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bookViews>
    <workbookView xWindow="0" yWindow="0" windowWidth="0" windowHeight="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 name="Forma 13" sheetId="14" r:id="rId13"/>
  </sheets>
  <definedNames>
    <definedName name="VAS070_D_Apskaitospriet1">'Forma 1'!$D$25</definedName>
    <definedName name="VAS070_D_Atsiskaitomiej1">'Forma 1'!$D$26</definedName>
    <definedName name="VAS070_D_Irankiaimatavi1">'Forma 1'!$D$30</definedName>
    <definedName name="VAS070_D_Keliaiaikstele1">'Forma 1'!$D$16</definedName>
    <definedName name="VAS070_D_Kitasnemateria1">'Forma 1'!$D$13</definedName>
    <definedName name="VAS070_D_Kitigeriamojov1">'Forma 1'!$D$28</definedName>
    <definedName name="VAS070_D_Kitiirenginiai1">'Forma 1'!$D$20</definedName>
    <definedName name="VAS070_D_Kitiirenginiai2">'Forma 1'!$D$24</definedName>
    <definedName name="VAS070_D_Kitostransport1">'Forma 1'!$D$33</definedName>
    <definedName name="VAS070_D_Kompiuteriaiko1">'Forma 1'!$D$29</definedName>
    <definedName name="VAS070_D_LaikotarpisMetais">'Forma 1'!$E$9</definedName>
    <definedName name="VAS070_D_Lengviejiautom1">'Forma 1'!$D$32</definedName>
    <definedName name="VAS070_D_Masinosiriranga1">'Forma 1'!$D$21</definedName>
    <definedName name="VAS070_D_Nematerialusis1">'Forma 1'!$D$10</definedName>
    <definedName name="VAS070_D_Nuotekuirdumbl1">'Forma 1'!$D$23</definedName>
    <definedName name="VAS070_D_Pastataiadmini1">'Forma 1'!$D$15</definedName>
    <definedName name="VAS070_D_Pastataiirstat1">'Forma 1'!$D$14</definedName>
    <definedName name="VAS070_D_Saulessviesose1">'Forma 1'!$D$19</definedName>
    <definedName name="VAS070_D_Silumosatsiska1">'Forma 1'!$D$27</definedName>
    <definedName name="VAS070_D_Silumosirkarst1">'Forma 1'!$D$18</definedName>
    <definedName name="VAS070_D_Specprogramine1">'Forma 1'!$D$12</definedName>
    <definedName name="VAS070_D_Standartinepro1">'Forma 1'!$D$11</definedName>
    <definedName name="VAS070_D_Transportoprie1">'Forma 1'!$D$31</definedName>
    <definedName name="VAS070_D_Vamzdynai1">'Forma 1'!$D$17</definedName>
    <definedName name="VAS070_D_Vandenssiurbli1">'Forma 1'!$D$22</definedName>
    <definedName name="VAS070_F_Apskaitospriet1LaikotarpisMetais">'Forma 1'!$E$25</definedName>
    <definedName name="VAS070_F_Atsiskaitomiej1LaikotarpisMetais">'Forma 1'!$E$26</definedName>
    <definedName name="VAS070_F_Irankiaimatavi1LaikotarpisMetais">'Forma 1'!$E$30</definedName>
    <definedName name="VAS070_F_Keliaiaikstele1LaikotarpisMetais">'Forma 1'!$E$16</definedName>
    <definedName name="VAS070_F_Kitasnemateria1LaikotarpisMetais">'Forma 1'!$E$13</definedName>
    <definedName name="VAS070_F_Kitigeriamojov1LaikotarpisMetais">'Forma 1'!$E$28</definedName>
    <definedName name="VAS070_F_Kitiirenginiai1LaikotarpisMetais">'Forma 1'!$E$20</definedName>
    <definedName name="VAS070_F_Kitiirenginiai2LaikotarpisMetais">'Forma 1'!$E$24</definedName>
    <definedName name="VAS070_F_Kitostransport1LaikotarpisMetais">'Forma 1'!$E$33</definedName>
    <definedName name="VAS070_F_Kompiuteriaiko1LaikotarpisMetais">'Forma 1'!$E$29</definedName>
    <definedName name="VAS070_F_Lengviejiautom1LaikotarpisMetais">'Forma 1'!$E$32</definedName>
    <definedName name="VAS070_F_Masinosiriranga1LaikotarpisMetais">'Forma 1'!$E$21</definedName>
    <definedName name="VAS070_F_Nematerialusis1LaikotarpisMetais">'Forma 1'!$E$10</definedName>
    <definedName name="VAS070_F_Nuotekuirdumbl1LaikotarpisMetais">'Forma 1'!$E$23</definedName>
    <definedName name="VAS070_F_Pastataiadmini1LaikotarpisMetais">'Forma 1'!$E$15</definedName>
    <definedName name="VAS070_F_Pastataiirstat1LaikotarpisMetais">'Forma 1'!$E$14</definedName>
    <definedName name="VAS070_F_Saulessviesose1LaikotarpisMetais">'Forma 1'!$E$19</definedName>
    <definedName name="VAS070_F_Silumosatsiska1LaikotarpisMetais">'Forma 1'!$E$27</definedName>
    <definedName name="VAS070_F_Silumosirkarst1LaikotarpisMetais">'Forma 1'!$E$18</definedName>
    <definedName name="VAS070_F_Specprogramine1LaikotarpisMetais">'Forma 1'!$E$12</definedName>
    <definedName name="VAS070_F_Standartinepro1LaikotarpisMetais">'Forma 1'!$E$11</definedName>
    <definedName name="VAS070_F_Transportoprie1LaikotarpisMetais">'Forma 1'!$E$31</definedName>
    <definedName name="VAS070_F_Vamzdynai1LaikotarpisMetais">'Forma 1'!$E$17</definedName>
    <definedName name="VAS070_F_Vandenssiurbli1LaikotarpisMetais">'Forma 1'!$E$22</definedName>
    <definedName name="VAS071_D_Nereikia1">'Forma 2'!$D$10</definedName>
    <definedName name="VAS071_D_Priedasnetekog1">'Forma 2'!$C$11</definedName>
    <definedName name="VAS071_F_Priedasnetekog1Nereikia1">'Forma 2'!$D$11</definedName>
    <definedName name="VAS072_D_Apskaitosveikl1">'Forma 3'!$C$87</definedName>
    <definedName name="VAS072_D_Apskaitosveikl2">'Forma 3'!$C$53</definedName>
    <definedName name="VAS072_D_Apskaitosveikl3">'Forma 3'!$C$36</definedName>
    <definedName name="VAS072_D_AtaskaitinisLaikotarpis">'Forma 3'!$D$9</definedName>
    <definedName name="VAS072_D_Beviltiskossko1">'Forma 3'!$C$57</definedName>
    <definedName name="VAS072_D_Elektrosenergi1">'Forma 3'!$C$25</definedName>
    <definedName name="VAS072_D_Elektrosenergi2">'Forma 3'!$C$43</definedName>
    <definedName name="VAS072_D_Garantiniamtie1">'Forma 3'!$C$37</definedName>
    <definedName name="VAS072_D_Geriamojovande1">'Forma 3'!$C$11</definedName>
    <definedName name="VAS072_D_Geriamojovande10">'Forma 3'!$C$94</definedName>
    <definedName name="VAS072_D_Geriamojovande2">'Forma 3'!$C$12</definedName>
    <definedName name="VAS072_D_Geriamojovande3">'Forma 3'!$C$13</definedName>
    <definedName name="VAS072_D_Geriamojovande5">'Forma 3'!$C$45</definedName>
    <definedName name="VAS072_D_Geriamojovande6">'Forma 3'!$C$46</definedName>
    <definedName name="VAS072_D_Geriamojovande7">'Forma 3'!$C$79</definedName>
    <definedName name="VAS072_D_Geriamojovande8">'Forma 3'!$C$80</definedName>
    <definedName name="VAS072_D_Geriamojovande9">'Forma 3'!$C$93</definedName>
    <definedName name="VAS072_D_Grynasispelnas1">'Forma 3'!$C$92</definedName>
    <definedName name="VAS072_D_Gvtntilgalaiki1">'Forma 3'!$C$14</definedName>
    <definedName name="VAS072_D_Gvtntilgalaiki2">'Forma 3'!$C$19</definedName>
    <definedName name="VAS072_D_Gvtntilgalaiki3">'Forma 3'!$C$24</definedName>
    <definedName name="VAS072_D_Gvtntilgalaiki4">'Forma 3'!$C$30</definedName>
    <definedName name="VAS072_D_Gvtntilgalaiki5">'Forma 3'!$C$33</definedName>
    <definedName name="VAS072_D_Gvtntilgalaiki7">'Forma 3'!$C$39</definedName>
    <definedName name="VAS072_D_Gvtntilgalaiki8">'Forma 3'!$C$42</definedName>
    <definedName name="VAS072_D_Ismokosivairio1">'Forma 3'!$C$70</definedName>
    <definedName name="VAS072_D_Kitosreguliuoj1">'Forma 3'!$C$35</definedName>
    <definedName name="VAS072_D_Kitosreguliuoj2">'Forma 3'!$C$38</definedName>
    <definedName name="VAS072_D_Kitosreguliuoj3">'Forma 3'!$C$54</definedName>
    <definedName name="VAS072_D_Kitosreguliuoj4">'Forma 3'!$C$76</definedName>
    <definedName name="VAS072_D_Kitosreguliuoj5">'Forma 3'!$C$88</definedName>
    <definedName name="VAS072_D_Kituveiklupaja1">'Forma 3'!$C$34</definedName>
    <definedName name="VAS072_D_Kituveiklupeln1">'Forma 3'!$C$86</definedName>
    <definedName name="VAS072_D_Kituveiklusana1">'Forma 3'!$C$52</definedName>
    <definedName name="VAS072_D_Komandiruociup1">'Forma 3'!$C$62</definedName>
    <definedName name="VAS072_D_Mokymudalyvium1">'Forma 3'!$C$71</definedName>
    <definedName name="VAS072_D_Narystesstojam1">'Forma 3'!$C$60</definedName>
    <definedName name="VAS072_D_Nebaigtosstaty1">'Forma 3'!$C$65</definedName>
    <definedName name="VAS072_D_Nenaudojamolik1">'Forma 3'!$C$64</definedName>
    <definedName name="VAS072_D_Nepaskirstomos1">'Forma 3'!$C$56</definedName>
    <definedName name="VAS072_D_Nereguliuojamo1">'Forma 3'!$C$40</definedName>
    <definedName name="VAS072_D_Nereguliuojamo2">'Forma 3'!$C$41</definedName>
    <definedName name="VAS072_D_Nereguliuojamo3">'Forma 3'!$C$55</definedName>
    <definedName name="VAS072_D_Nereguliuojamo4">'Forma 3'!$C$89</definedName>
    <definedName name="VAS072_D_Nuotekudumblot1">'Forma 3'!$C$26</definedName>
    <definedName name="VAS072_D_Nuotekudumblot2">'Forma 3'!$C$50</definedName>
    <definedName name="VAS072_D_Nuotekudumblot3">'Forma 3'!$C$84</definedName>
    <definedName name="VAS072_D_Nuotekudumblot4">'Forma 3'!$C$98</definedName>
    <definedName name="VAS072_D_Nuotekusurinki1">'Forma 3'!$C$16</definedName>
    <definedName name="VAS072_D_Nuotekusurinki2">'Forma 3'!$C$48</definedName>
    <definedName name="VAS072_D_Nuotekusurinki3">'Forma 3'!$C$82</definedName>
    <definedName name="VAS072_D_Nuotekusurinki4">'Forma 3'!$C$96</definedName>
    <definedName name="VAS072_D_Nuotekutvarkym1">'Forma 3'!$C$15</definedName>
    <definedName name="VAS072_D_Nuotekutvarkym2">'Forma 3'!$C$47</definedName>
    <definedName name="VAS072_D_Nuotekutvarkym3">'Forma 3'!$C$81</definedName>
    <definedName name="VAS072_D_Nuotekutvarkym4">'Forma 3'!$C$95</definedName>
    <definedName name="VAS072_D_Nuotekuvalymop1">'Forma 3'!$C$20</definedName>
    <definedName name="VAS072_D_Nuotekuvalymop2">'Forma 3'!$C$83</definedName>
    <definedName name="VAS072_D_Nuotekuvalymop3">'Forma 3'!$C$97</definedName>
    <definedName name="VAS072_D_Nuotekuvalymos1">'Forma 3'!$C$49</definedName>
    <definedName name="VAS072_D_Nurasytoisanau1">'Forma 3'!$C$75</definedName>
    <definedName name="VAS072_D_Nusidevejimoam1">'Forma 3'!$C$66</definedName>
    <definedName name="VAS072_D_Nusidevejimoam2">'Forma 3'!$C$67</definedName>
    <definedName name="VAS072_D_Nusidevejimoam3">'Forma 3'!$C$68</definedName>
    <definedName name="VAS072_D_Nusidevejimoam4">'Forma 3'!$C$69</definedName>
    <definedName name="VAS072_D_Nusidevejimoam5">'Forma 3'!$C$73</definedName>
    <definedName name="VAS072_D_Nusidevejimoam6">'Forma 3'!$C$74</definedName>
    <definedName name="VAS072_D_Pagautenetekim1">'Forma 3'!$C$90</definedName>
    <definedName name="VAS072_D_Pajamos1">'Forma 3'!$C$10</definedName>
    <definedName name="VAS072_D_Pajamosuzbuiti1">'Forma 3'!$C$17</definedName>
    <definedName name="VAS072_D_Pajamosuzbuiti2">'Forma 3'!$C$21</definedName>
    <definedName name="VAS072_D_Pajamosuzdumbl1">'Forma 3'!$C$27</definedName>
    <definedName name="VAS072_D_Pajamosuzkitub1">'Forma 3'!$C$28</definedName>
    <definedName name="VAS072_D_Pajamosuzpadid1">'Forma 3'!$C$22</definedName>
    <definedName name="VAS072_D_Pajamosuzpavir2">'Forma 3'!$C$32</definedName>
    <definedName name="VAS072_D_Pajamosuzpavir3">'Forma 3'!$C$18</definedName>
    <definedName name="VAS072_D_Pajamosuzpavir4">'Forma 3'!$C$23</definedName>
    <definedName name="VAS072_D_Pajamosuzpavir5">'Forma 3'!$C$29</definedName>
    <definedName name="VAS072_D_Paramalabdarav1">'Forma 3'!$C$58</definedName>
    <definedName name="VAS072_D_Paskirstomosio1">'Forma 3'!$C$44</definedName>
    <definedName name="VAS072_D_Patirtospaluka1">'Forma 3'!$C$61</definedName>
    <definedName name="VAS072_D_Pavirsiniunuot1">'Forma 3'!$C$31</definedName>
    <definedName name="VAS072_D_Pavirsiniunuot2">'Forma 3'!$C$51</definedName>
    <definedName name="VAS072_D_Pavirsiniunuot3">'Forma 3'!$C$85</definedName>
    <definedName name="VAS072_D_Pavirsiniunuot4">'Forma 3'!$C$99</definedName>
    <definedName name="VAS072_D_Pelnasnuostoli1">'Forma 3'!$C$78</definedName>
    <definedName name="VAS072_D_Pelnomokestis1">'Forma 3'!$C$91</definedName>
    <definedName name="VAS072_D_Praeituataskai1">'Forma 3'!$C$77</definedName>
    <definedName name="VAS072_D_Reprezentacijo1">'Forma 3'!$C$63</definedName>
    <definedName name="VAS072_D_Sanaudossusiju1">'Forma 3'!$C$72</definedName>
    <definedName name="VAS072_D_Tantjemuismoko1">'Forma 3'!$C$59</definedName>
    <definedName name="VAS072_F_Apskaitosveikl1AtaskaitinisLaikotarpis">'Forma 3'!$D$87</definedName>
    <definedName name="VAS072_F_Apskaitosveikl2AtaskaitinisLaikotarpis">'Forma 3'!$D$53</definedName>
    <definedName name="VAS072_F_Apskaitosveikl3AtaskaitinisLaikotarpis">'Forma 3'!$D$36</definedName>
    <definedName name="VAS072_F_Beviltiskossko1AtaskaitinisLaikotarpis">'Forma 3'!$D$57</definedName>
    <definedName name="VAS072_F_Elektrosenergi1AtaskaitinisLaikotarpis">'Forma 3'!$D$25</definedName>
    <definedName name="VAS072_F_Elektrosenergi2AtaskaitinisLaikotarpis">'Forma 3'!$D$43</definedName>
    <definedName name="VAS072_F_Garantiniamtie1AtaskaitinisLaikotarpis">'Forma 3'!$D$37</definedName>
    <definedName name="VAS072_F_Geriamojovande10AtaskaitinisLaikotarpis">'Forma 3'!$D$94</definedName>
    <definedName name="VAS072_F_Geriamojovande1AtaskaitinisLaikotarpis">'Forma 3'!$D$11</definedName>
    <definedName name="VAS072_F_Geriamojovande2AtaskaitinisLaikotarpis">'Forma 3'!$D$12</definedName>
    <definedName name="VAS072_F_Geriamojovande3AtaskaitinisLaikotarpis">'Forma 3'!$D$13</definedName>
    <definedName name="VAS072_F_Geriamojovande5AtaskaitinisLaikotarpis">'Forma 3'!$D$45</definedName>
    <definedName name="VAS072_F_Geriamojovande6AtaskaitinisLaikotarpis">'Forma 3'!$D$46</definedName>
    <definedName name="VAS072_F_Geriamojovande7AtaskaitinisLaikotarpis">'Forma 3'!$D$79</definedName>
    <definedName name="VAS072_F_Geriamojovande8AtaskaitinisLaikotarpis">'Forma 3'!$D$80</definedName>
    <definedName name="VAS072_F_Geriamojovande9AtaskaitinisLaikotarpis">'Forma 3'!$D$93</definedName>
    <definedName name="VAS072_F_Grynasispelnas1AtaskaitinisLaikotarpis">'Forma 3'!$D$92</definedName>
    <definedName name="VAS072_F_Gvtntilgalaiki1AtaskaitinisLaikotarpis">'Forma 3'!$D$14</definedName>
    <definedName name="VAS072_F_Gvtntilgalaiki2AtaskaitinisLaikotarpis">'Forma 3'!$D$19</definedName>
    <definedName name="VAS072_F_Gvtntilgalaiki3AtaskaitinisLaikotarpis">'Forma 3'!$D$24</definedName>
    <definedName name="VAS072_F_Gvtntilgalaiki4AtaskaitinisLaikotarpis">'Forma 3'!$D$30</definedName>
    <definedName name="VAS072_F_Gvtntilgalaiki5AtaskaitinisLaikotarpis">'Forma 3'!$D$33</definedName>
    <definedName name="VAS072_F_Gvtntilgalaiki7AtaskaitinisLaikotarpis">'Forma 3'!$D$39</definedName>
    <definedName name="VAS072_F_Gvtntilgalaiki8AtaskaitinisLaikotarpis">'Forma 3'!$D$42</definedName>
    <definedName name="VAS072_F_Ismokosivairio1AtaskaitinisLaikotarpis">'Forma 3'!$D$70</definedName>
    <definedName name="VAS072_F_Kitosreguliuoj1AtaskaitinisLaikotarpis">'Forma 3'!$D$35</definedName>
    <definedName name="VAS072_F_Kitosreguliuoj2AtaskaitinisLaikotarpis">'Forma 3'!$D$38</definedName>
    <definedName name="VAS072_F_Kitosreguliuoj3AtaskaitinisLaikotarpis">'Forma 3'!$D$54</definedName>
    <definedName name="VAS072_F_Kitosreguliuoj4AtaskaitinisLaikotarpis">'Forma 3'!$D$76</definedName>
    <definedName name="VAS072_F_Kitosreguliuoj5AtaskaitinisLaikotarpis">'Forma 3'!$D$88</definedName>
    <definedName name="VAS072_F_Kituveiklupaja1AtaskaitinisLaikotarpis">'Forma 3'!$D$34</definedName>
    <definedName name="VAS072_F_Kituveiklupeln1AtaskaitinisLaikotarpis">'Forma 3'!$D$86</definedName>
    <definedName name="VAS072_F_Kituveiklusana1AtaskaitinisLaikotarpis">'Forma 3'!$D$52</definedName>
    <definedName name="VAS072_F_Komandiruociup1AtaskaitinisLaikotarpis">'Forma 3'!$D$62</definedName>
    <definedName name="VAS072_F_Mokymudalyvium1AtaskaitinisLaikotarpis">'Forma 3'!$D$71</definedName>
    <definedName name="VAS072_F_Narystesstojam1AtaskaitinisLaikotarpis">'Forma 3'!$D$60</definedName>
    <definedName name="VAS072_F_Nebaigtosstaty1AtaskaitinisLaikotarpis">'Forma 3'!$D$65</definedName>
    <definedName name="VAS072_F_Nenaudojamolik1AtaskaitinisLaikotarpis">'Forma 3'!$D$64</definedName>
    <definedName name="VAS072_F_Nepaskirstomos1AtaskaitinisLaikotarpis">'Forma 3'!$D$56</definedName>
    <definedName name="VAS072_F_Nereguliuojamo1AtaskaitinisLaikotarpis">'Forma 3'!$D$40</definedName>
    <definedName name="VAS072_F_Nereguliuojamo2AtaskaitinisLaikotarpis">'Forma 3'!$D$41</definedName>
    <definedName name="VAS072_F_Nereguliuojamo3AtaskaitinisLaikotarpis">'Forma 3'!$D$55</definedName>
    <definedName name="VAS072_F_Nereguliuojamo4AtaskaitinisLaikotarpis">'Forma 3'!$D$89</definedName>
    <definedName name="VAS072_F_Nuotekudumblot1AtaskaitinisLaikotarpis">'Forma 3'!$D$26</definedName>
    <definedName name="VAS072_F_Nuotekudumblot2AtaskaitinisLaikotarpis">'Forma 3'!$D$50</definedName>
    <definedName name="VAS072_F_Nuotekudumblot3AtaskaitinisLaikotarpis">'Forma 3'!$D$84</definedName>
    <definedName name="VAS072_F_Nuotekudumblot4AtaskaitinisLaikotarpis">'Forma 3'!$D$98</definedName>
    <definedName name="VAS072_F_Nuotekusurinki1AtaskaitinisLaikotarpis">'Forma 3'!$D$16</definedName>
    <definedName name="VAS072_F_Nuotekusurinki2AtaskaitinisLaikotarpis">'Forma 3'!$D$48</definedName>
    <definedName name="VAS072_F_Nuotekusurinki3AtaskaitinisLaikotarpis">'Forma 3'!$D$82</definedName>
    <definedName name="VAS072_F_Nuotekusurinki4AtaskaitinisLaikotarpis">'Forma 3'!$D$96</definedName>
    <definedName name="VAS072_F_Nuotekutvarkym1AtaskaitinisLaikotarpis">'Forma 3'!$D$15</definedName>
    <definedName name="VAS072_F_Nuotekutvarkym2AtaskaitinisLaikotarpis">'Forma 3'!$D$47</definedName>
    <definedName name="VAS072_F_Nuotekutvarkym3AtaskaitinisLaikotarpis">'Forma 3'!$D$81</definedName>
    <definedName name="VAS072_F_Nuotekutvarkym4AtaskaitinisLaikotarpis">'Forma 3'!$D$95</definedName>
    <definedName name="VAS072_F_Nuotekuvalymop1AtaskaitinisLaikotarpis">'Forma 3'!$D$20</definedName>
    <definedName name="VAS072_F_Nuotekuvalymop2AtaskaitinisLaikotarpis">'Forma 3'!$D$83</definedName>
    <definedName name="VAS072_F_Nuotekuvalymop3AtaskaitinisLaikotarpis">'Forma 3'!$D$97</definedName>
    <definedName name="VAS072_F_Nuotekuvalymos1AtaskaitinisLaikotarpis">'Forma 3'!$D$49</definedName>
    <definedName name="VAS072_F_Nurasytoisanau1AtaskaitinisLaikotarpis">'Forma 3'!$D$75</definedName>
    <definedName name="VAS072_F_Nusidevejimoam1AtaskaitinisLaikotarpis">'Forma 3'!$D$66</definedName>
    <definedName name="VAS072_F_Nusidevejimoam2AtaskaitinisLaikotarpis">'Forma 3'!$D$67</definedName>
    <definedName name="VAS072_F_Nusidevejimoam3AtaskaitinisLaikotarpis">'Forma 3'!$D$68</definedName>
    <definedName name="VAS072_F_Nusidevejimoam4AtaskaitinisLaikotarpis">'Forma 3'!$D$69</definedName>
    <definedName name="VAS072_F_Nusidevejimoam5AtaskaitinisLaikotarpis">'Forma 3'!$D$73</definedName>
    <definedName name="VAS072_F_Nusidevejimoam6AtaskaitinisLaikotarpis">'Forma 3'!$D$74</definedName>
    <definedName name="VAS072_F_Pagautenetekim1AtaskaitinisLaikotarpis">'Forma 3'!$D$90</definedName>
    <definedName name="VAS072_F_Pajamos1AtaskaitinisLaikotarpis">'Forma 3'!$D$10</definedName>
    <definedName name="VAS072_F_Pajamosuzbuiti1AtaskaitinisLaikotarpis">'Forma 3'!$D$17</definedName>
    <definedName name="VAS072_F_Pajamosuzbuiti2AtaskaitinisLaikotarpis">'Forma 3'!$D$21</definedName>
    <definedName name="VAS072_F_Pajamosuzdumbl1AtaskaitinisLaikotarpis">'Forma 3'!$D$27</definedName>
    <definedName name="VAS072_F_Pajamosuzkitub1AtaskaitinisLaikotarpis">'Forma 3'!$D$28</definedName>
    <definedName name="VAS072_F_Pajamosuzpadid1AtaskaitinisLaikotarpis">'Forma 3'!$D$22</definedName>
    <definedName name="VAS072_F_Pajamosuzpavir2AtaskaitinisLaikotarpis">'Forma 3'!$D$32</definedName>
    <definedName name="VAS072_F_Pajamosuzpavir3AtaskaitinisLaikotarpis">'Forma 3'!$D$18</definedName>
    <definedName name="VAS072_F_Pajamosuzpavir4AtaskaitinisLaikotarpis">'Forma 3'!$D$23</definedName>
    <definedName name="VAS072_F_Pajamosuzpavir5AtaskaitinisLaikotarpis">'Forma 3'!$D$29</definedName>
    <definedName name="VAS072_F_Paramalabdarav1AtaskaitinisLaikotarpis">'Forma 3'!$D$58</definedName>
    <definedName name="VAS072_F_Paskirstomosio1AtaskaitinisLaikotarpis">'Forma 3'!$D$44</definedName>
    <definedName name="VAS072_F_Patirtospaluka1AtaskaitinisLaikotarpis">'Forma 3'!$D$61</definedName>
    <definedName name="VAS072_F_Pavirsiniunuot1AtaskaitinisLaikotarpis">'Forma 3'!$D$31</definedName>
    <definedName name="VAS072_F_Pavirsiniunuot2AtaskaitinisLaikotarpis">'Forma 3'!$D$51</definedName>
    <definedName name="VAS072_F_Pavirsiniunuot3AtaskaitinisLaikotarpis">'Forma 3'!$D$85</definedName>
    <definedName name="VAS072_F_Pavirsiniunuot4AtaskaitinisLaikotarpis">'Forma 3'!$D$99</definedName>
    <definedName name="VAS072_F_Pelnasnuostoli1AtaskaitinisLaikotarpis">'Forma 3'!$D$78</definedName>
    <definedName name="VAS072_F_Pelnomokestis1AtaskaitinisLaikotarpis">'Forma 3'!$D$91</definedName>
    <definedName name="VAS072_F_Praeituataskai1AtaskaitinisLaikotarpis">'Forma 3'!$D$77</definedName>
    <definedName name="VAS072_F_Reprezentacijo1AtaskaitinisLaikotarpis">'Forma 3'!$D$63</definedName>
    <definedName name="VAS072_F_Sanaudossusiju1AtaskaitinisLaikotarpis">'Forma 3'!$D$72</definedName>
    <definedName name="VAS072_F_Tantjemuismoko1AtaskaitinisLaikotarpis">'Forma 3'!$D$59</definedName>
    <definedName name="VAS073_D_1IS">'Forma 4'!$D$9</definedName>
    <definedName name="VAS073_D_31GeriamojoVandens">'Forma 4'!$F$9</definedName>
    <definedName name="VAS073_D_32GeriamojoVandens">'Forma 4'!$G$9</definedName>
    <definedName name="VAS073_D_33GeriamojoVandens">'Forma 4'!$H$9</definedName>
    <definedName name="VAS073_D_3IsViso">'Forma 4'!$E$9</definedName>
    <definedName name="VAS073_D_41NuotekuSurinkimas">'Forma 4'!$J$9</definedName>
    <definedName name="VAS073_D_42NuotekuValymas">'Forma 4'!$K$9</definedName>
    <definedName name="VAS073_D_43NuotekuDumblo">'Forma 4'!$L$9</definedName>
    <definedName name="VAS073_D_4IsViso">'Forma 4'!$I$9</definedName>
    <definedName name="VAS073_D_5PavirsiniuNuoteku">'Forma 4'!$M$9</definedName>
    <definedName name="VAS073_D_6KitosReguliuojamosios">'Forma 4'!$N$9</definedName>
    <definedName name="VAS073_D_7KitosVeiklos">'Forma 4'!$Q$9</definedName>
    <definedName name="VAS073_D_Administracine1">'Forma 4'!$C$68</definedName>
    <definedName name="VAS073_D_Administracine2">'Forma 4'!$C$121</definedName>
    <definedName name="VAS073_D_Administracine3">'Forma 4'!$C$218</definedName>
    <definedName name="VAS073_D_Apskaitosiraud1">'Forma 4'!$C$78</definedName>
    <definedName name="VAS073_D_Apskaitosiraud2">'Forma 4'!$C$131</definedName>
    <definedName name="VAS073_D_Apskaitosiraud3">'Forma 4'!$C$183</definedName>
    <definedName name="VAS073_D_Apskaitosiraud4">'Forma 4'!$C$228</definedName>
    <definedName name="VAS073_D_Apskaitosveikla1">'Forma 4'!$O$9</definedName>
    <definedName name="VAS073_D_Avarijusalinim1">'Forma 4'!$C$18</definedName>
    <definedName name="VAS073_D_Avarijusalinim2">'Forma 4'!$C$49</definedName>
    <definedName name="VAS073_D_Avarijusalinim3">'Forma 4'!$C$105</definedName>
    <definedName name="VAS073_D_Avarijusalinim4">'Forma 4'!$C$157</definedName>
    <definedName name="VAS073_D_Avarijusalinim5">'Forma 4'!$C$202</definedName>
    <definedName name="VAS073_D_Bankopaslauguk1">'Forma 4'!$C$66</definedName>
    <definedName name="VAS073_D_Bankopaslauguk2">'Forma 4'!$C$119</definedName>
    <definedName name="VAS073_D_Bankopaslauguk3">'Forma 4'!$C$171</definedName>
    <definedName name="VAS073_D_Bankopaslauguk4">'Forma 4'!$C$216</definedName>
    <definedName name="VAS073_D_Bendrosiospast1">'Forma 4'!$C$27</definedName>
    <definedName name="VAS073_D_Bendrosiossana1">'Forma 4'!$C$190</definedName>
    <definedName name="VAS073_D_Bendrujusanaud1">'Forma 4'!$C$241</definedName>
    <definedName name="VAS073_D_Bendrupatalpus1">'Forma 4'!$C$192</definedName>
    <definedName name="VAS073_D_Cpunktui1">'Forma 4'!$C$145</definedName>
    <definedName name="VAS073_D_Cpunktui2">'Forma 4'!$C$148</definedName>
    <definedName name="VAS073_D_Cpunktui3">'Forma 4'!$C$151</definedName>
    <definedName name="VAS073_D_Cpunktui4">'Forma 4'!$C$153</definedName>
    <definedName name="VAS073_D_Cpunktui5">'Forma 4'!$C$160</definedName>
    <definedName name="VAS073_D_Cpunktui6">'Forma 4'!$C$166</definedName>
    <definedName name="VAS073_D_Cpunktui7">'Forma 4'!$C$170</definedName>
    <definedName name="VAS073_D_Cpunktui8">'Forma 4'!$C$173</definedName>
    <definedName name="VAS073_D_Darbdavioimoku1">'Forma 4'!$C$54</definedName>
    <definedName name="VAS073_D_Darbdavioimoku2">'Forma 4'!$C$110</definedName>
    <definedName name="VAS073_D_Darbdavioimoku3">'Forma 4'!$C$162</definedName>
    <definedName name="VAS073_D_Darbdavioimoku4">'Forma 4'!$C$207</definedName>
    <definedName name="VAS073_D_Darbosaugossan1">'Forma 4'!$C$55</definedName>
    <definedName name="VAS073_D_Darbosaugossan2">'Forma 4'!$C$111</definedName>
    <definedName name="VAS073_D_Darbosaugossan3">'Forma 4'!$C$163</definedName>
    <definedName name="VAS073_D_Darbosaugossan4">'Forma 4'!$C$208</definedName>
    <definedName name="VAS073_D_Darbouzmokesci1">'Forma 4'!$C$21</definedName>
    <definedName name="VAS073_D_Darbouzmokesci2">'Forma 4'!$C$53</definedName>
    <definedName name="VAS073_D_Darbouzmokesci3">'Forma 4'!$C$109</definedName>
    <definedName name="VAS073_D_Darbouzmokesci4">'Forma 4'!$C$161</definedName>
    <definedName name="VAS073_D_Darbouzmokesci5">'Forma 4'!$C$206</definedName>
    <definedName name="VAS073_D_Draudimosanaud1">'Forma 4'!$C$86</definedName>
    <definedName name="VAS073_D_Draudimosanaud2">'Forma 4'!$C$139</definedName>
    <definedName name="VAS073_D_Draudimosanaud3">'Forma 4'!$C$237</definedName>
    <definedName name="VAS073_D_Dumblotvarkymo1">'Forma 4'!$C$33</definedName>
    <definedName name="VAS073_D_Einamojoremont1">'Forma 4'!$C$16</definedName>
    <definedName name="VAS073_D_Einamojoremont2">'Forma 4'!$C$45</definedName>
    <definedName name="VAS073_D_Einamojoremont3">'Forma 4'!$C$101</definedName>
    <definedName name="VAS073_D_Einamojoremont4">'Forma 4'!$C$198</definedName>
    <definedName name="VAS073_D_Elektrosenergi1">'Forma 4'!$C$13</definedName>
    <definedName name="VAS073_D_Elektrosenergi2">'Forma 4'!$C$14</definedName>
    <definedName name="VAS073_D_Elektrosenergi3">'Forma 4'!$C$34</definedName>
    <definedName name="VAS073_D_Elektrosenergi4">'Forma 4'!$C$35</definedName>
    <definedName name="VAS073_D_Elektrosenergi5">'Forma 4'!$C$93</definedName>
    <definedName name="VAS073_D_Elektrosenergi6">'Forma 4'!$C$94</definedName>
    <definedName name="VAS073_D_Elektrosenergi7">'Forma 4'!$C$146</definedName>
    <definedName name="VAS073_D_Elektrosenergi8">'Forma 4'!$C$191</definedName>
    <definedName name="VAS073_D_Finansinessana1">'Forma 4'!$C$65</definedName>
    <definedName name="VAS073_D_Finansinessana2">'Forma 4'!$C$118</definedName>
    <definedName name="VAS073_D_Finansinessana3">'Forma 4'!$C$215</definedName>
    <definedName name="VAS073_D_Geriamojovande11">'Forma 4'!$C$11</definedName>
    <definedName name="VAS073_D_Geriamojovande12">'Forma 4'!$C$30</definedName>
    <definedName name="VAS073_D_Imokosgarantin1">'Forma 4'!$C$63</definedName>
    <definedName name="VAS073_D_Imokuadministr1">'Forma 4'!$C$80</definedName>
    <definedName name="VAS073_D_Imokuadministr2">'Forma 4'!$C$133</definedName>
    <definedName name="VAS073_D_Imokuadministr3">'Forma 4'!$C$185</definedName>
    <definedName name="VAS073_D_Imokuadministr4">'Forma 4'!$C$230</definedName>
    <definedName name="VAS073_D_Kanceliariness1">'Forma 4'!$C$74</definedName>
    <definedName name="VAS073_D_Kanceliariness2">'Forma 4'!$C$127</definedName>
    <definedName name="VAS073_D_Kanceliariness3">'Forma 4'!$C$179</definedName>
    <definedName name="VAS073_D_Kanceliariness4">'Forma 4'!$C$224</definedName>
    <definedName name="VAS073_D_Kintamosiospas1">'Forma 4'!$C$28</definedName>
    <definedName name="VAS073_D_Kitareguliuoja1">'Forma 4'!$P$9</definedName>
    <definedName name="VAS073_D_Kitosadministr1">'Forma 4'!$C$82</definedName>
    <definedName name="VAS073_D_Kitosadministr2">'Forma 4'!$C$135</definedName>
    <definedName name="VAS073_D_Kitosadministr3">'Forma 4'!$C$187</definedName>
    <definedName name="VAS073_D_Kitosadministr4">'Forma 4'!$C$233</definedName>
    <definedName name="VAS073_D_Kitosfinansine1">'Forma 4'!$C$67</definedName>
    <definedName name="VAS073_D_Kitosfinansine2">'Forma 4'!$C$120</definedName>
    <definedName name="VAS073_D_Kitosfinansine3">'Forma 4'!$C$172</definedName>
    <definedName name="VAS073_D_Kitosfinansine4">'Forma 4'!$C$217</definedName>
    <definedName name="VAS073_D_Kitoskintamosi1">'Forma 4'!$C$91</definedName>
    <definedName name="VAS073_D_Kitoskintamosi2">'Forma 4'!$C$143</definedName>
    <definedName name="VAS073_D_Kitospastovios1">'Forma 4'!$C$89</definedName>
    <definedName name="VAS073_D_Kitospastovios2">'Forma 4'!$C$142</definedName>
    <definedName name="VAS073_D_Kitospersonalo1">'Forma 4'!$C$57</definedName>
    <definedName name="VAS073_D_Kitospersonalo2">'Forma 4'!$C$113</definedName>
    <definedName name="VAS073_D_Kitospersonalo3">'Forma 4'!$C$165</definedName>
    <definedName name="VAS073_D_Kitospersonalo4">'Forma 4'!$C$210</definedName>
    <definedName name="VAS073_D_Kitossanaudos1">'Forma 4'!$C$84</definedName>
    <definedName name="VAS073_D_Kitossanaudos2">'Forma 4'!$C$137</definedName>
    <definedName name="VAS073_D_Kitossanaudos3">'Forma 4'!$C$189</definedName>
    <definedName name="VAS073_D_Kitossanaudos4">'Forma 4'!$C$235</definedName>
    <definedName name="VAS073_D_Kitossanaudos5">'Forma 4'!$C$240</definedName>
    <definedName name="VAS073_D_Kitostechninio1">'Forma 4'!$C$50</definedName>
    <definedName name="VAS073_D_Kitostechninio2">'Forma 4'!$C$106</definedName>
    <definedName name="VAS073_D_Kitostechninio3">'Forma 4'!$C$158</definedName>
    <definedName name="VAS073_D_Kitostechninio4">'Forma 4'!$C$203</definedName>
    <definedName name="VAS073_D_Kitumokesciusa1">'Forma 4'!$C$64</definedName>
    <definedName name="VAS073_D_Kitumokesciusa2">'Forma 4'!$C$117</definedName>
    <definedName name="VAS073_D_Kitumokesciusa3">'Forma 4'!$C$169</definedName>
    <definedName name="VAS073_D_Kitumokesciusa4">'Forma 4'!$C$214</definedName>
    <definedName name="VAS073_D_Kitupaslaugupi1">'Forma 4'!$C$88</definedName>
    <definedName name="VAS073_D_Kitupaslaugupi2">'Forma 4'!$C$141</definedName>
    <definedName name="VAS073_D_Kitupaslaugupi3">'Forma 4'!$C$239</definedName>
    <definedName name="VAS073_D_Konsultaciniup1">'Forma 4'!$C$71</definedName>
    <definedName name="VAS073_D_Konsultaciniup2">'Forma 4'!$C$124</definedName>
    <definedName name="VAS073_D_Konsultaciniup3">'Forma 4'!$C$176</definedName>
    <definedName name="VAS073_D_Konsultaciniup4">'Forma 4'!$C$221</definedName>
    <definedName name="VAS073_D_Kuraslengviesi1">'Forma 4'!$C$42</definedName>
    <definedName name="VAS073_D_Kuraslengviesi2">'Forma 4'!$C$98</definedName>
    <definedName name="VAS073_D_Kuraslengviesi3">'Forma 4'!$C$150</definedName>
    <definedName name="VAS073_D_Kuraslengviesi4">'Forma 4'!$C$195</definedName>
    <definedName name="VAS073_D_Kurasmasinomsi1">'Forma 4'!$C$41</definedName>
    <definedName name="VAS073_D_Kurasmasinomsi2">'Forma 4'!$C$97</definedName>
    <definedName name="VAS073_D_Kurasmasinomsi3">'Forma 4'!$C$149</definedName>
    <definedName name="VAS073_D_Kurasmasinomsi4">'Forma 4'!$C$194</definedName>
    <definedName name="VAS073_D_Kurotransportu1">'Forma 4'!$C$40</definedName>
    <definedName name="VAS073_D_Kurotransportu2">'Forma 4'!$C$96</definedName>
    <definedName name="VAS073_D_Kurotransportu3">'Forma 4'!$C$193</definedName>
    <definedName name="VAS073_D_Laboratoriniut1">'Forma 4'!$C$87</definedName>
    <definedName name="VAS073_D_Laboratoriniut2">'Forma 4'!$C$140</definedName>
    <definedName name="VAS073_D_Laboratoriniut3">'Forma 4'!$C$238</definedName>
    <definedName name="VAS073_D_Metrologinespa1">'Forma 4'!$C$48</definedName>
    <definedName name="VAS073_D_Metrologinespa2">'Forma 4'!$C$104</definedName>
    <definedName name="VAS073_D_Metrologinespa3">'Forma 4'!$C$156</definedName>
    <definedName name="VAS073_D_Metrologinespa4">'Forma 4'!$C$201</definedName>
    <definedName name="VAS073_D_Mokesciouztars1">'Forma 4'!$C$60</definedName>
    <definedName name="VAS073_D_Mokesciouzvals1">'Forma 4'!$C$59</definedName>
    <definedName name="VAS073_D_Mokesciusanaud1">'Forma 4'!$C$58</definedName>
    <definedName name="VAS073_D_Mokesciusanaud2">'Forma 4'!$C$114</definedName>
    <definedName name="VAS073_D_Mokesciusanaud3">'Forma 4'!$C$211</definedName>
    <definedName name="VAS073_D_Nekilnojamojot1">'Forma 4'!$C$61</definedName>
    <definedName name="VAS073_D_Nekilnojamojot2">'Forma 4'!$C$115</definedName>
    <definedName name="VAS073_D_Nekilnojamojot3">'Forma 4'!$C$167</definedName>
    <definedName name="VAS073_D_Nekilnojamojot4">'Forma 4'!$C$212</definedName>
    <definedName name="VAS073_D_Netiesioginesp1">'Forma 4'!$C$26</definedName>
    <definedName name="VAS073_D_Netiesioginess1">'Forma 4'!$C$92</definedName>
    <definedName name="VAS073_D_Netiesioginius1">'Forma 4'!$C$144</definedName>
    <definedName name="VAS073_D_Nuotekutvarkym5">'Forma 4'!$C$12</definedName>
    <definedName name="VAS073_D_Nuotekutvarkym6">'Forma 4'!$C$31</definedName>
    <definedName name="VAS073_D_Nuotekutvarkym7">'Forma 4'!$C$32</definedName>
    <definedName name="VAS073_D_Nusidevejimoam10">'Forma 4'!$C$204</definedName>
    <definedName name="VAS073_D_Nusidevejimoam7">'Forma 4'!$C$51</definedName>
    <definedName name="VAS073_D_Nusidevejimoam8">'Forma 4'!$C$107</definedName>
    <definedName name="VAS073_D_Nusidevejimoam9">'Forma 4'!$C$159</definedName>
    <definedName name="VAS073_D_Opexbeapskaito1">'Forma 4'!$C$248</definedName>
    <definedName name="VAS073_D_Opexsuapskaito1">'Forma 4'!$C$247</definedName>
    <definedName name="VAS073_D_Orginventoriau1">'Forma 4'!$C$75</definedName>
    <definedName name="VAS073_D_Orginventoriau2">'Forma 4'!$C$128</definedName>
    <definedName name="VAS073_D_Orginventoriau3">'Forma 4'!$C$180</definedName>
    <definedName name="VAS073_D_Orginventoriau4">'Forma 4'!$C$225</definedName>
    <definedName name="VAS073_D_Paskirstomosio2">'Forma 4'!$C$232</definedName>
    <definedName name="VAS073_D_Paskirstomujus1">'Forma 4'!$C$10</definedName>
    <definedName name="VAS073_D_Pastopasiuntin1">'Forma 4'!$C$73</definedName>
    <definedName name="VAS073_D_Pastopasiuntin2">'Forma 4'!$C$126</definedName>
    <definedName name="VAS073_D_Pastopasiuntin3">'Forma 4'!$C$178</definedName>
    <definedName name="VAS073_D_Pastopasiuntin4">'Forma 4'!$C$223</definedName>
    <definedName name="VAS073_D_Pastoviosiospa1">'Forma 4'!$C$24</definedName>
    <definedName name="VAS073_D_Patalpuprieziu1">'Forma 4'!$C$77</definedName>
    <definedName name="VAS073_D_Patalpuprieziu2">'Forma 4'!$C$130</definedName>
    <definedName name="VAS073_D_Patalpuprieziu3">'Forma 4'!$C$182</definedName>
    <definedName name="VAS073_D_Patalpuprieziu4">'Forma 4'!$C$227</definedName>
    <definedName name="VAS073_D_Patalpusildymo1">'Forma 4'!$C$36</definedName>
    <definedName name="VAS073_D_Patalpusildymo2">'Forma 4'!$C$95</definedName>
    <definedName name="VAS073_D_Patalpusildymo3">'Forma 4'!$C$147</definedName>
    <definedName name="VAS073_D_Perkamupaslaug1">'Forma 4'!$C$22</definedName>
    <definedName name="VAS073_D_Personalomokym1">'Forma 4'!$C$56</definedName>
    <definedName name="VAS073_D_Personalomokym2">'Forma 4'!$C$112</definedName>
    <definedName name="VAS073_D_Personalomokym3">'Forma 4'!$C$209</definedName>
    <definedName name="VAS073_D_PersonaloMokymuSanaudos">'Forma 4'!$C$164</definedName>
    <definedName name="VAS073_D_Personalosanau1">'Forma 4'!$C$20</definedName>
    <definedName name="VAS073_D_Personalosanau2">'Forma 4'!$C$52</definedName>
    <definedName name="VAS073_D_Personalosanau3">'Forma 4'!$C$108</definedName>
    <definedName name="VAS073_D_Personalosanau4">'Forma 4'!$C$205</definedName>
    <definedName name="VAS073_D_Profesineslite1">'Forma 4'!$C$76</definedName>
    <definedName name="VAS073_D_Profesineslite2">'Forma 4'!$C$129</definedName>
    <definedName name="VAS073_D_Profesineslite3">'Forma 4'!$C$181</definedName>
    <definedName name="VAS073_D_Profesineslite4">'Forma 4'!$C$226</definedName>
    <definedName name="VAS073_D_Remontoiraptar1">'Forma 4'!$C$19</definedName>
    <definedName name="VAS073_D_Remontoiraptar2">'Forma 4'!$C$47</definedName>
    <definedName name="VAS073_D_Remontoiraptar3">'Forma 4'!$C$103</definedName>
    <definedName name="VAS073_D_Remontoiraptar4">'Forma 4'!$C$155</definedName>
    <definedName name="VAS073_D_Remontoiraptar5">'Forma 4'!$C$200</definedName>
    <definedName name="VAS073_D_Remontomedziag1">'Forma 4'!$C$17</definedName>
    <definedName name="VAS073_D_Remontomedziag2">'Forma 4'!$C$46</definedName>
    <definedName name="VAS073_D_Remontomedziag3">'Forma 4'!$C$102</definedName>
    <definedName name="VAS073_D_Remontomedziag4">'Forma 4'!$C$154</definedName>
    <definedName name="VAS073_D_Remontomedziag5">'Forma 4'!$C$199</definedName>
    <definedName name="VAS073_D_Rinkodarosirpa1">'Forma 4'!$C$83</definedName>
    <definedName name="VAS073_D_Rinkodarosirpa2">'Forma 4'!$C$136</definedName>
    <definedName name="VAS073_D_Rinkodarosirpa3">'Forma 4'!$C$188</definedName>
    <definedName name="VAS073_D_Rinkodarosirpa4">'Forma 4'!$C$234</definedName>
    <definedName name="VAS073_D_Rysiupaslaugus1">'Forma 4'!$C$72</definedName>
    <definedName name="VAS073_D_Rysiupaslaugus2">'Forma 4'!$C$125</definedName>
    <definedName name="VAS073_D_Rysiupaslaugus3">'Forma 4'!$C$177</definedName>
    <definedName name="VAS073_D_Rysiupaslaugus4">'Forma 4'!$C$222</definedName>
    <definedName name="VAS073_D_Silumosenergij1">'Forma 4'!$C$43</definedName>
    <definedName name="VAS073_D_Silumosenergij2">'Forma 4'!$C$44</definedName>
    <definedName name="VAS073_D_Silumosenergij3">'Forma 4'!$C$99</definedName>
    <definedName name="VAS073_D_Silumosenergij4">'Forma 4'!$C$100</definedName>
    <definedName name="VAS073_D_Silumosenergij5">'Forma 4'!$C$152</definedName>
    <definedName name="VAS073_D_Silumosenergij6">'Forma 4'!$C$196</definedName>
    <definedName name="VAS073_D_Silumosenergij7">'Forma 4'!$C$197</definedName>
    <definedName name="VAS073_D_Technologiniok1">'Forma 4'!$C$39</definedName>
    <definedName name="VAS073_D_Technologinium1">'Forma 4'!$C$15</definedName>
    <definedName name="VAS073_D_Technologinium2">'Forma 4'!$C$37</definedName>
    <definedName name="VAS073_D_Technologinium3">'Forma 4'!$C$38</definedName>
    <definedName name="VAS073_D_Teisiniupaslau1">'Forma 4'!$C$69</definedName>
    <definedName name="VAS073_D_Teisiniupaslau2">'Forma 4'!$C$122</definedName>
    <definedName name="VAS073_D_Teisiniupaslau3">'Forma 4'!$C$174</definedName>
    <definedName name="VAS073_D_Teisiniupaslau4">'Forma 4'!$C$219</definedName>
    <definedName name="VAS073_D_Tiesioginespas1">'Forma 4'!$C$25</definedName>
    <definedName name="VAS073_D_Tiesioginessan1">'Forma 4'!$C$29</definedName>
    <definedName name="VAS073_D_Transportopasl1">'Forma 4'!$C$79</definedName>
    <definedName name="VAS073_D_Transportopasl2">'Forma 4'!$C$132</definedName>
    <definedName name="VAS073_D_Transportopasl3">'Forma 4'!$C$184</definedName>
    <definedName name="VAS073_D_Transportopasl4">'Forma 4'!$C$229</definedName>
    <definedName name="VAS073_D_Trumpalaikiotu1">'Forma 4'!$C$90</definedName>
    <definedName name="VAS073_D_Turtonuomossan1">'Forma 4'!$C$85</definedName>
    <definedName name="VAS073_D_Turtonuomossan2">'Forma 4'!$C$138</definedName>
    <definedName name="VAS073_D_Turtonuomossan3">'Forma 4'!$C$236</definedName>
    <definedName name="VAS073_D_Vartotojuinfor1">'Forma 4'!$C$81</definedName>
    <definedName name="VAS073_D_Vartotojuinfor2">'Forma 4'!$C$134</definedName>
    <definedName name="VAS073_D_Vartotojuinfor3">'Forma 4'!$C$186</definedName>
    <definedName name="VAS073_D_Vartotojuinfor4">'Forma 4'!$C$231</definedName>
    <definedName name="VAS073_D_Verslovienetop1">'Forma 4'!$C$242</definedName>
    <definedName name="VAS073_D_Verslovienetui1">'Forma 4'!$C$243</definedName>
    <definedName name="VAS073_D_Visospaskirsto1">'Forma 4'!$C$23</definedName>
    <definedName name="VAS073_D_Zemesnuomosmok1">'Forma 4'!$C$62</definedName>
    <definedName name="VAS073_D_Zemesnuomosmok2">'Forma 4'!$C$116</definedName>
    <definedName name="VAS073_D_Zemesnuomosmok3">'Forma 4'!$C$168</definedName>
    <definedName name="VAS073_D_Zemesnuomosmok4">'Forma 4'!$C$213</definedName>
    <definedName name="VAS073_D_Zyminiomokesci1">'Forma 4'!$C$70</definedName>
    <definedName name="VAS073_D_Zyminiomokesci2">'Forma 4'!$C$123</definedName>
    <definedName name="VAS073_D_Zyminiomokesci3">'Forma 4'!$C$175</definedName>
    <definedName name="VAS073_D_Zyminiomokesci4">'Forma 4'!$C$220</definedName>
    <definedName name="VAS073_F_Administracine11IS">'Forma 4'!$D$68</definedName>
    <definedName name="VAS073_F_Administracine131GeriamojoVandens">'Forma 4'!$F$68</definedName>
    <definedName name="VAS073_F_Administracine132GeriamojoVandens">'Forma 4'!$G$68</definedName>
    <definedName name="VAS073_F_Administracine133GeriamojoVandens">'Forma 4'!$H$68</definedName>
    <definedName name="VAS073_F_Administracine13IsViso">'Forma 4'!$E$68</definedName>
    <definedName name="VAS073_F_Administracine141NuotekuSurinkimas">'Forma 4'!$J$68</definedName>
    <definedName name="VAS073_F_Administracine142NuotekuValymas">'Forma 4'!$K$68</definedName>
    <definedName name="VAS073_F_Administracine143NuotekuDumblo">'Forma 4'!$L$68</definedName>
    <definedName name="VAS073_F_Administracine14IsViso">'Forma 4'!$I$68</definedName>
    <definedName name="VAS073_F_Administracine15PavirsiniuNuoteku">'Forma 4'!$M$68</definedName>
    <definedName name="VAS073_F_Administracine16KitosReguliuojamosios">'Forma 4'!$N$68</definedName>
    <definedName name="VAS073_F_Administracine17KitosVeiklos">'Forma 4'!$Q$68</definedName>
    <definedName name="VAS073_F_Administracine1Apskaitosveikla1">'Forma 4'!$O$68</definedName>
    <definedName name="VAS073_F_Administracine1Kitareguliuoja1">'Forma 4'!$P$68</definedName>
    <definedName name="VAS073_F_Administracine21IS">'Forma 4'!$D$121</definedName>
    <definedName name="VAS073_F_Administracine231GeriamojoVandens">'Forma 4'!$F$121</definedName>
    <definedName name="VAS073_F_Administracine232GeriamojoVandens">'Forma 4'!$G$121</definedName>
    <definedName name="VAS073_F_Administracine233GeriamojoVandens">'Forma 4'!$H$121</definedName>
    <definedName name="VAS073_F_Administracine23IsViso">'Forma 4'!$E$121</definedName>
    <definedName name="VAS073_F_Administracine241NuotekuSurinkimas">'Forma 4'!$J$121</definedName>
    <definedName name="VAS073_F_Administracine242NuotekuValymas">'Forma 4'!$K$121</definedName>
    <definedName name="VAS073_F_Administracine243NuotekuDumblo">'Forma 4'!$L$121</definedName>
    <definedName name="VAS073_F_Administracine24IsViso">'Forma 4'!$I$121</definedName>
    <definedName name="VAS073_F_Administracine25PavirsiniuNuoteku">'Forma 4'!$M$121</definedName>
    <definedName name="VAS073_F_Administracine26KitosReguliuojamosios">'Forma 4'!$N$121</definedName>
    <definedName name="VAS073_F_Administracine27KitosVeiklos">'Forma 4'!$Q$121</definedName>
    <definedName name="VAS073_F_Administracine2Apskaitosveikla1">'Forma 4'!$O$121</definedName>
    <definedName name="VAS073_F_Administracine2Kitareguliuoja1">'Forma 4'!$P$121</definedName>
    <definedName name="VAS073_F_Administracine31IS">'Forma 4'!$D$218</definedName>
    <definedName name="VAS073_F_Administracine331GeriamojoVandens">'Forma 4'!$F$218</definedName>
    <definedName name="VAS073_F_Administracine332GeriamojoVandens">'Forma 4'!$G$218</definedName>
    <definedName name="VAS073_F_Administracine333GeriamojoVandens">'Forma 4'!$H$218</definedName>
    <definedName name="VAS073_F_Administracine33IsViso">'Forma 4'!$E$218</definedName>
    <definedName name="VAS073_F_Administracine341NuotekuSurinkimas">'Forma 4'!$J$218</definedName>
    <definedName name="VAS073_F_Administracine342NuotekuValymas">'Forma 4'!$K$218</definedName>
    <definedName name="VAS073_F_Administracine343NuotekuDumblo">'Forma 4'!$L$218</definedName>
    <definedName name="VAS073_F_Administracine34IsViso">'Forma 4'!$I$218</definedName>
    <definedName name="VAS073_F_Administracine35PavirsiniuNuoteku">'Forma 4'!$M$218</definedName>
    <definedName name="VAS073_F_Administracine36KitosReguliuojamosios">'Forma 4'!$N$218</definedName>
    <definedName name="VAS073_F_Administracine37KitosVeiklos">'Forma 4'!$Q$218</definedName>
    <definedName name="VAS073_F_Administracine3Apskaitosveikla1">'Forma 4'!$O$218</definedName>
    <definedName name="VAS073_F_Administracine3Kitareguliuoja1">'Forma 4'!$P$218</definedName>
    <definedName name="VAS073_F_Apskaitosiraud11IS">'Forma 4'!$D$78</definedName>
    <definedName name="VAS073_F_Apskaitosiraud131GeriamojoVandens">'Forma 4'!$F$78</definedName>
    <definedName name="VAS073_F_Apskaitosiraud132GeriamojoVandens">'Forma 4'!$G$78</definedName>
    <definedName name="VAS073_F_Apskaitosiraud133GeriamojoVandens">'Forma 4'!$H$78</definedName>
    <definedName name="VAS073_F_Apskaitosiraud13IsViso">'Forma 4'!$E$78</definedName>
    <definedName name="VAS073_F_Apskaitosiraud141NuotekuSurinkimas">'Forma 4'!$J$78</definedName>
    <definedName name="VAS073_F_Apskaitosiraud142NuotekuValymas">'Forma 4'!$K$78</definedName>
    <definedName name="VAS073_F_Apskaitosiraud143NuotekuDumblo">'Forma 4'!$L$78</definedName>
    <definedName name="VAS073_F_Apskaitosiraud14IsViso">'Forma 4'!$I$78</definedName>
    <definedName name="VAS073_F_Apskaitosiraud15PavirsiniuNuoteku">'Forma 4'!$M$78</definedName>
    <definedName name="VAS073_F_Apskaitosiraud16KitosReguliuojamosios">'Forma 4'!$N$78</definedName>
    <definedName name="VAS073_F_Apskaitosiraud17KitosVeiklos">'Forma 4'!$Q$78</definedName>
    <definedName name="VAS073_F_Apskaitosiraud1Apskaitosveikla1">'Forma 4'!$O$78</definedName>
    <definedName name="VAS073_F_Apskaitosiraud1Kitareguliuoja1">'Forma 4'!$P$78</definedName>
    <definedName name="VAS073_F_Apskaitosiraud21IS">'Forma 4'!$D$131</definedName>
    <definedName name="VAS073_F_Apskaitosiraud231GeriamojoVandens">'Forma 4'!$F$131</definedName>
    <definedName name="VAS073_F_Apskaitosiraud232GeriamojoVandens">'Forma 4'!$G$131</definedName>
    <definedName name="VAS073_F_Apskaitosiraud233GeriamojoVandens">'Forma 4'!$H$131</definedName>
    <definedName name="VAS073_F_Apskaitosiraud23IsViso">'Forma 4'!$E$131</definedName>
    <definedName name="VAS073_F_Apskaitosiraud241NuotekuSurinkimas">'Forma 4'!$J$131</definedName>
    <definedName name="VAS073_F_Apskaitosiraud242NuotekuValymas">'Forma 4'!$K$131</definedName>
    <definedName name="VAS073_F_Apskaitosiraud243NuotekuDumblo">'Forma 4'!$L$131</definedName>
    <definedName name="VAS073_F_Apskaitosiraud24IsViso">'Forma 4'!$I$131</definedName>
    <definedName name="VAS073_F_Apskaitosiraud25PavirsiniuNuoteku">'Forma 4'!$M$131</definedName>
    <definedName name="VAS073_F_Apskaitosiraud26KitosReguliuojamosios">'Forma 4'!$N$131</definedName>
    <definedName name="VAS073_F_Apskaitosiraud27KitosVeiklos">'Forma 4'!$Q$131</definedName>
    <definedName name="VAS073_F_Apskaitosiraud2Apskaitosveikla1">'Forma 4'!$O$131</definedName>
    <definedName name="VAS073_F_Apskaitosiraud2Kitareguliuoja1">'Forma 4'!$P$131</definedName>
    <definedName name="VAS073_F_Apskaitosiraud31IS">'Forma 4'!$D$183</definedName>
    <definedName name="VAS073_F_Apskaitosiraud331GeriamojoVandens">'Forma 4'!$F$183</definedName>
    <definedName name="VAS073_F_Apskaitosiraud332GeriamojoVandens">'Forma 4'!$G$183</definedName>
    <definedName name="VAS073_F_Apskaitosiraud333GeriamojoVandens">'Forma 4'!$H$183</definedName>
    <definedName name="VAS073_F_Apskaitosiraud33IsViso">'Forma 4'!$E$183</definedName>
    <definedName name="VAS073_F_Apskaitosiraud341NuotekuSurinkimas">'Forma 4'!$J$183</definedName>
    <definedName name="VAS073_F_Apskaitosiraud342NuotekuValymas">'Forma 4'!$K$183</definedName>
    <definedName name="VAS073_F_Apskaitosiraud343NuotekuDumblo">'Forma 4'!$L$183</definedName>
    <definedName name="VAS073_F_Apskaitosiraud34IsViso">'Forma 4'!$I$183</definedName>
    <definedName name="VAS073_F_Apskaitosiraud35PavirsiniuNuoteku">'Forma 4'!$M$183</definedName>
    <definedName name="VAS073_F_Apskaitosiraud36KitosReguliuojamosios">'Forma 4'!$N$183</definedName>
    <definedName name="VAS073_F_Apskaitosiraud37KitosVeiklos">'Forma 4'!$Q$183</definedName>
    <definedName name="VAS073_F_Apskaitosiraud3Apskaitosveikla1">'Forma 4'!$O$183</definedName>
    <definedName name="VAS073_F_Apskaitosiraud3Kitareguliuoja1">'Forma 4'!$P$183</definedName>
    <definedName name="VAS073_F_Apskaitosiraud41IS">'Forma 4'!$D$228</definedName>
    <definedName name="VAS073_F_Apskaitosiraud431GeriamojoVandens">'Forma 4'!$F$228</definedName>
    <definedName name="VAS073_F_Apskaitosiraud432GeriamojoVandens">'Forma 4'!$G$228</definedName>
    <definedName name="VAS073_F_Apskaitosiraud433GeriamojoVandens">'Forma 4'!$H$228</definedName>
    <definedName name="VAS073_F_Apskaitosiraud43IsViso">'Forma 4'!$E$228</definedName>
    <definedName name="VAS073_F_Apskaitosiraud441NuotekuSurinkimas">'Forma 4'!$J$228</definedName>
    <definedName name="VAS073_F_Apskaitosiraud442NuotekuValymas">'Forma 4'!$K$228</definedName>
    <definedName name="VAS073_F_Apskaitosiraud443NuotekuDumblo">'Forma 4'!$L$228</definedName>
    <definedName name="VAS073_F_Apskaitosiraud44IsViso">'Forma 4'!$I$228</definedName>
    <definedName name="VAS073_F_Apskaitosiraud45PavirsiniuNuoteku">'Forma 4'!$M$228</definedName>
    <definedName name="VAS073_F_Apskaitosiraud46KitosReguliuojamosios">'Forma 4'!$N$228</definedName>
    <definedName name="VAS073_F_Apskaitosiraud47KitosVeiklos">'Forma 4'!$Q$228</definedName>
    <definedName name="VAS073_F_Apskaitosiraud4Apskaitosveikla1">'Forma 4'!$O$228</definedName>
    <definedName name="VAS073_F_Apskaitosiraud4Kitareguliuoja1">'Forma 4'!$P$228</definedName>
    <definedName name="VAS073_F_Avarijusalinim11IS">'Forma 4'!$D$18</definedName>
    <definedName name="VAS073_F_Avarijusalinim131GeriamojoVandens">'Forma 4'!$F$18</definedName>
    <definedName name="VAS073_F_Avarijusalinim132GeriamojoVandens">'Forma 4'!$G$18</definedName>
    <definedName name="VAS073_F_Avarijusalinim133GeriamojoVandens">'Forma 4'!$H$18</definedName>
    <definedName name="VAS073_F_Avarijusalinim13IsViso">'Forma 4'!$E$18</definedName>
    <definedName name="VAS073_F_Avarijusalinim141NuotekuSurinkimas">'Forma 4'!$J$18</definedName>
    <definedName name="VAS073_F_Avarijusalinim142NuotekuValymas">'Forma 4'!$K$18</definedName>
    <definedName name="VAS073_F_Avarijusalinim143NuotekuDumblo">'Forma 4'!$L$18</definedName>
    <definedName name="VAS073_F_Avarijusalinim14IsViso">'Forma 4'!$I$18</definedName>
    <definedName name="VAS073_F_Avarijusalinim15PavirsiniuNuoteku">'Forma 4'!$M$18</definedName>
    <definedName name="VAS073_F_Avarijusalinim16KitosReguliuojamosios">'Forma 4'!$N$18</definedName>
    <definedName name="VAS073_F_Avarijusalinim17KitosVeiklos">'Forma 4'!$Q$18</definedName>
    <definedName name="VAS073_F_Avarijusalinim1Apskaitosveikla1">'Forma 4'!$O$18</definedName>
    <definedName name="VAS073_F_Avarijusalinim1Kitareguliuoja1">'Forma 4'!$P$18</definedName>
    <definedName name="VAS073_F_Avarijusalinim21IS">'Forma 4'!$D$49</definedName>
    <definedName name="VAS073_F_Avarijusalinim231GeriamojoVandens">'Forma 4'!$F$49</definedName>
    <definedName name="VAS073_F_Avarijusalinim232GeriamojoVandens">'Forma 4'!$G$49</definedName>
    <definedName name="VAS073_F_Avarijusalinim233GeriamojoVandens">'Forma 4'!$H$49</definedName>
    <definedName name="VAS073_F_Avarijusalinim23IsViso">'Forma 4'!$E$49</definedName>
    <definedName name="VAS073_F_Avarijusalinim241NuotekuSurinkimas">'Forma 4'!$J$49</definedName>
    <definedName name="VAS073_F_Avarijusalinim242NuotekuValymas">'Forma 4'!$K$49</definedName>
    <definedName name="VAS073_F_Avarijusalinim243NuotekuDumblo">'Forma 4'!$L$49</definedName>
    <definedName name="VAS073_F_Avarijusalinim24IsViso">'Forma 4'!$I$49</definedName>
    <definedName name="VAS073_F_Avarijusalinim25PavirsiniuNuoteku">'Forma 4'!$M$49</definedName>
    <definedName name="VAS073_F_Avarijusalinim26KitosReguliuojamosios">'Forma 4'!$N$49</definedName>
    <definedName name="VAS073_F_Avarijusalinim27KitosVeiklos">'Forma 4'!$Q$49</definedName>
    <definedName name="VAS073_F_Avarijusalinim2Apskaitosveikla1">'Forma 4'!$O$49</definedName>
    <definedName name="VAS073_F_Avarijusalinim2Kitareguliuoja1">'Forma 4'!$P$49</definedName>
    <definedName name="VAS073_F_Avarijusalinim31IS">'Forma 4'!$D$105</definedName>
    <definedName name="VAS073_F_Avarijusalinim331GeriamojoVandens">'Forma 4'!$F$105</definedName>
    <definedName name="VAS073_F_Avarijusalinim332GeriamojoVandens">'Forma 4'!$G$105</definedName>
    <definedName name="VAS073_F_Avarijusalinim333GeriamojoVandens">'Forma 4'!$H$105</definedName>
    <definedName name="VAS073_F_Avarijusalinim33IsViso">'Forma 4'!$E$105</definedName>
    <definedName name="VAS073_F_Avarijusalinim341NuotekuSurinkimas">'Forma 4'!$J$105</definedName>
    <definedName name="VAS073_F_Avarijusalinim342NuotekuValymas">'Forma 4'!$K$105</definedName>
    <definedName name="VAS073_F_Avarijusalinim343NuotekuDumblo">'Forma 4'!$L$105</definedName>
    <definedName name="VAS073_F_Avarijusalinim34IsViso">'Forma 4'!$I$105</definedName>
    <definedName name="VAS073_F_Avarijusalinim35PavirsiniuNuoteku">'Forma 4'!$M$105</definedName>
    <definedName name="VAS073_F_Avarijusalinim36KitosReguliuojamosios">'Forma 4'!$N$105</definedName>
    <definedName name="VAS073_F_Avarijusalinim37KitosVeiklos">'Forma 4'!$Q$105</definedName>
    <definedName name="VAS073_F_Avarijusalinim3Apskaitosveikla1">'Forma 4'!$O$105</definedName>
    <definedName name="VAS073_F_Avarijusalinim3Kitareguliuoja1">'Forma 4'!$P$105</definedName>
    <definedName name="VAS073_F_Avarijusalinim41IS">'Forma 4'!$D$157</definedName>
    <definedName name="VAS073_F_Avarijusalinim431GeriamojoVandens">'Forma 4'!$F$157</definedName>
    <definedName name="VAS073_F_Avarijusalinim432GeriamojoVandens">'Forma 4'!$G$157</definedName>
    <definedName name="VAS073_F_Avarijusalinim433GeriamojoVandens">'Forma 4'!$H$157</definedName>
    <definedName name="VAS073_F_Avarijusalinim43IsViso">'Forma 4'!$E$157</definedName>
    <definedName name="VAS073_F_Avarijusalinim441NuotekuSurinkimas">'Forma 4'!$J$157</definedName>
    <definedName name="VAS073_F_Avarijusalinim442NuotekuValymas">'Forma 4'!$K$157</definedName>
    <definedName name="VAS073_F_Avarijusalinim443NuotekuDumblo">'Forma 4'!$L$157</definedName>
    <definedName name="VAS073_F_Avarijusalinim44IsViso">'Forma 4'!$I$157</definedName>
    <definedName name="VAS073_F_Avarijusalinim45PavirsiniuNuoteku">'Forma 4'!$M$157</definedName>
    <definedName name="VAS073_F_Avarijusalinim46KitosReguliuojamosios">'Forma 4'!$N$157</definedName>
    <definedName name="VAS073_F_Avarijusalinim47KitosVeiklos">'Forma 4'!$Q$157</definedName>
    <definedName name="VAS073_F_Avarijusalinim4Apskaitosveikla1">'Forma 4'!$O$157</definedName>
    <definedName name="VAS073_F_Avarijusalinim4Kitareguliuoja1">'Forma 4'!$P$157</definedName>
    <definedName name="VAS073_F_Avarijusalinim51IS">'Forma 4'!$D$202</definedName>
    <definedName name="VAS073_F_Avarijusalinim531GeriamojoVandens">'Forma 4'!$F$202</definedName>
    <definedName name="VAS073_F_Avarijusalinim532GeriamojoVandens">'Forma 4'!$G$202</definedName>
    <definedName name="VAS073_F_Avarijusalinim533GeriamojoVandens">'Forma 4'!$H$202</definedName>
    <definedName name="VAS073_F_Avarijusalinim53IsViso">'Forma 4'!$E$202</definedName>
    <definedName name="VAS073_F_Avarijusalinim541NuotekuSurinkimas">'Forma 4'!$J$202</definedName>
    <definedName name="VAS073_F_Avarijusalinim542NuotekuValymas">'Forma 4'!$K$202</definedName>
    <definedName name="VAS073_F_Avarijusalinim543NuotekuDumblo">'Forma 4'!$L$202</definedName>
    <definedName name="VAS073_F_Avarijusalinim54IsViso">'Forma 4'!$I$202</definedName>
    <definedName name="VAS073_F_Avarijusalinim55PavirsiniuNuoteku">'Forma 4'!$M$202</definedName>
    <definedName name="VAS073_F_Avarijusalinim56KitosReguliuojamosios">'Forma 4'!$N$202</definedName>
    <definedName name="VAS073_F_Avarijusalinim57KitosVeiklos">'Forma 4'!$Q$202</definedName>
    <definedName name="VAS073_F_Avarijusalinim5Apskaitosveikla1">'Forma 4'!$O$202</definedName>
    <definedName name="VAS073_F_Avarijusalinim5Kitareguliuoja1">'Forma 4'!$P$202</definedName>
    <definedName name="VAS073_F_Bankopaslauguk11IS">'Forma 4'!$D$66</definedName>
    <definedName name="VAS073_F_Bankopaslauguk131GeriamojoVandens">'Forma 4'!$F$66</definedName>
    <definedName name="VAS073_F_Bankopaslauguk132GeriamojoVandens">'Forma 4'!$G$66</definedName>
    <definedName name="VAS073_F_Bankopaslauguk133GeriamojoVandens">'Forma 4'!$H$66</definedName>
    <definedName name="VAS073_F_Bankopaslauguk13IsViso">'Forma 4'!$E$66</definedName>
    <definedName name="VAS073_F_Bankopaslauguk141NuotekuSurinkimas">'Forma 4'!$J$66</definedName>
    <definedName name="VAS073_F_Bankopaslauguk142NuotekuValymas">'Forma 4'!$K$66</definedName>
    <definedName name="VAS073_F_Bankopaslauguk143NuotekuDumblo">'Forma 4'!$L$66</definedName>
    <definedName name="VAS073_F_Bankopaslauguk14IsViso">'Forma 4'!$I$66</definedName>
    <definedName name="VAS073_F_Bankopaslauguk15PavirsiniuNuoteku">'Forma 4'!$M$66</definedName>
    <definedName name="VAS073_F_Bankopaslauguk16KitosReguliuojamosios">'Forma 4'!$N$66</definedName>
    <definedName name="VAS073_F_Bankopaslauguk17KitosVeiklos">'Forma 4'!$Q$66</definedName>
    <definedName name="VAS073_F_Bankopaslauguk1Apskaitosveikla1">'Forma 4'!$O$66</definedName>
    <definedName name="VAS073_F_Bankopaslauguk1Kitareguliuoja1">'Forma 4'!$P$66</definedName>
    <definedName name="VAS073_F_Bankopaslauguk21IS">'Forma 4'!$D$119</definedName>
    <definedName name="VAS073_F_Bankopaslauguk231GeriamojoVandens">'Forma 4'!$F$119</definedName>
    <definedName name="VAS073_F_Bankopaslauguk232GeriamojoVandens">'Forma 4'!$G$119</definedName>
    <definedName name="VAS073_F_Bankopaslauguk233GeriamojoVandens">'Forma 4'!$H$119</definedName>
    <definedName name="VAS073_F_Bankopaslauguk23IsViso">'Forma 4'!$E$119</definedName>
    <definedName name="VAS073_F_Bankopaslauguk241NuotekuSurinkimas">'Forma 4'!$J$119</definedName>
    <definedName name="VAS073_F_Bankopaslauguk242NuotekuValymas">'Forma 4'!$K$119</definedName>
    <definedName name="VAS073_F_Bankopaslauguk243NuotekuDumblo">'Forma 4'!$L$119</definedName>
    <definedName name="VAS073_F_Bankopaslauguk24IsViso">'Forma 4'!$I$119</definedName>
    <definedName name="VAS073_F_Bankopaslauguk25PavirsiniuNuoteku">'Forma 4'!$M$119</definedName>
    <definedName name="VAS073_F_Bankopaslauguk26KitosReguliuojamosios">'Forma 4'!$N$119</definedName>
    <definedName name="VAS073_F_Bankopaslauguk27KitosVeiklos">'Forma 4'!$Q$119</definedName>
    <definedName name="VAS073_F_Bankopaslauguk2Apskaitosveikla1">'Forma 4'!$O$119</definedName>
    <definedName name="VAS073_F_Bankopaslauguk2Kitareguliuoja1">'Forma 4'!$P$119</definedName>
    <definedName name="VAS073_F_Bankopaslauguk31IS">'Forma 4'!$D$171</definedName>
    <definedName name="VAS073_F_Bankopaslauguk331GeriamojoVandens">'Forma 4'!$F$171</definedName>
    <definedName name="VAS073_F_Bankopaslauguk332GeriamojoVandens">'Forma 4'!$G$171</definedName>
    <definedName name="VAS073_F_Bankopaslauguk333GeriamojoVandens">'Forma 4'!$H$171</definedName>
    <definedName name="VAS073_F_Bankopaslauguk33IsViso">'Forma 4'!$E$171</definedName>
    <definedName name="VAS073_F_Bankopaslauguk341NuotekuSurinkimas">'Forma 4'!$J$171</definedName>
    <definedName name="VAS073_F_Bankopaslauguk342NuotekuValymas">'Forma 4'!$K$171</definedName>
    <definedName name="VAS073_F_Bankopaslauguk343NuotekuDumblo">'Forma 4'!$L$171</definedName>
    <definedName name="VAS073_F_Bankopaslauguk34IsViso">'Forma 4'!$I$171</definedName>
    <definedName name="VAS073_F_Bankopaslauguk35PavirsiniuNuoteku">'Forma 4'!$M$171</definedName>
    <definedName name="VAS073_F_Bankopaslauguk36KitosReguliuojamosios">'Forma 4'!$N$171</definedName>
    <definedName name="VAS073_F_Bankopaslauguk37KitosVeiklos">'Forma 4'!$Q$171</definedName>
    <definedName name="VAS073_F_Bankopaslauguk3Apskaitosveikla1">'Forma 4'!$O$171</definedName>
    <definedName name="VAS073_F_Bankopaslauguk3Kitareguliuoja1">'Forma 4'!$P$171</definedName>
    <definedName name="VAS073_F_Bankopaslauguk41IS">'Forma 4'!$D$216</definedName>
    <definedName name="VAS073_F_Bankopaslauguk431GeriamojoVandens">'Forma 4'!$F$216</definedName>
    <definedName name="VAS073_F_Bankopaslauguk432GeriamojoVandens">'Forma 4'!$G$216</definedName>
    <definedName name="VAS073_F_Bankopaslauguk433GeriamojoVandens">'Forma 4'!$H$216</definedName>
    <definedName name="VAS073_F_Bankopaslauguk43IsViso">'Forma 4'!$E$216</definedName>
    <definedName name="VAS073_F_Bankopaslauguk441NuotekuSurinkimas">'Forma 4'!$J$216</definedName>
    <definedName name="VAS073_F_Bankopaslauguk442NuotekuValymas">'Forma 4'!$K$216</definedName>
    <definedName name="VAS073_F_Bankopaslauguk443NuotekuDumblo">'Forma 4'!$L$216</definedName>
    <definedName name="VAS073_F_Bankopaslauguk44IsViso">'Forma 4'!$I$216</definedName>
    <definedName name="VAS073_F_Bankopaslauguk45PavirsiniuNuoteku">'Forma 4'!$M$216</definedName>
    <definedName name="VAS073_F_Bankopaslauguk46KitosReguliuojamosios">'Forma 4'!$N$216</definedName>
    <definedName name="VAS073_F_Bankopaslauguk47KitosVeiklos">'Forma 4'!$Q$216</definedName>
    <definedName name="VAS073_F_Bankopaslauguk4Apskaitosveikla1">'Forma 4'!$O$216</definedName>
    <definedName name="VAS073_F_Bankopaslauguk4Kitareguliuoja1">'Forma 4'!$P$216</definedName>
    <definedName name="VAS073_F_Bendrosiospast11IS">'Forma 4'!$D$27</definedName>
    <definedName name="VAS073_F_Bendrosiospast131GeriamojoVandens">'Forma 4'!$F$27</definedName>
    <definedName name="VAS073_F_Bendrosiospast132GeriamojoVandens">'Forma 4'!$G$27</definedName>
    <definedName name="VAS073_F_Bendrosiospast133GeriamojoVandens">'Forma 4'!$H$27</definedName>
    <definedName name="VAS073_F_Bendrosiospast13IsViso">'Forma 4'!$E$27</definedName>
    <definedName name="VAS073_F_Bendrosiospast141NuotekuSurinkimas">'Forma 4'!$J$27</definedName>
    <definedName name="VAS073_F_Bendrosiospast142NuotekuValymas">'Forma 4'!$K$27</definedName>
    <definedName name="VAS073_F_Bendrosiospast143NuotekuDumblo">'Forma 4'!$L$27</definedName>
    <definedName name="VAS073_F_Bendrosiospast14IsViso">'Forma 4'!$I$27</definedName>
    <definedName name="VAS073_F_Bendrosiospast15PavirsiniuNuoteku">'Forma 4'!$M$27</definedName>
    <definedName name="VAS073_F_Bendrosiospast16KitosReguliuojamosios">'Forma 4'!$N$27</definedName>
    <definedName name="VAS073_F_Bendrosiospast17KitosVeiklos">'Forma 4'!$Q$27</definedName>
    <definedName name="VAS073_F_Bendrosiospast1Apskaitosveikla1">'Forma 4'!$O$27</definedName>
    <definedName name="VAS073_F_Bendrosiospast1Kitareguliuoja1">'Forma 4'!$P$27</definedName>
    <definedName name="VAS073_F_Bendrosiossana11IS">'Forma 4'!$D$190</definedName>
    <definedName name="VAS073_F_Bendrosiossana131GeriamojoVandens">'Forma 4'!$F$190</definedName>
    <definedName name="VAS073_F_Bendrosiossana132GeriamojoVandens">'Forma 4'!$G$190</definedName>
    <definedName name="VAS073_F_Bendrosiossana133GeriamojoVandens">'Forma 4'!$H$190</definedName>
    <definedName name="VAS073_F_Bendrosiossana13IsViso">'Forma 4'!$E$190</definedName>
    <definedName name="VAS073_F_Bendrosiossana141NuotekuSurinkimas">'Forma 4'!$J$190</definedName>
    <definedName name="VAS073_F_Bendrosiossana142NuotekuValymas">'Forma 4'!$K$190</definedName>
    <definedName name="VAS073_F_Bendrosiossana143NuotekuDumblo">'Forma 4'!$L$190</definedName>
    <definedName name="VAS073_F_Bendrosiossana14IsViso">'Forma 4'!$I$190</definedName>
    <definedName name="VAS073_F_Bendrosiossana15PavirsiniuNuoteku">'Forma 4'!$M$190</definedName>
    <definedName name="VAS073_F_Bendrosiossana16KitosReguliuojamosios">'Forma 4'!$N$190</definedName>
    <definedName name="VAS073_F_Bendrosiossana17KitosVeiklos">'Forma 4'!$Q$190</definedName>
    <definedName name="VAS073_F_Bendrosiossana1Apskaitosveikla1">'Forma 4'!$O$190</definedName>
    <definedName name="VAS073_F_Bendrosiossana1Kitareguliuoja1">'Forma 4'!$P$190</definedName>
    <definedName name="VAS073_F_Bendrupatalpus11IS">'Forma 4'!$D$192</definedName>
    <definedName name="VAS073_F_Bendrupatalpus131GeriamojoVandens">'Forma 4'!$F$192</definedName>
    <definedName name="VAS073_F_Bendrupatalpus132GeriamojoVandens">'Forma 4'!$G$192</definedName>
    <definedName name="VAS073_F_Bendrupatalpus133GeriamojoVandens">'Forma 4'!$H$192</definedName>
    <definedName name="VAS073_F_Bendrupatalpus13IsViso">'Forma 4'!$E$192</definedName>
    <definedName name="VAS073_F_Bendrupatalpus141NuotekuSurinkimas">'Forma 4'!$J$192</definedName>
    <definedName name="VAS073_F_Bendrupatalpus142NuotekuValymas">'Forma 4'!$K$192</definedName>
    <definedName name="VAS073_F_Bendrupatalpus143NuotekuDumblo">'Forma 4'!$L$192</definedName>
    <definedName name="VAS073_F_Bendrupatalpus14IsViso">'Forma 4'!$I$192</definedName>
    <definedName name="VAS073_F_Bendrupatalpus15PavirsiniuNuoteku">'Forma 4'!$M$192</definedName>
    <definedName name="VAS073_F_Bendrupatalpus16KitosReguliuojamosios">'Forma 4'!$N$192</definedName>
    <definedName name="VAS073_F_Bendrupatalpus17KitosVeiklos">'Forma 4'!$Q$192</definedName>
    <definedName name="VAS073_F_Bendrupatalpus1Apskaitosveikla1">'Forma 4'!$O$192</definedName>
    <definedName name="VAS073_F_Bendrupatalpus1Kitareguliuoja1">'Forma 4'!$P$192</definedName>
    <definedName name="VAS073_F_Cpunktui11IS">'Forma 4'!$D$145</definedName>
    <definedName name="VAS073_F_Cpunktui21IS">'Forma 4'!$D$148</definedName>
    <definedName name="VAS073_F_Cpunktui31IS">'Forma 4'!$D$151</definedName>
    <definedName name="VAS073_F_Cpunktui41IS">'Forma 4'!$D$153</definedName>
    <definedName name="VAS073_F_Cpunktui51IS">'Forma 4'!$D$160</definedName>
    <definedName name="VAS073_F_Cpunktui61IS">'Forma 4'!$D$166</definedName>
    <definedName name="VAS073_F_Cpunktui71IS">'Forma 4'!$D$170</definedName>
    <definedName name="VAS073_F_Cpunktui81IS">'Forma 4'!$D$173</definedName>
    <definedName name="VAS073_F_Darbdavioimoku11IS">'Forma 4'!$D$54</definedName>
    <definedName name="VAS073_F_Darbdavioimoku131GeriamojoVandens">'Forma 4'!$F$54</definedName>
    <definedName name="VAS073_F_Darbdavioimoku132GeriamojoVandens">'Forma 4'!$G$54</definedName>
    <definedName name="VAS073_F_Darbdavioimoku133GeriamojoVandens">'Forma 4'!$H$54</definedName>
    <definedName name="VAS073_F_Darbdavioimoku13IsViso">'Forma 4'!$E$54</definedName>
    <definedName name="VAS073_F_Darbdavioimoku141NuotekuSurinkimas">'Forma 4'!$J$54</definedName>
    <definedName name="VAS073_F_Darbdavioimoku142NuotekuValymas">'Forma 4'!$K$54</definedName>
    <definedName name="VAS073_F_Darbdavioimoku143NuotekuDumblo">'Forma 4'!$L$54</definedName>
    <definedName name="VAS073_F_Darbdavioimoku14IsViso">'Forma 4'!$I$54</definedName>
    <definedName name="VAS073_F_Darbdavioimoku15PavirsiniuNuoteku">'Forma 4'!$M$54</definedName>
    <definedName name="VAS073_F_Darbdavioimoku16KitosReguliuojamosios">'Forma 4'!$N$54</definedName>
    <definedName name="VAS073_F_Darbdavioimoku17KitosVeiklos">'Forma 4'!$Q$54</definedName>
    <definedName name="VAS073_F_Darbdavioimoku1Apskaitosveikla1">'Forma 4'!$O$54</definedName>
    <definedName name="VAS073_F_Darbdavioimoku1Kitareguliuoja1">'Forma 4'!$P$54</definedName>
    <definedName name="VAS073_F_Darbdavioimoku21IS">'Forma 4'!$D$110</definedName>
    <definedName name="VAS073_F_Darbdavioimoku231GeriamojoVandens">'Forma 4'!$F$110</definedName>
    <definedName name="VAS073_F_Darbdavioimoku232GeriamojoVandens">'Forma 4'!$G$110</definedName>
    <definedName name="VAS073_F_Darbdavioimoku233GeriamojoVandens">'Forma 4'!$H$110</definedName>
    <definedName name="VAS073_F_Darbdavioimoku23IsViso">'Forma 4'!$E$110</definedName>
    <definedName name="VAS073_F_Darbdavioimoku241NuotekuSurinkimas">'Forma 4'!$J$110</definedName>
    <definedName name="VAS073_F_Darbdavioimoku242NuotekuValymas">'Forma 4'!$K$110</definedName>
    <definedName name="VAS073_F_Darbdavioimoku243NuotekuDumblo">'Forma 4'!$L$110</definedName>
    <definedName name="VAS073_F_Darbdavioimoku24IsViso">'Forma 4'!$I$110</definedName>
    <definedName name="VAS073_F_Darbdavioimoku25PavirsiniuNuoteku">'Forma 4'!$M$110</definedName>
    <definedName name="VAS073_F_Darbdavioimoku26KitosReguliuojamosios">'Forma 4'!$N$110</definedName>
    <definedName name="VAS073_F_Darbdavioimoku27KitosVeiklos">'Forma 4'!$Q$110</definedName>
    <definedName name="VAS073_F_Darbdavioimoku2Apskaitosveikla1">'Forma 4'!$O$110</definedName>
    <definedName name="VAS073_F_Darbdavioimoku2Kitareguliuoja1">'Forma 4'!$P$110</definedName>
    <definedName name="VAS073_F_Darbdavioimoku31IS">'Forma 4'!$D$162</definedName>
    <definedName name="VAS073_F_Darbdavioimoku331GeriamojoVandens">'Forma 4'!$F$162</definedName>
    <definedName name="VAS073_F_Darbdavioimoku332GeriamojoVandens">'Forma 4'!$G$162</definedName>
    <definedName name="VAS073_F_Darbdavioimoku333GeriamojoVandens">'Forma 4'!$H$162</definedName>
    <definedName name="VAS073_F_Darbdavioimoku33IsViso">'Forma 4'!$E$162</definedName>
    <definedName name="VAS073_F_Darbdavioimoku341NuotekuSurinkimas">'Forma 4'!$J$162</definedName>
    <definedName name="VAS073_F_Darbdavioimoku342NuotekuValymas">'Forma 4'!$K$162</definedName>
    <definedName name="VAS073_F_Darbdavioimoku343NuotekuDumblo">'Forma 4'!$L$162</definedName>
    <definedName name="VAS073_F_Darbdavioimoku34IsViso">'Forma 4'!$I$162</definedName>
    <definedName name="VAS073_F_Darbdavioimoku35PavirsiniuNuoteku">'Forma 4'!$M$162</definedName>
    <definedName name="VAS073_F_Darbdavioimoku36KitosReguliuojamosios">'Forma 4'!$N$162</definedName>
    <definedName name="VAS073_F_Darbdavioimoku37KitosVeiklos">'Forma 4'!$Q$162</definedName>
    <definedName name="VAS073_F_Darbdavioimoku3Apskaitosveikla1">'Forma 4'!$O$162</definedName>
    <definedName name="VAS073_F_Darbdavioimoku3Kitareguliuoja1">'Forma 4'!$P$162</definedName>
    <definedName name="VAS073_F_Darbdavioimoku41IS">'Forma 4'!$D$207</definedName>
    <definedName name="VAS073_F_Darbdavioimoku431GeriamojoVandens">'Forma 4'!$F$207</definedName>
    <definedName name="VAS073_F_Darbdavioimoku432GeriamojoVandens">'Forma 4'!$G$207</definedName>
    <definedName name="VAS073_F_Darbdavioimoku433GeriamojoVandens">'Forma 4'!$H$207</definedName>
    <definedName name="VAS073_F_Darbdavioimoku43IsViso">'Forma 4'!$E$207</definedName>
    <definedName name="VAS073_F_Darbdavioimoku441NuotekuSurinkimas">'Forma 4'!$J$207</definedName>
    <definedName name="VAS073_F_Darbdavioimoku442NuotekuValymas">'Forma 4'!$K$207</definedName>
    <definedName name="VAS073_F_Darbdavioimoku443NuotekuDumblo">'Forma 4'!$L$207</definedName>
    <definedName name="VAS073_F_Darbdavioimoku44IsViso">'Forma 4'!$I$207</definedName>
    <definedName name="VAS073_F_Darbdavioimoku45PavirsiniuNuoteku">'Forma 4'!$M$207</definedName>
    <definedName name="VAS073_F_Darbdavioimoku46KitosReguliuojamosios">'Forma 4'!$N$207</definedName>
    <definedName name="VAS073_F_Darbdavioimoku47KitosVeiklos">'Forma 4'!$Q$207</definedName>
    <definedName name="VAS073_F_Darbdavioimoku4Apskaitosveikla1">'Forma 4'!$O$207</definedName>
    <definedName name="VAS073_F_Darbdavioimoku4Kitareguliuoja1">'Forma 4'!$P$207</definedName>
    <definedName name="VAS073_F_Darbosaugossan11IS">'Forma 4'!$D$55</definedName>
    <definedName name="VAS073_F_Darbosaugossan131GeriamojoVandens">'Forma 4'!$F$55</definedName>
    <definedName name="VAS073_F_Darbosaugossan132GeriamojoVandens">'Forma 4'!$G$55</definedName>
    <definedName name="VAS073_F_Darbosaugossan133GeriamojoVandens">'Forma 4'!$H$55</definedName>
    <definedName name="VAS073_F_Darbosaugossan13IsViso">'Forma 4'!$E$55</definedName>
    <definedName name="VAS073_F_Darbosaugossan141NuotekuSurinkimas">'Forma 4'!$J$55</definedName>
    <definedName name="VAS073_F_Darbosaugossan142NuotekuValymas">'Forma 4'!$K$55</definedName>
    <definedName name="VAS073_F_Darbosaugossan143NuotekuDumblo">'Forma 4'!$L$55</definedName>
    <definedName name="VAS073_F_Darbosaugossan14IsViso">'Forma 4'!$I$55</definedName>
    <definedName name="VAS073_F_Darbosaugossan15PavirsiniuNuoteku">'Forma 4'!$M$55</definedName>
    <definedName name="VAS073_F_Darbosaugossan16KitosReguliuojamosios">'Forma 4'!$N$55</definedName>
    <definedName name="VAS073_F_Darbosaugossan17KitosVeiklos">'Forma 4'!$Q$55</definedName>
    <definedName name="VAS073_F_Darbosaugossan1Apskaitosveikla1">'Forma 4'!$O$55</definedName>
    <definedName name="VAS073_F_Darbosaugossan1Kitareguliuoja1">'Forma 4'!$P$55</definedName>
    <definedName name="VAS073_F_Darbosaugossan21IS">'Forma 4'!$D$111</definedName>
    <definedName name="VAS073_F_Darbosaugossan231GeriamojoVandens">'Forma 4'!$F$111</definedName>
    <definedName name="VAS073_F_Darbosaugossan232GeriamojoVandens">'Forma 4'!$G$111</definedName>
    <definedName name="VAS073_F_Darbosaugossan233GeriamojoVandens">'Forma 4'!$H$111</definedName>
    <definedName name="VAS073_F_Darbosaugossan23IsViso">'Forma 4'!$E$111</definedName>
    <definedName name="VAS073_F_Darbosaugossan241NuotekuSurinkimas">'Forma 4'!$J$111</definedName>
    <definedName name="VAS073_F_Darbosaugossan242NuotekuValymas">'Forma 4'!$K$111</definedName>
    <definedName name="VAS073_F_Darbosaugossan243NuotekuDumblo">'Forma 4'!$L$111</definedName>
    <definedName name="VAS073_F_Darbosaugossan24IsViso">'Forma 4'!$I$111</definedName>
    <definedName name="VAS073_F_Darbosaugossan25PavirsiniuNuoteku">'Forma 4'!$M$111</definedName>
    <definedName name="VAS073_F_Darbosaugossan26KitosReguliuojamosios">'Forma 4'!$N$111</definedName>
    <definedName name="VAS073_F_Darbosaugossan27KitosVeiklos">'Forma 4'!$Q$111</definedName>
    <definedName name="VAS073_F_Darbosaugossan2Apskaitosveikla1">'Forma 4'!$O$111</definedName>
    <definedName name="VAS073_F_Darbosaugossan2Kitareguliuoja1">'Forma 4'!$P$111</definedName>
    <definedName name="VAS073_F_Darbosaugossan31IS">'Forma 4'!$D$163</definedName>
    <definedName name="VAS073_F_Darbosaugossan331GeriamojoVandens">'Forma 4'!$F$163</definedName>
    <definedName name="VAS073_F_Darbosaugossan332GeriamojoVandens">'Forma 4'!$G$163</definedName>
    <definedName name="VAS073_F_Darbosaugossan333GeriamojoVandens">'Forma 4'!$H$163</definedName>
    <definedName name="VAS073_F_Darbosaugossan33IsViso">'Forma 4'!$E$163</definedName>
    <definedName name="VAS073_F_Darbosaugossan341NuotekuSurinkimas">'Forma 4'!$J$163</definedName>
    <definedName name="VAS073_F_Darbosaugossan342NuotekuValymas">'Forma 4'!$K$163</definedName>
    <definedName name="VAS073_F_Darbosaugossan343NuotekuDumblo">'Forma 4'!$L$163</definedName>
    <definedName name="VAS073_F_Darbosaugossan34IsViso">'Forma 4'!$I$163</definedName>
    <definedName name="VAS073_F_Darbosaugossan35PavirsiniuNuoteku">'Forma 4'!$M$163</definedName>
    <definedName name="VAS073_F_Darbosaugossan36KitosReguliuojamosios">'Forma 4'!$N$163</definedName>
    <definedName name="VAS073_F_Darbosaugossan37KitosVeiklos">'Forma 4'!$Q$163</definedName>
    <definedName name="VAS073_F_Darbosaugossan3Apskaitosveikla1">'Forma 4'!$O$163</definedName>
    <definedName name="VAS073_F_Darbosaugossan3Kitareguliuoja1">'Forma 4'!$P$163</definedName>
    <definedName name="VAS073_F_Darbosaugossan41IS">'Forma 4'!$D$208</definedName>
    <definedName name="VAS073_F_Darbosaugossan431GeriamojoVandens">'Forma 4'!$F$208</definedName>
    <definedName name="VAS073_F_Darbosaugossan432GeriamojoVandens">'Forma 4'!$G$208</definedName>
    <definedName name="VAS073_F_Darbosaugossan433GeriamojoVandens">'Forma 4'!$H$208</definedName>
    <definedName name="VAS073_F_Darbosaugossan43IsViso">'Forma 4'!$E$208</definedName>
    <definedName name="VAS073_F_Darbosaugossan441NuotekuSurinkimas">'Forma 4'!$J$208</definedName>
    <definedName name="VAS073_F_Darbosaugossan442NuotekuValymas">'Forma 4'!$K$208</definedName>
    <definedName name="VAS073_F_Darbosaugossan443NuotekuDumblo">'Forma 4'!$L$208</definedName>
    <definedName name="VAS073_F_Darbosaugossan44IsViso">'Forma 4'!$I$208</definedName>
    <definedName name="VAS073_F_Darbosaugossan45PavirsiniuNuoteku">'Forma 4'!$M$208</definedName>
    <definedName name="VAS073_F_Darbosaugossan46KitosReguliuojamosios">'Forma 4'!$N$208</definedName>
    <definedName name="VAS073_F_Darbosaugossan47KitosVeiklos">'Forma 4'!$Q$208</definedName>
    <definedName name="VAS073_F_Darbosaugossan4Apskaitosveikla1">'Forma 4'!$O$208</definedName>
    <definedName name="VAS073_F_Darbosaugossan4Kitareguliuoja1">'Forma 4'!$P$208</definedName>
    <definedName name="VAS073_F_Darbouzmokesci11IS">'Forma 4'!$D$21</definedName>
    <definedName name="VAS073_F_Darbouzmokesci131GeriamojoVandens">'Forma 4'!$F$21</definedName>
    <definedName name="VAS073_F_Darbouzmokesci132GeriamojoVandens">'Forma 4'!$G$21</definedName>
    <definedName name="VAS073_F_Darbouzmokesci133GeriamojoVandens">'Forma 4'!$H$21</definedName>
    <definedName name="VAS073_F_Darbouzmokesci13IsViso">'Forma 4'!$E$21</definedName>
    <definedName name="VAS073_F_Darbouzmokesci141NuotekuSurinkimas">'Forma 4'!$J$21</definedName>
    <definedName name="VAS073_F_Darbouzmokesci142NuotekuValymas">'Forma 4'!$K$21</definedName>
    <definedName name="VAS073_F_Darbouzmokesci143NuotekuDumblo">'Forma 4'!$L$21</definedName>
    <definedName name="VAS073_F_Darbouzmokesci14IsViso">'Forma 4'!$I$21</definedName>
    <definedName name="VAS073_F_Darbouzmokesci15PavirsiniuNuoteku">'Forma 4'!$M$21</definedName>
    <definedName name="VAS073_F_Darbouzmokesci16KitosReguliuojamosios">'Forma 4'!$N$21</definedName>
    <definedName name="VAS073_F_Darbouzmokesci17KitosVeiklos">'Forma 4'!$Q$21</definedName>
    <definedName name="VAS073_F_Darbouzmokesci1Apskaitosveikla1">'Forma 4'!$O$21</definedName>
    <definedName name="VAS073_F_Darbouzmokesci1Kitareguliuoja1">'Forma 4'!$P$21</definedName>
    <definedName name="VAS073_F_Darbouzmokesci21IS">'Forma 4'!$D$53</definedName>
    <definedName name="VAS073_F_Darbouzmokesci231GeriamojoVandens">'Forma 4'!$F$53</definedName>
    <definedName name="VAS073_F_Darbouzmokesci232GeriamojoVandens">'Forma 4'!$G$53</definedName>
    <definedName name="VAS073_F_Darbouzmokesci233GeriamojoVandens">'Forma 4'!$H$53</definedName>
    <definedName name="VAS073_F_Darbouzmokesci23IsViso">'Forma 4'!$E$53</definedName>
    <definedName name="VAS073_F_Darbouzmokesci241NuotekuSurinkimas">'Forma 4'!$J$53</definedName>
    <definedName name="VAS073_F_Darbouzmokesci242NuotekuValymas">'Forma 4'!$K$53</definedName>
    <definedName name="VAS073_F_Darbouzmokesci243NuotekuDumblo">'Forma 4'!$L$53</definedName>
    <definedName name="VAS073_F_Darbouzmokesci24IsViso">'Forma 4'!$I$53</definedName>
    <definedName name="VAS073_F_Darbouzmokesci25PavirsiniuNuoteku">'Forma 4'!$M$53</definedName>
    <definedName name="VAS073_F_Darbouzmokesci26KitosReguliuojamosios">'Forma 4'!$N$53</definedName>
    <definedName name="VAS073_F_Darbouzmokesci27KitosVeiklos">'Forma 4'!$Q$53</definedName>
    <definedName name="VAS073_F_Darbouzmokesci2Apskaitosveikla1">'Forma 4'!$O$53</definedName>
    <definedName name="VAS073_F_Darbouzmokesci2Kitareguliuoja1">'Forma 4'!$P$53</definedName>
    <definedName name="VAS073_F_Darbouzmokesci31IS">'Forma 4'!$D$109</definedName>
    <definedName name="VAS073_F_Darbouzmokesci331GeriamojoVandens">'Forma 4'!$F$109</definedName>
    <definedName name="VAS073_F_Darbouzmokesci332GeriamojoVandens">'Forma 4'!$G$109</definedName>
    <definedName name="VAS073_F_Darbouzmokesci333GeriamojoVandens">'Forma 4'!$H$109</definedName>
    <definedName name="VAS073_F_Darbouzmokesci33IsViso">'Forma 4'!$E$109</definedName>
    <definedName name="VAS073_F_Darbouzmokesci341NuotekuSurinkimas">'Forma 4'!$J$109</definedName>
    <definedName name="VAS073_F_Darbouzmokesci342NuotekuValymas">'Forma 4'!$K$109</definedName>
    <definedName name="VAS073_F_Darbouzmokesci343NuotekuDumblo">'Forma 4'!$L$109</definedName>
    <definedName name="VAS073_F_Darbouzmokesci34IsViso">'Forma 4'!$I$109</definedName>
    <definedName name="VAS073_F_Darbouzmokesci35PavirsiniuNuoteku">'Forma 4'!$M$109</definedName>
    <definedName name="VAS073_F_Darbouzmokesci36KitosReguliuojamosios">'Forma 4'!$N$109</definedName>
    <definedName name="VAS073_F_Darbouzmokesci37KitosVeiklos">'Forma 4'!$Q$109</definedName>
    <definedName name="VAS073_F_Darbouzmokesci3Apskaitosveikla1">'Forma 4'!$O$109</definedName>
    <definedName name="VAS073_F_Darbouzmokesci3Kitareguliuoja1">'Forma 4'!$P$109</definedName>
    <definedName name="VAS073_F_Darbouzmokesci41IS">'Forma 4'!$D$161</definedName>
    <definedName name="VAS073_F_Darbouzmokesci431GeriamojoVandens">'Forma 4'!$F$161</definedName>
    <definedName name="VAS073_F_Darbouzmokesci432GeriamojoVandens">'Forma 4'!$G$161</definedName>
    <definedName name="VAS073_F_Darbouzmokesci433GeriamojoVandens">'Forma 4'!$H$161</definedName>
    <definedName name="VAS073_F_Darbouzmokesci43IsViso">'Forma 4'!$E$161</definedName>
    <definedName name="VAS073_F_Darbouzmokesci441NuotekuSurinkimas">'Forma 4'!$J$161</definedName>
    <definedName name="VAS073_F_Darbouzmokesci442NuotekuValymas">'Forma 4'!$K$161</definedName>
    <definedName name="VAS073_F_Darbouzmokesci443NuotekuDumblo">'Forma 4'!$L$161</definedName>
    <definedName name="VAS073_F_Darbouzmokesci44IsViso">'Forma 4'!$I$161</definedName>
    <definedName name="VAS073_F_Darbouzmokesci45PavirsiniuNuoteku">'Forma 4'!$M$161</definedName>
    <definedName name="VAS073_F_Darbouzmokesci46KitosReguliuojamosios">'Forma 4'!$N$161</definedName>
    <definedName name="VAS073_F_Darbouzmokesci47KitosVeiklos">'Forma 4'!$Q$161</definedName>
    <definedName name="VAS073_F_Darbouzmokesci4Apskaitosveikla1">'Forma 4'!$O$161</definedName>
    <definedName name="VAS073_F_Darbouzmokesci4Kitareguliuoja1">'Forma 4'!$P$161</definedName>
    <definedName name="VAS073_F_Darbouzmokesci51IS">'Forma 4'!$D$206</definedName>
    <definedName name="VAS073_F_Darbouzmokesci531GeriamojoVandens">'Forma 4'!$F$206</definedName>
    <definedName name="VAS073_F_Darbouzmokesci532GeriamojoVandens">'Forma 4'!$G$206</definedName>
    <definedName name="VAS073_F_Darbouzmokesci533GeriamojoVandens">'Forma 4'!$H$206</definedName>
    <definedName name="VAS073_F_Darbouzmokesci53IsViso">'Forma 4'!$E$206</definedName>
    <definedName name="VAS073_F_Darbouzmokesci541NuotekuSurinkimas">'Forma 4'!$J$206</definedName>
    <definedName name="VAS073_F_Darbouzmokesci542NuotekuValymas">'Forma 4'!$K$206</definedName>
    <definedName name="VAS073_F_Darbouzmokesci543NuotekuDumblo">'Forma 4'!$L$206</definedName>
    <definedName name="VAS073_F_Darbouzmokesci54IsViso">'Forma 4'!$I$206</definedName>
    <definedName name="VAS073_F_Darbouzmokesci55PavirsiniuNuoteku">'Forma 4'!$M$206</definedName>
    <definedName name="VAS073_F_Darbouzmokesci56KitosReguliuojamosios">'Forma 4'!$N$206</definedName>
    <definedName name="VAS073_F_Darbouzmokesci57KitosVeiklos">'Forma 4'!$Q$206</definedName>
    <definedName name="VAS073_F_Darbouzmokesci5Apskaitosveikla1">'Forma 4'!$O$206</definedName>
    <definedName name="VAS073_F_Darbouzmokesci5Kitareguliuoja1">'Forma 4'!$P$206</definedName>
    <definedName name="VAS073_F_Draudimosanaud11IS">'Forma 4'!$D$86</definedName>
    <definedName name="VAS073_F_Draudimosanaud131GeriamojoVandens">'Forma 4'!$F$86</definedName>
    <definedName name="VAS073_F_Draudimosanaud132GeriamojoVandens">'Forma 4'!$G$86</definedName>
    <definedName name="VAS073_F_Draudimosanaud133GeriamojoVandens">'Forma 4'!$H$86</definedName>
    <definedName name="VAS073_F_Draudimosanaud13IsViso">'Forma 4'!$E$86</definedName>
    <definedName name="VAS073_F_Draudimosanaud141NuotekuSurinkimas">'Forma 4'!$J$86</definedName>
    <definedName name="VAS073_F_Draudimosanaud142NuotekuValymas">'Forma 4'!$K$86</definedName>
    <definedName name="VAS073_F_Draudimosanaud143NuotekuDumblo">'Forma 4'!$L$86</definedName>
    <definedName name="VAS073_F_Draudimosanaud14IsViso">'Forma 4'!$I$86</definedName>
    <definedName name="VAS073_F_Draudimosanaud15PavirsiniuNuoteku">'Forma 4'!$M$86</definedName>
    <definedName name="VAS073_F_Draudimosanaud16KitosReguliuojamosios">'Forma 4'!$N$86</definedName>
    <definedName name="VAS073_F_Draudimosanaud17KitosVeiklos">'Forma 4'!$Q$86</definedName>
    <definedName name="VAS073_F_Draudimosanaud1Apskaitosveikla1">'Forma 4'!$O$86</definedName>
    <definedName name="VAS073_F_Draudimosanaud1Kitareguliuoja1">'Forma 4'!$P$86</definedName>
    <definedName name="VAS073_F_Draudimosanaud21IS">'Forma 4'!$D$139</definedName>
    <definedName name="VAS073_F_Draudimosanaud231GeriamojoVandens">'Forma 4'!$F$139</definedName>
    <definedName name="VAS073_F_Draudimosanaud232GeriamojoVandens">'Forma 4'!$G$139</definedName>
    <definedName name="VAS073_F_Draudimosanaud233GeriamojoVandens">'Forma 4'!$H$139</definedName>
    <definedName name="VAS073_F_Draudimosanaud23IsViso">'Forma 4'!$E$139</definedName>
    <definedName name="VAS073_F_Draudimosanaud241NuotekuSurinkimas">'Forma 4'!$J$139</definedName>
    <definedName name="VAS073_F_Draudimosanaud242NuotekuValymas">'Forma 4'!$K$139</definedName>
    <definedName name="VAS073_F_Draudimosanaud243NuotekuDumblo">'Forma 4'!$L$139</definedName>
    <definedName name="VAS073_F_Draudimosanaud24IsViso">'Forma 4'!$I$139</definedName>
    <definedName name="VAS073_F_Draudimosanaud25PavirsiniuNuoteku">'Forma 4'!$M$139</definedName>
    <definedName name="VAS073_F_Draudimosanaud26KitosReguliuojamosios">'Forma 4'!$N$139</definedName>
    <definedName name="VAS073_F_Draudimosanaud27KitosVeiklos">'Forma 4'!$Q$139</definedName>
    <definedName name="VAS073_F_Draudimosanaud2Apskaitosveikla1">'Forma 4'!$O$139</definedName>
    <definedName name="VAS073_F_Draudimosanaud2Kitareguliuoja1">'Forma 4'!$P$139</definedName>
    <definedName name="VAS073_F_Draudimosanaud31IS">'Forma 4'!$D$237</definedName>
    <definedName name="VAS073_F_Draudimosanaud331GeriamojoVandens">'Forma 4'!$F$237</definedName>
    <definedName name="VAS073_F_Draudimosanaud332GeriamojoVandens">'Forma 4'!$G$237</definedName>
    <definedName name="VAS073_F_Draudimosanaud333GeriamojoVandens">'Forma 4'!$H$237</definedName>
    <definedName name="VAS073_F_Draudimosanaud33IsViso">'Forma 4'!$E$237</definedName>
    <definedName name="VAS073_F_Draudimosanaud341NuotekuSurinkimas">'Forma 4'!$J$237</definedName>
    <definedName name="VAS073_F_Draudimosanaud342NuotekuValymas">'Forma 4'!$K$237</definedName>
    <definedName name="VAS073_F_Draudimosanaud343NuotekuDumblo">'Forma 4'!$L$237</definedName>
    <definedName name="VAS073_F_Draudimosanaud34IsViso">'Forma 4'!$I$237</definedName>
    <definedName name="VAS073_F_Draudimosanaud35PavirsiniuNuoteku">'Forma 4'!$M$237</definedName>
    <definedName name="VAS073_F_Draudimosanaud36KitosReguliuojamosios">'Forma 4'!$N$237</definedName>
    <definedName name="VAS073_F_Draudimosanaud37KitosVeiklos">'Forma 4'!$Q$237</definedName>
    <definedName name="VAS073_F_Draudimosanaud3Apskaitosveikla1">'Forma 4'!$O$237</definedName>
    <definedName name="VAS073_F_Draudimosanaud3Kitareguliuoja1">'Forma 4'!$P$237</definedName>
    <definedName name="VAS073_F_Dumblotvarkymo11IS">'Forma 4'!$D$33</definedName>
    <definedName name="VAS073_F_Dumblotvarkymo131GeriamojoVandens">'Forma 4'!$F$33</definedName>
    <definedName name="VAS073_F_Dumblotvarkymo132GeriamojoVandens">'Forma 4'!$G$33</definedName>
    <definedName name="VAS073_F_Dumblotvarkymo133GeriamojoVandens">'Forma 4'!$H$33</definedName>
    <definedName name="VAS073_F_Dumblotvarkymo13IsViso">'Forma 4'!$E$33</definedName>
    <definedName name="VAS073_F_Dumblotvarkymo141NuotekuSurinkimas">'Forma 4'!$J$33</definedName>
    <definedName name="VAS073_F_Dumblotvarkymo142NuotekuValymas">'Forma 4'!$K$33</definedName>
    <definedName name="VAS073_F_Dumblotvarkymo143NuotekuDumblo">'Forma 4'!$L$33</definedName>
    <definedName name="VAS073_F_Dumblotvarkymo14IsViso">'Forma 4'!$I$33</definedName>
    <definedName name="VAS073_F_Dumblotvarkymo15PavirsiniuNuoteku">'Forma 4'!$M$33</definedName>
    <definedName name="VAS073_F_Dumblotvarkymo16KitosReguliuojamosios">'Forma 4'!$N$33</definedName>
    <definedName name="VAS073_F_Dumblotvarkymo17KitosVeiklos">'Forma 4'!$Q$33</definedName>
    <definedName name="VAS073_F_Dumblotvarkymo1Apskaitosveikla1">'Forma 4'!$O$33</definedName>
    <definedName name="VAS073_F_Dumblotvarkymo1Kitareguliuoja1">'Forma 4'!$P$33</definedName>
    <definedName name="VAS073_F_Einamojoremont11IS">'Forma 4'!$D$16</definedName>
    <definedName name="VAS073_F_Einamojoremont131GeriamojoVandens">'Forma 4'!$F$16</definedName>
    <definedName name="VAS073_F_Einamojoremont132GeriamojoVandens">'Forma 4'!$G$16</definedName>
    <definedName name="VAS073_F_Einamojoremont133GeriamojoVandens">'Forma 4'!$H$16</definedName>
    <definedName name="VAS073_F_Einamojoremont13IsViso">'Forma 4'!$E$16</definedName>
    <definedName name="VAS073_F_Einamojoremont141NuotekuSurinkimas">'Forma 4'!$J$16</definedName>
    <definedName name="VAS073_F_Einamojoremont142NuotekuValymas">'Forma 4'!$K$16</definedName>
    <definedName name="VAS073_F_Einamojoremont143NuotekuDumblo">'Forma 4'!$L$16</definedName>
    <definedName name="VAS073_F_Einamojoremont14IsViso">'Forma 4'!$I$16</definedName>
    <definedName name="VAS073_F_Einamojoremont15PavirsiniuNuoteku">'Forma 4'!$M$16</definedName>
    <definedName name="VAS073_F_Einamojoremont16KitosReguliuojamosios">'Forma 4'!$N$16</definedName>
    <definedName name="VAS073_F_Einamojoremont17KitosVeiklos">'Forma 4'!$Q$16</definedName>
    <definedName name="VAS073_F_Einamojoremont1Apskaitosveikla1">'Forma 4'!$O$16</definedName>
    <definedName name="VAS073_F_Einamojoremont1Kitareguliuoja1">'Forma 4'!$P$16</definedName>
    <definedName name="VAS073_F_Einamojoremont21IS">'Forma 4'!$D$45</definedName>
    <definedName name="VAS073_F_Einamojoremont231GeriamojoVandens">'Forma 4'!$F$45</definedName>
    <definedName name="VAS073_F_Einamojoremont232GeriamojoVandens">'Forma 4'!$G$45</definedName>
    <definedName name="VAS073_F_Einamojoremont233GeriamojoVandens">'Forma 4'!$H$45</definedName>
    <definedName name="VAS073_F_Einamojoremont23IsViso">'Forma 4'!$E$45</definedName>
    <definedName name="VAS073_F_Einamojoremont241NuotekuSurinkimas">'Forma 4'!$J$45</definedName>
    <definedName name="VAS073_F_Einamojoremont242NuotekuValymas">'Forma 4'!$K$45</definedName>
    <definedName name="VAS073_F_Einamojoremont243NuotekuDumblo">'Forma 4'!$L$45</definedName>
    <definedName name="VAS073_F_Einamojoremont24IsViso">'Forma 4'!$I$45</definedName>
    <definedName name="VAS073_F_Einamojoremont25PavirsiniuNuoteku">'Forma 4'!$M$45</definedName>
    <definedName name="VAS073_F_Einamojoremont26KitosReguliuojamosios">'Forma 4'!$N$45</definedName>
    <definedName name="VAS073_F_Einamojoremont27KitosVeiklos">'Forma 4'!$Q$45</definedName>
    <definedName name="VAS073_F_Einamojoremont2Apskaitosveikla1">'Forma 4'!$O$45</definedName>
    <definedName name="VAS073_F_Einamojoremont2Kitareguliuoja1">'Forma 4'!$P$45</definedName>
    <definedName name="VAS073_F_Einamojoremont31IS">'Forma 4'!$D$101</definedName>
    <definedName name="VAS073_F_Einamojoremont331GeriamojoVandens">'Forma 4'!$F$101</definedName>
    <definedName name="VAS073_F_Einamojoremont332GeriamojoVandens">'Forma 4'!$G$101</definedName>
    <definedName name="VAS073_F_Einamojoremont333GeriamojoVandens">'Forma 4'!$H$101</definedName>
    <definedName name="VAS073_F_Einamojoremont33IsViso">'Forma 4'!$E$101</definedName>
    <definedName name="VAS073_F_Einamojoremont341NuotekuSurinkimas">'Forma 4'!$J$101</definedName>
    <definedName name="VAS073_F_Einamojoremont342NuotekuValymas">'Forma 4'!$K$101</definedName>
    <definedName name="VAS073_F_Einamojoremont343NuotekuDumblo">'Forma 4'!$L$101</definedName>
    <definedName name="VAS073_F_Einamojoremont34IsViso">'Forma 4'!$I$101</definedName>
    <definedName name="VAS073_F_Einamojoremont35PavirsiniuNuoteku">'Forma 4'!$M$101</definedName>
    <definedName name="VAS073_F_Einamojoremont36KitosReguliuojamosios">'Forma 4'!$N$101</definedName>
    <definedName name="VAS073_F_Einamojoremont37KitosVeiklos">'Forma 4'!$Q$101</definedName>
    <definedName name="VAS073_F_Einamojoremont3Apskaitosveikla1">'Forma 4'!$O$101</definedName>
    <definedName name="VAS073_F_Einamojoremont3Kitareguliuoja1">'Forma 4'!$P$101</definedName>
    <definedName name="VAS073_F_Einamojoremont41IS">'Forma 4'!$D$198</definedName>
    <definedName name="VAS073_F_Einamojoremont431GeriamojoVandens">'Forma 4'!$F$198</definedName>
    <definedName name="VAS073_F_Einamojoremont432GeriamojoVandens">'Forma 4'!$G$198</definedName>
    <definedName name="VAS073_F_Einamojoremont433GeriamojoVandens">'Forma 4'!$H$198</definedName>
    <definedName name="VAS073_F_Einamojoremont43IsViso">'Forma 4'!$E$198</definedName>
    <definedName name="VAS073_F_Einamojoremont441NuotekuSurinkimas">'Forma 4'!$J$198</definedName>
    <definedName name="VAS073_F_Einamojoremont442NuotekuValymas">'Forma 4'!$K$198</definedName>
    <definedName name="VAS073_F_Einamojoremont443NuotekuDumblo">'Forma 4'!$L$198</definedName>
    <definedName name="VAS073_F_Einamojoremont44IsViso">'Forma 4'!$I$198</definedName>
    <definedName name="VAS073_F_Einamojoremont45PavirsiniuNuoteku">'Forma 4'!$M$198</definedName>
    <definedName name="VAS073_F_Einamojoremont46KitosReguliuojamosios">'Forma 4'!$N$198</definedName>
    <definedName name="VAS073_F_Einamojoremont47KitosVeiklos">'Forma 4'!$Q$198</definedName>
    <definedName name="VAS073_F_Einamojoremont4Apskaitosveikla1">'Forma 4'!$O$198</definedName>
    <definedName name="VAS073_F_Einamojoremont4Kitareguliuoja1">'Forma 4'!$P$198</definedName>
    <definedName name="VAS073_F_Elektrosenergi11IS">'Forma 4'!$D$13</definedName>
    <definedName name="VAS073_F_Elektrosenergi131GeriamojoVandens">'Forma 4'!$F$13</definedName>
    <definedName name="VAS073_F_Elektrosenergi132GeriamojoVandens">'Forma 4'!$G$13</definedName>
    <definedName name="VAS073_F_Elektrosenergi133GeriamojoVandens">'Forma 4'!$H$13</definedName>
    <definedName name="VAS073_F_Elektrosenergi13IsViso">'Forma 4'!$E$13</definedName>
    <definedName name="VAS073_F_Elektrosenergi141NuotekuSurinkimas">'Forma 4'!$J$13</definedName>
    <definedName name="VAS073_F_Elektrosenergi142NuotekuValymas">'Forma 4'!$K$13</definedName>
    <definedName name="VAS073_F_Elektrosenergi143NuotekuDumblo">'Forma 4'!$L$13</definedName>
    <definedName name="VAS073_F_Elektrosenergi14IsViso">'Forma 4'!$I$13</definedName>
    <definedName name="VAS073_F_Elektrosenergi15PavirsiniuNuoteku">'Forma 4'!$M$13</definedName>
    <definedName name="VAS073_F_Elektrosenergi16KitosReguliuojamosios">'Forma 4'!$N$13</definedName>
    <definedName name="VAS073_F_Elektrosenergi17KitosVeiklos">'Forma 4'!$Q$13</definedName>
    <definedName name="VAS073_F_Elektrosenergi1Apskaitosveikla1">'Forma 4'!$O$13</definedName>
    <definedName name="VAS073_F_Elektrosenergi1Kitareguliuoja1">'Forma 4'!$P$13</definedName>
    <definedName name="VAS073_F_Elektrosenergi21IS">'Forma 4'!$D$14</definedName>
    <definedName name="VAS073_F_Elektrosenergi231GeriamojoVandens">'Forma 4'!$F$14</definedName>
    <definedName name="VAS073_F_Elektrosenergi232GeriamojoVandens">'Forma 4'!$G$14</definedName>
    <definedName name="VAS073_F_Elektrosenergi233GeriamojoVandens">'Forma 4'!$H$14</definedName>
    <definedName name="VAS073_F_Elektrosenergi23IsViso">'Forma 4'!$E$14</definedName>
    <definedName name="VAS073_F_Elektrosenergi241NuotekuSurinkimas">'Forma 4'!$J$14</definedName>
    <definedName name="VAS073_F_Elektrosenergi242NuotekuValymas">'Forma 4'!$K$14</definedName>
    <definedName name="VAS073_F_Elektrosenergi243NuotekuDumblo">'Forma 4'!$L$14</definedName>
    <definedName name="VAS073_F_Elektrosenergi24IsViso">'Forma 4'!$I$14</definedName>
    <definedName name="VAS073_F_Elektrosenergi25PavirsiniuNuoteku">'Forma 4'!$M$14</definedName>
    <definedName name="VAS073_F_Elektrosenergi26KitosReguliuojamosios">'Forma 4'!$N$14</definedName>
    <definedName name="VAS073_F_Elektrosenergi27KitosVeiklos">'Forma 4'!$Q$14</definedName>
    <definedName name="VAS073_F_Elektrosenergi2Apskaitosveikla1">'Forma 4'!$O$14</definedName>
    <definedName name="VAS073_F_Elektrosenergi2Kitareguliuoja1">'Forma 4'!$P$14</definedName>
    <definedName name="VAS073_F_Elektrosenergi31IS">'Forma 4'!$D$34</definedName>
    <definedName name="VAS073_F_Elektrosenergi331GeriamojoVandens">'Forma 4'!$F$34</definedName>
    <definedName name="VAS073_F_Elektrosenergi332GeriamojoVandens">'Forma 4'!$G$34</definedName>
    <definedName name="VAS073_F_Elektrosenergi333GeriamojoVandens">'Forma 4'!$H$34</definedName>
    <definedName name="VAS073_F_Elektrosenergi33IsViso">'Forma 4'!$E$34</definedName>
    <definedName name="VAS073_F_Elektrosenergi341NuotekuSurinkimas">'Forma 4'!$J$34</definedName>
    <definedName name="VAS073_F_Elektrosenergi342NuotekuValymas">'Forma 4'!$K$34</definedName>
    <definedName name="VAS073_F_Elektrosenergi343NuotekuDumblo">'Forma 4'!$L$34</definedName>
    <definedName name="VAS073_F_Elektrosenergi34IsViso">'Forma 4'!$I$34</definedName>
    <definedName name="VAS073_F_Elektrosenergi35PavirsiniuNuoteku">'Forma 4'!$M$34</definedName>
    <definedName name="VAS073_F_Elektrosenergi36KitosReguliuojamosios">'Forma 4'!$N$34</definedName>
    <definedName name="VAS073_F_Elektrosenergi37KitosVeiklos">'Forma 4'!$Q$34</definedName>
    <definedName name="VAS073_F_Elektrosenergi3Apskaitosveikla1">'Forma 4'!$O$34</definedName>
    <definedName name="VAS073_F_Elektrosenergi3Kitareguliuoja1">'Forma 4'!$P$34</definedName>
    <definedName name="VAS073_F_Elektrosenergi41IS">'Forma 4'!$D$35</definedName>
    <definedName name="VAS073_F_Elektrosenergi431GeriamojoVandens">'Forma 4'!$F$35</definedName>
    <definedName name="VAS073_F_Elektrosenergi432GeriamojoVandens">'Forma 4'!$G$35</definedName>
    <definedName name="VAS073_F_Elektrosenergi433GeriamojoVandens">'Forma 4'!$H$35</definedName>
    <definedName name="VAS073_F_Elektrosenergi43IsViso">'Forma 4'!$E$35</definedName>
    <definedName name="VAS073_F_Elektrosenergi441NuotekuSurinkimas">'Forma 4'!$J$35</definedName>
    <definedName name="VAS073_F_Elektrosenergi442NuotekuValymas">'Forma 4'!$K$35</definedName>
    <definedName name="VAS073_F_Elektrosenergi443NuotekuDumblo">'Forma 4'!$L$35</definedName>
    <definedName name="VAS073_F_Elektrosenergi44IsViso">'Forma 4'!$I$35</definedName>
    <definedName name="VAS073_F_Elektrosenergi45PavirsiniuNuoteku">'Forma 4'!$M$35</definedName>
    <definedName name="VAS073_F_Elektrosenergi46KitosReguliuojamosios">'Forma 4'!$N$35</definedName>
    <definedName name="VAS073_F_Elektrosenergi47KitosVeiklos">'Forma 4'!$Q$35</definedName>
    <definedName name="VAS073_F_Elektrosenergi4Apskaitosveikla1">'Forma 4'!$O$35</definedName>
    <definedName name="VAS073_F_Elektrosenergi4Kitareguliuoja1">'Forma 4'!$P$35</definedName>
    <definedName name="VAS073_F_Elektrosenergi51IS">'Forma 4'!$D$93</definedName>
    <definedName name="VAS073_F_Elektrosenergi531GeriamojoVandens">'Forma 4'!$F$93</definedName>
    <definedName name="VAS073_F_Elektrosenergi532GeriamojoVandens">'Forma 4'!$G$93</definedName>
    <definedName name="VAS073_F_Elektrosenergi533GeriamojoVandens">'Forma 4'!$H$93</definedName>
    <definedName name="VAS073_F_Elektrosenergi53IsViso">'Forma 4'!$E$93</definedName>
    <definedName name="VAS073_F_Elektrosenergi541NuotekuSurinkimas">'Forma 4'!$J$93</definedName>
    <definedName name="VAS073_F_Elektrosenergi542NuotekuValymas">'Forma 4'!$K$93</definedName>
    <definedName name="VAS073_F_Elektrosenergi543NuotekuDumblo">'Forma 4'!$L$93</definedName>
    <definedName name="VAS073_F_Elektrosenergi54IsViso">'Forma 4'!$I$93</definedName>
    <definedName name="VAS073_F_Elektrosenergi55PavirsiniuNuoteku">'Forma 4'!$M$93</definedName>
    <definedName name="VAS073_F_Elektrosenergi56KitosReguliuojamosios">'Forma 4'!$N$93</definedName>
    <definedName name="VAS073_F_Elektrosenergi57KitosVeiklos">'Forma 4'!$Q$93</definedName>
    <definedName name="VAS073_F_Elektrosenergi5Apskaitosveikla1">'Forma 4'!$O$93</definedName>
    <definedName name="VAS073_F_Elektrosenergi5Kitareguliuoja1">'Forma 4'!$P$93</definedName>
    <definedName name="VAS073_F_Elektrosenergi61IS">'Forma 4'!$D$94</definedName>
    <definedName name="VAS073_F_Elektrosenergi631GeriamojoVandens">'Forma 4'!$F$94</definedName>
    <definedName name="VAS073_F_Elektrosenergi632GeriamojoVandens">'Forma 4'!$G$94</definedName>
    <definedName name="VAS073_F_Elektrosenergi633GeriamojoVandens">'Forma 4'!$H$94</definedName>
    <definedName name="VAS073_F_Elektrosenergi63IsViso">'Forma 4'!$E$94</definedName>
    <definedName name="VAS073_F_Elektrosenergi641NuotekuSurinkimas">'Forma 4'!$J$94</definedName>
    <definedName name="VAS073_F_Elektrosenergi642NuotekuValymas">'Forma 4'!$K$94</definedName>
    <definedName name="VAS073_F_Elektrosenergi643NuotekuDumblo">'Forma 4'!$L$94</definedName>
    <definedName name="VAS073_F_Elektrosenergi64IsViso">'Forma 4'!$I$94</definedName>
    <definedName name="VAS073_F_Elektrosenergi65PavirsiniuNuoteku">'Forma 4'!$M$94</definedName>
    <definedName name="VAS073_F_Elektrosenergi66KitosReguliuojamosios">'Forma 4'!$N$94</definedName>
    <definedName name="VAS073_F_Elektrosenergi67KitosVeiklos">'Forma 4'!$Q$94</definedName>
    <definedName name="VAS073_F_Elektrosenergi6Apskaitosveikla1">'Forma 4'!$O$94</definedName>
    <definedName name="VAS073_F_Elektrosenergi6Kitareguliuoja1">'Forma 4'!$P$94</definedName>
    <definedName name="VAS073_F_Elektrosenergi71IS">'Forma 4'!$D$146</definedName>
    <definedName name="VAS073_F_Elektrosenergi731GeriamojoVandens">'Forma 4'!$F$146</definedName>
    <definedName name="VAS073_F_Elektrosenergi732GeriamojoVandens">'Forma 4'!$G$146</definedName>
    <definedName name="VAS073_F_Elektrosenergi733GeriamojoVandens">'Forma 4'!$H$146</definedName>
    <definedName name="VAS073_F_Elektrosenergi73IsViso">'Forma 4'!$E$146</definedName>
    <definedName name="VAS073_F_Elektrosenergi741NuotekuSurinkimas">'Forma 4'!$J$146</definedName>
    <definedName name="VAS073_F_Elektrosenergi742NuotekuValymas">'Forma 4'!$K$146</definedName>
    <definedName name="VAS073_F_Elektrosenergi743NuotekuDumblo">'Forma 4'!$L$146</definedName>
    <definedName name="VAS073_F_Elektrosenergi74IsViso">'Forma 4'!$I$146</definedName>
    <definedName name="VAS073_F_Elektrosenergi75PavirsiniuNuoteku">'Forma 4'!$M$146</definedName>
    <definedName name="VAS073_F_Elektrosenergi76KitosReguliuojamosios">'Forma 4'!$N$146</definedName>
    <definedName name="VAS073_F_Elektrosenergi77KitosVeiklos">'Forma 4'!$Q$146</definedName>
    <definedName name="VAS073_F_Elektrosenergi7Apskaitosveikla1">'Forma 4'!$O$146</definedName>
    <definedName name="VAS073_F_Elektrosenergi7Kitareguliuoja1">'Forma 4'!$P$146</definedName>
    <definedName name="VAS073_F_Elektrosenergi81IS">'Forma 4'!$D$191</definedName>
    <definedName name="VAS073_F_Elektrosenergi831GeriamojoVandens">'Forma 4'!$F$191</definedName>
    <definedName name="VAS073_F_Elektrosenergi832GeriamojoVandens">'Forma 4'!$G$191</definedName>
    <definedName name="VAS073_F_Elektrosenergi833GeriamojoVandens">'Forma 4'!$H$191</definedName>
    <definedName name="VAS073_F_Elektrosenergi83IsViso">'Forma 4'!$E$191</definedName>
    <definedName name="VAS073_F_Elektrosenergi841NuotekuSurinkimas">'Forma 4'!$J$191</definedName>
    <definedName name="VAS073_F_Elektrosenergi842NuotekuValymas">'Forma 4'!$K$191</definedName>
    <definedName name="VAS073_F_Elektrosenergi843NuotekuDumblo">'Forma 4'!$L$191</definedName>
    <definedName name="VAS073_F_Elektrosenergi84IsViso">'Forma 4'!$I$191</definedName>
    <definedName name="VAS073_F_Elektrosenergi85PavirsiniuNuoteku">'Forma 4'!$M$191</definedName>
    <definedName name="VAS073_F_Elektrosenergi86KitosReguliuojamosios">'Forma 4'!$N$191</definedName>
    <definedName name="VAS073_F_Elektrosenergi87KitosVeiklos">'Forma 4'!$Q$191</definedName>
    <definedName name="VAS073_F_Elektrosenergi8Apskaitosveikla1">'Forma 4'!$O$191</definedName>
    <definedName name="VAS073_F_Elektrosenergi8Kitareguliuoja1">'Forma 4'!$P$191</definedName>
    <definedName name="VAS073_F_Finansinessana11IS">'Forma 4'!$D$65</definedName>
    <definedName name="VAS073_F_Finansinessana131GeriamojoVandens">'Forma 4'!$F$65</definedName>
    <definedName name="VAS073_F_Finansinessana132GeriamojoVandens">'Forma 4'!$G$65</definedName>
    <definedName name="VAS073_F_Finansinessana133GeriamojoVandens">'Forma 4'!$H$65</definedName>
    <definedName name="VAS073_F_Finansinessana13IsViso">'Forma 4'!$E$65</definedName>
    <definedName name="VAS073_F_Finansinessana141NuotekuSurinkimas">'Forma 4'!$J$65</definedName>
    <definedName name="VAS073_F_Finansinessana142NuotekuValymas">'Forma 4'!$K$65</definedName>
    <definedName name="VAS073_F_Finansinessana143NuotekuDumblo">'Forma 4'!$L$65</definedName>
    <definedName name="VAS073_F_Finansinessana14IsViso">'Forma 4'!$I$65</definedName>
    <definedName name="VAS073_F_Finansinessana15PavirsiniuNuoteku">'Forma 4'!$M$65</definedName>
    <definedName name="VAS073_F_Finansinessana16KitosReguliuojamosios">'Forma 4'!$N$65</definedName>
    <definedName name="VAS073_F_Finansinessana17KitosVeiklos">'Forma 4'!$Q$65</definedName>
    <definedName name="VAS073_F_Finansinessana1Apskaitosveikla1">'Forma 4'!$O$65</definedName>
    <definedName name="VAS073_F_Finansinessana1Kitareguliuoja1">'Forma 4'!$P$65</definedName>
    <definedName name="VAS073_F_Finansinessana21IS">'Forma 4'!$D$118</definedName>
    <definedName name="VAS073_F_Finansinessana231GeriamojoVandens">'Forma 4'!$F$118</definedName>
    <definedName name="VAS073_F_Finansinessana232GeriamojoVandens">'Forma 4'!$G$118</definedName>
    <definedName name="VAS073_F_Finansinessana233GeriamojoVandens">'Forma 4'!$H$118</definedName>
    <definedName name="VAS073_F_Finansinessana23IsViso">'Forma 4'!$E$118</definedName>
    <definedName name="VAS073_F_Finansinessana241NuotekuSurinkimas">'Forma 4'!$J$118</definedName>
    <definedName name="VAS073_F_Finansinessana242NuotekuValymas">'Forma 4'!$K$118</definedName>
    <definedName name="VAS073_F_Finansinessana243NuotekuDumblo">'Forma 4'!$L$118</definedName>
    <definedName name="VAS073_F_Finansinessana24IsViso">'Forma 4'!$I$118</definedName>
    <definedName name="VAS073_F_Finansinessana25PavirsiniuNuoteku">'Forma 4'!$M$118</definedName>
    <definedName name="VAS073_F_Finansinessana26KitosReguliuojamosios">'Forma 4'!$N$118</definedName>
    <definedName name="VAS073_F_Finansinessana27KitosVeiklos">'Forma 4'!$Q$118</definedName>
    <definedName name="VAS073_F_Finansinessana2Apskaitosveikla1">'Forma 4'!$O$118</definedName>
    <definedName name="VAS073_F_Finansinessana2Kitareguliuoja1">'Forma 4'!$P$118</definedName>
    <definedName name="VAS073_F_Finansinessana31IS">'Forma 4'!$D$215</definedName>
    <definedName name="VAS073_F_Finansinessana331GeriamojoVandens">'Forma 4'!$F$215</definedName>
    <definedName name="VAS073_F_Finansinessana332GeriamojoVandens">'Forma 4'!$G$215</definedName>
    <definedName name="VAS073_F_Finansinessana333GeriamojoVandens">'Forma 4'!$H$215</definedName>
    <definedName name="VAS073_F_Finansinessana33IsViso">'Forma 4'!$E$215</definedName>
    <definedName name="VAS073_F_Finansinessana341NuotekuSurinkimas">'Forma 4'!$J$215</definedName>
    <definedName name="VAS073_F_Finansinessana342NuotekuValymas">'Forma 4'!$K$215</definedName>
    <definedName name="VAS073_F_Finansinessana343NuotekuDumblo">'Forma 4'!$L$215</definedName>
    <definedName name="VAS073_F_Finansinessana34IsViso">'Forma 4'!$I$215</definedName>
    <definedName name="VAS073_F_Finansinessana35PavirsiniuNuoteku">'Forma 4'!$M$215</definedName>
    <definedName name="VAS073_F_Finansinessana36KitosReguliuojamosios">'Forma 4'!$N$215</definedName>
    <definedName name="VAS073_F_Finansinessana37KitosVeiklos">'Forma 4'!$Q$215</definedName>
    <definedName name="VAS073_F_Finansinessana3Apskaitosveikla1">'Forma 4'!$O$215</definedName>
    <definedName name="VAS073_F_Finansinessana3Kitareguliuoja1">'Forma 4'!$P$215</definedName>
    <definedName name="VAS073_F_Geriamojovande111IS">'Forma 4'!$D$11</definedName>
    <definedName name="VAS073_F_Geriamojovande1131GeriamojoVandens">'Forma 4'!$F$11</definedName>
    <definedName name="VAS073_F_Geriamojovande1132GeriamojoVandens">'Forma 4'!$G$11</definedName>
    <definedName name="VAS073_F_Geriamojovande1133GeriamojoVandens">'Forma 4'!$H$11</definedName>
    <definedName name="VAS073_F_Geriamojovande113IsViso">'Forma 4'!$E$11</definedName>
    <definedName name="VAS073_F_Geriamojovande1141NuotekuSurinkimas">'Forma 4'!$J$11</definedName>
    <definedName name="VAS073_F_Geriamojovande1142NuotekuValymas">'Forma 4'!$K$11</definedName>
    <definedName name="VAS073_F_Geriamojovande1143NuotekuDumblo">'Forma 4'!$L$11</definedName>
    <definedName name="VAS073_F_Geriamojovande114IsViso">'Forma 4'!$I$11</definedName>
    <definedName name="VAS073_F_Geriamojovande115PavirsiniuNuoteku">'Forma 4'!$M$11</definedName>
    <definedName name="VAS073_F_Geriamojovande116KitosReguliuojamosios">'Forma 4'!$N$11</definedName>
    <definedName name="VAS073_F_Geriamojovande117KitosVeiklos">'Forma 4'!$Q$11</definedName>
    <definedName name="VAS073_F_Geriamojovande11Apskaitosveikla1">'Forma 4'!$O$11</definedName>
    <definedName name="VAS073_F_Geriamojovande11Kitareguliuoja1">'Forma 4'!$P$11</definedName>
    <definedName name="VAS073_F_Geriamojovande121IS">'Forma 4'!$D$30</definedName>
    <definedName name="VAS073_F_Geriamojovande1231GeriamojoVandens">'Forma 4'!$F$30</definedName>
    <definedName name="VAS073_F_Geriamojovande1232GeriamojoVandens">'Forma 4'!$G$30</definedName>
    <definedName name="VAS073_F_Geriamojovande1233GeriamojoVandens">'Forma 4'!$H$30</definedName>
    <definedName name="VAS073_F_Geriamojovande123IsViso">'Forma 4'!$E$30</definedName>
    <definedName name="VAS073_F_Geriamojovande1241NuotekuSurinkimas">'Forma 4'!$J$30</definedName>
    <definedName name="VAS073_F_Geriamojovande1242NuotekuValymas">'Forma 4'!$K$30</definedName>
    <definedName name="VAS073_F_Geriamojovande1243NuotekuDumblo">'Forma 4'!$L$30</definedName>
    <definedName name="VAS073_F_Geriamojovande124IsViso">'Forma 4'!$I$30</definedName>
    <definedName name="VAS073_F_Geriamojovande125PavirsiniuNuoteku">'Forma 4'!$M$30</definedName>
    <definedName name="VAS073_F_Geriamojovande126KitosReguliuojamosios">'Forma 4'!$N$30</definedName>
    <definedName name="VAS073_F_Geriamojovande127KitosVeiklos">'Forma 4'!$Q$30</definedName>
    <definedName name="VAS073_F_Geriamojovande12Apskaitosveikla1">'Forma 4'!$O$30</definedName>
    <definedName name="VAS073_F_Geriamojovande12Kitareguliuoja1">'Forma 4'!$P$30</definedName>
    <definedName name="VAS073_F_Imokosgarantin11IS">'Forma 4'!$D$63</definedName>
    <definedName name="VAS073_F_Imokosgarantin131GeriamojoVandens">'Forma 4'!$F$63</definedName>
    <definedName name="VAS073_F_Imokosgarantin132GeriamojoVandens">'Forma 4'!$G$63</definedName>
    <definedName name="VAS073_F_Imokosgarantin133GeriamojoVandens">'Forma 4'!$H$63</definedName>
    <definedName name="VAS073_F_Imokosgarantin13IsViso">'Forma 4'!$E$63</definedName>
    <definedName name="VAS073_F_Imokosgarantin141NuotekuSurinkimas">'Forma 4'!$J$63</definedName>
    <definedName name="VAS073_F_Imokosgarantin142NuotekuValymas">'Forma 4'!$K$63</definedName>
    <definedName name="VAS073_F_Imokosgarantin143NuotekuDumblo">'Forma 4'!$L$63</definedName>
    <definedName name="VAS073_F_Imokosgarantin14IsViso">'Forma 4'!$I$63</definedName>
    <definedName name="VAS073_F_Imokosgarantin15PavirsiniuNuoteku">'Forma 4'!$M$63</definedName>
    <definedName name="VAS073_F_Imokosgarantin16KitosReguliuojamosios">'Forma 4'!$N$63</definedName>
    <definedName name="VAS073_F_Imokosgarantin17KitosVeiklos">'Forma 4'!$Q$63</definedName>
    <definedName name="VAS073_F_Imokosgarantin1Apskaitosveikla1">'Forma 4'!$O$63</definedName>
    <definedName name="VAS073_F_Imokosgarantin1Kitareguliuoja1">'Forma 4'!$P$63</definedName>
    <definedName name="VAS073_F_Imokuadministr11IS">'Forma 4'!$D$80</definedName>
    <definedName name="VAS073_F_Imokuadministr131GeriamojoVandens">'Forma 4'!$F$80</definedName>
    <definedName name="VAS073_F_Imokuadministr132GeriamojoVandens">'Forma 4'!$G$80</definedName>
    <definedName name="VAS073_F_Imokuadministr133GeriamojoVandens">'Forma 4'!$H$80</definedName>
    <definedName name="VAS073_F_Imokuadministr13IsViso">'Forma 4'!$E$80</definedName>
    <definedName name="VAS073_F_Imokuadministr141NuotekuSurinkimas">'Forma 4'!$J$80</definedName>
    <definedName name="VAS073_F_Imokuadministr142NuotekuValymas">'Forma 4'!$K$80</definedName>
    <definedName name="VAS073_F_Imokuadministr143NuotekuDumblo">'Forma 4'!$L$80</definedName>
    <definedName name="VAS073_F_Imokuadministr14IsViso">'Forma 4'!$I$80</definedName>
    <definedName name="VAS073_F_Imokuadministr15PavirsiniuNuoteku">'Forma 4'!$M$80</definedName>
    <definedName name="VAS073_F_Imokuadministr16KitosReguliuojamosios">'Forma 4'!$N$80</definedName>
    <definedName name="VAS073_F_Imokuadministr17KitosVeiklos">'Forma 4'!$Q$80</definedName>
    <definedName name="VAS073_F_Imokuadministr1Apskaitosveikla1">'Forma 4'!$O$80</definedName>
    <definedName name="VAS073_F_Imokuadministr1Kitareguliuoja1">'Forma 4'!$P$80</definedName>
    <definedName name="VAS073_F_Imokuadministr21IS">'Forma 4'!$D$133</definedName>
    <definedName name="VAS073_F_Imokuadministr231GeriamojoVandens">'Forma 4'!$F$133</definedName>
    <definedName name="VAS073_F_Imokuadministr232GeriamojoVandens">'Forma 4'!$G$133</definedName>
    <definedName name="VAS073_F_Imokuadministr233GeriamojoVandens">'Forma 4'!$H$133</definedName>
    <definedName name="VAS073_F_Imokuadministr23IsViso">'Forma 4'!$E$133</definedName>
    <definedName name="VAS073_F_Imokuadministr241NuotekuSurinkimas">'Forma 4'!$J$133</definedName>
    <definedName name="VAS073_F_Imokuadministr242NuotekuValymas">'Forma 4'!$K$133</definedName>
    <definedName name="VAS073_F_Imokuadministr243NuotekuDumblo">'Forma 4'!$L$133</definedName>
    <definedName name="VAS073_F_Imokuadministr24IsViso">'Forma 4'!$I$133</definedName>
    <definedName name="VAS073_F_Imokuadministr25PavirsiniuNuoteku">'Forma 4'!$M$133</definedName>
    <definedName name="VAS073_F_Imokuadministr26KitosReguliuojamosios">'Forma 4'!$N$133</definedName>
    <definedName name="VAS073_F_Imokuadministr27KitosVeiklos">'Forma 4'!$Q$133</definedName>
    <definedName name="VAS073_F_Imokuadministr2Apskaitosveikla1">'Forma 4'!$O$133</definedName>
    <definedName name="VAS073_F_Imokuadministr2Kitareguliuoja1">'Forma 4'!$P$133</definedName>
    <definedName name="VAS073_F_Imokuadministr31IS">'Forma 4'!$D$185</definedName>
    <definedName name="VAS073_F_Imokuadministr331GeriamojoVandens">'Forma 4'!$F$185</definedName>
    <definedName name="VAS073_F_Imokuadministr332GeriamojoVandens">'Forma 4'!$G$185</definedName>
    <definedName name="VAS073_F_Imokuadministr333GeriamojoVandens">'Forma 4'!$H$185</definedName>
    <definedName name="VAS073_F_Imokuadministr33IsViso">'Forma 4'!$E$185</definedName>
    <definedName name="VAS073_F_Imokuadministr341NuotekuSurinkimas">'Forma 4'!$J$185</definedName>
    <definedName name="VAS073_F_Imokuadministr342NuotekuValymas">'Forma 4'!$K$185</definedName>
    <definedName name="VAS073_F_Imokuadministr343NuotekuDumblo">'Forma 4'!$L$185</definedName>
    <definedName name="VAS073_F_Imokuadministr34IsViso">'Forma 4'!$I$185</definedName>
    <definedName name="VAS073_F_Imokuadministr35PavirsiniuNuoteku">'Forma 4'!$M$185</definedName>
    <definedName name="VAS073_F_Imokuadministr36KitosReguliuojamosios">'Forma 4'!$N$185</definedName>
    <definedName name="VAS073_F_Imokuadministr37KitosVeiklos">'Forma 4'!$Q$185</definedName>
    <definedName name="VAS073_F_Imokuadministr3Apskaitosveikla1">'Forma 4'!$O$185</definedName>
    <definedName name="VAS073_F_Imokuadministr3Kitareguliuoja1">'Forma 4'!$P$185</definedName>
    <definedName name="VAS073_F_Imokuadministr41IS">'Forma 4'!$D$230</definedName>
    <definedName name="VAS073_F_Imokuadministr431GeriamojoVandens">'Forma 4'!$F$230</definedName>
    <definedName name="VAS073_F_Imokuadministr432GeriamojoVandens">'Forma 4'!$G$230</definedName>
    <definedName name="VAS073_F_Imokuadministr433GeriamojoVandens">'Forma 4'!$H$230</definedName>
    <definedName name="VAS073_F_Imokuadministr43IsViso">'Forma 4'!$E$230</definedName>
    <definedName name="VAS073_F_Imokuadministr441NuotekuSurinkimas">'Forma 4'!$J$230</definedName>
    <definedName name="VAS073_F_Imokuadministr442NuotekuValymas">'Forma 4'!$K$230</definedName>
    <definedName name="VAS073_F_Imokuadministr443NuotekuDumblo">'Forma 4'!$L$230</definedName>
    <definedName name="VAS073_F_Imokuadministr44IsViso">'Forma 4'!$I$230</definedName>
    <definedName name="VAS073_F_Imokuadministr45PavirsiniuNuoteku">'Forma 4'!$M$230</definedName>
    <definedName name="VAS073_F_Imokuadministr46KitosReguliuojamosios">'Forma 4'!$N$230</definedName>
    <definedName name="VAS073_F_Imokuadministr47KitosVeiklos">'Forma 4'!$Q$230</definedName>
    <definedName name="VAS073_F_Imokuadministr4Apskaitosveikla1">'Forma 4'!$O$230</definedName>
    <definedName name="VAS073_F_Imokuadministr4Kitareguliuoja1">'Forma 4'!$P$230</definedName>
    <definedName name="VAS073_F_Kanceliariness11IS">'Forma 4'!$D$74</definedName>
    <definedName name="VAS073_F_Kanceliariness131GeriamojoVandens">'Forma 4'!$F$74</definedName>
    <definedName name="VAS073_F_Kanceliariness132GeriamojoVandens">'Forma 4'!$G$74</definedName>
    <definedName name="VAS073_F_Kanceliariness133GeriamojoVandens">'Forma 4'!$H$74</definedName>
    <definedName name="VAS073_F_Kanceliariness13IsViso">'Forma 4'!$E$74</definedName>
    <definedName name="VAS073_F_Kanceliariness141NuotekuSurinkimas">'Forma 4'!$J$74</definedName>
    <definedName name="VAS073_F_Kanceliariness142NuotekuValymas">'Forma 4'!$K$74</definedName>
    <definedName name="VAS073_F_Kanceliariness143NuotekuDumblo">'Forma 4'!$L$74</definedName>
    <definedName name="VAS073_F_Kanceliariness14IsViso">'Forma 4'!$I$74</definedName>
    <definedName name="VAS073_F_Kanceliariness15PavirsiniuNuoteku">'Forma 4'!$M$74</definedName>
    <definedName name="VAS073_F_Kanceliariness16KitosReguliuojamosios">'Forma 4'!$N$74</definedName>
    <definedName name="VAS073_F_Kanceliariness17KitosVeiklos">'Forma 4'!$Q$74</definedName>
    <definedName name="VAS073_F_Kanceliariness1Apskaitosveikla1">'Forma 4'!$O$74</definedName>
    <definedName name="VAS073_F_Kanceliariness1Kitareguliuoja1">'Forma 4'!$P$74</definedName>
    <definedName name="VAS073_F_Kanceliariness21IS">'Forma 4'!$D$127</definedName>
    <definedName name="VAS073_F_Kanceliariness231GeriamojoVandens">'Forma 4'!$F$127</definedName>
    <definedName name="VAS073_F_Kanceliariness232GeriamojoVandens">'Forma 4'!$G$127</definedName>
    <definedName name="VAS073_F_Kanceliariness233GeriamojoVandens">'Forma 4'!$H$127</definedName>
    <definedName name="VAS073_F_Kanceliariness23IsViso">'Forma 4'!$E$127</definedName>
    <definedName name="VAS073_F_Kanceliariness241NuotekuSurinkimas">'Forma 4'!$J$127</definedName>
    <definedName name="VAS073_F_Kanceliariness242NuotekuValymas">'Forma 4'!$K$127</definedName>
    <definedName name="VAS073_F_Kanceliariness243NuotekuDumblo">'Forma 4'!$L$127</definedName>
    <definedName name="VAS073_F_Kanceliariness24IsViso">'Forma 4'!$I$127</definedName>
    <definedName name="VAS073_F_Kanceliariness25PavirsiniuNuoteku">'Forma 4'!$M$127</definedName>
    <definedName name="VAS073_F_Kanceliariness26KitosReguliuojamosios">'Forma 4'!$N$127</definedName>
    <definedName name="VAS073_F_Kanceliariness27KitosVeiklos">'Forma 4'!$Q$127</definedName>
    <definedName name="VAS073_F_Kanceliariness2Apskaitosveikla1">'Forma 4'!$O$127</definedName>
    <definedName name="VAS073_F_Kanceliariness2Kitareguliuoja1">'Forma 4'!$P$127</definedName>
    <definedName name="VAS073_F_Kanceliariness31IS">'Forma 4'!$D$179</definedName>
    <definedName name="VAS073_F_Kanceliariness331GeriamojoVandens">'Forma 4'!$F$179</definedName>
    <definedName name="VAS073_F_Kanceliariness332GeriamojoVandens">'Forma 4'!$G$179</definedName>
    <definedName name="VAS073_F_Kanceliariness333GeriamojoVandens">'Forma 4'!$H$179</definedName>
    <definedName name="VAS073_F_Kanceliariness33IsViso">'Forma 4'!$E$179</definedName>
    <definedName name="VAS073_F_Kanceliariness341NuotekuSurinkimas">'Forma 4'!$J$179</definedName>
    <definedName name="VAS073_F_Kanceliariness342NuotekuValymas">'Forma 4'!$K$179</definedName>
    <definedName name="VAS073_F_Kanceliariness343NuotekuDumblo">'Forma 4'!$L$179</definedName>
    <definedName name="VAS073_F_Kanceliariness34IsViso">'Forma 4'!$I$179</definedName>
    <definedName name="VAS073_F_Kanceliariness35PavirsiniuNuoteku">'Forma 4'!$M$179</definedName>
    <definedName name="VAS073_F_Kanceliariness36KitosReguliuojamosios">'Forma 4'!$N$179</definedName>
    <definedName name="VAS073_F_Kanceliariness37KitosVeiklos">'Forma 4'!$Q$179</definedName>
    <definedName name="VAS073_F_Kanceliariness3Apskaitosveikla1">'Forma 4'!$O$179</definedName>
    <definedName name="VAS073_F_Kanceliariness3Kitareguliuoja1">'Forma 4'!$P$179</definedName>
    <definedName name="VAS073_F_Kanceliariness41IS">'Forma 4'!$D$224</definedName>
    <definedName name="VAS073_F_Kanceliariness431GeriamojoVandens">'Forma 4'!$F$224</definedName>
    <definedName name="VAS073_F_Kanceliariness432GeriamojoVandens">'Forma 4'!$G$224</definedName>
    <definedName name="VAS073_F_Kanceliariness433GeriamojoVandens">'Forma 4'!$H$224</definedName>
    <definedName name="VAS073_F_Kanceliariness43IsViso">'Forma 4'!$E$224</definedName>
    <definedName name="VAS073_F_Kanceliariness441NuotekuSurinkimas">'Forma 4'!$J$224</definedName>
    <definedName name="VAS073_F_Kanceliariness442NuotekuValymas">'Forma 4'!$K$224</definedName>
    <definedName name="VAS073_F_Kanceliariness443NuotekuDumblo">'Forma 4'!$L$224</definedName>
    <definedName name="VAS073_F_Kanceliariness44IsViso">'Forma 4'!$I$224</definedName>
    <definedName name="VAS073_F_Kanceliariness45PavirsiniuNuoteku">'Forma 4'!$M$224</definedName>
    <definedName name="VAS073_F_Kanceliariness46KitosReguliuojamosios">'Forma 4'!$N$224</definedName>
    <definedName name="VAS073_F_Kanceliariness47KitosVeiklos">'Forma 4'!$Q$224</definedName>
    <definedName name="VAS073_F_Kanceliariness4Apskaitosveikla1">'Forma 4'!$O$224</definedName>
    <definedName name="VAS073_F_Kanceliariness4Kitareguliuoja1">'Forma 4'!$P$224</definedName>
    <definedName name="VAS073_F_Kintamosiospas11IS">'Forma 4'!$D$28</definedName>
    <definedName name="VAS073_F_Kintamosiospas131GeriamojoVandens">'Forma 4'!$F$28</definedName>
    <definedName name="VAS073_F_Kintamosiospas132GeriamojoVandens">'Forma 4'!$G$28</definedName>
    <definedName name="VAS073_F_Kintamosiospas133GeriamojoVandens">'Forma 4'!$H$28</definedName>
    <definedName name="VAS073_F_Kintamosiospas13IsViso">'Forma 4'!$E$28</definedName>
    <definedName name="VAS073_F_Kintamosiospas141NuotekuSurinkimas">'Forma 4'!$J$28</definedName>
    <definedName name="VAS073_F_Kintamosiospas142NuotekuValymas">'Forma 4'!$K$28</definedName>
    <definedName name="VAS073_F_Kintamosiospas143NuotekuDumblo">'Forma 4'!$L$28</definedName>
    <definedName name="VAS073_F_Kintamosiospas14IsViso">'Forma 4'!$I$28</definedName>
    <definedName name="VAS073_F_Kintamosiospas15PavirsiniuNuoteku">'Forma 4'!$M$28</definedName>
    <definedName name="VAS073_F_Kintamosiospas16KitosReguliuojamosios">'Forma 4'!$N$28</definedName>
    <definedName name="VAS073_F_Kintamosiospas17KitosVeiklos">'Forma 4'!$Q$28</definedName>
    <definedName name="VAS073_F_Kintamosiospas1Apskaitosveikla1">'Forma 4'!$O$28</definedName>
    <definedName name="VAS073_F_Kintamosiospas1Kitareguliuoja1">'Forma 4'!$P$28</definedName>
    <definedName name="VAS073_F_Kitosadministr11IS">'Forma 4'!$D$82</definedName>
    <definedName name="VAS073_F_Kitosadministr131GeriamojoVandens">'Forma 4'!$F$82</definedName>
    <definedName name="VAS073_F_Kitosadministr132GeriamojoVandens">'Forma 4'!$G$82</definedName>
    <definedName name="VAS073_F_Kitosadministr133GeriamojoVandens">'Forma 4'!$H$82</definedName>
    <definedName name="VAS073_F_Kitosadministr13IsViso">'Forma 4'!$E$82</definedName>
    <definedName name="VAS073_F_Kitosadministr141NuotekuSurinkimas">'Forma 4'!$J$82</definedName>
    <definedName name="VAS073_F_Kitosadministr142NuotekuValymas">'Forma 4'!$K$82</definedName>
    <definedName name="VAS073_F_Kitosadministr143NuotekuDumblo">'Forma 4'!$L$82</definedName>
    <definedName name="VAS073_F_Kitosadministr14IsViso">'Forma 4'!$I$82</definedName>
    <definedName name="VAS073_F_Kitosadministr15PavirsiniuNuoteku">'Forma 4'!$M$82</definedName>
    <definedName name="VAS073_F_Kitosadministr16KitosReguliuojamosios">'Forma 4'!$N$82</definedName>
    <definedName name="VAS073_F_Kitosadministr17KitosVeiklos">'Forma 4'!$Q$82</definedName>
    <definedName name="VAS073_F_Kitosadministr1Apskaitosveikla1">'Forma 4'!$O$82</definedName>
    <definedName name="VAS073_F_Kitosadministr1Kitareguliuoja1">'Forma 4'!$P$82</definedName>
    <definedName name="VAS073_F_Kitosadministr21IS">'Forma 4'!$D$135</definedName>
    <definedName name="VAS073_F_Kitosadministr231GeriamojoVandens">'Forma 4'!$F$135</definedName>
    <definedName name="VAS073_F_Kitosadministr232GeriamojoVandens">'Forma 4'!$G$135</definedName>
    <definedName name="VAS073_F_Kitosadministr233GeriamojoVandens">'Forma 4'!$H$135</definedName>
    <definedName name="VAS073_F_Kitosadministr23IsViso">'Forma 4'!$E$135</definedName>
    <definedName name="VAS073_F_Kitosadministr241NuotekuSurinkimas">'Forma 4'!$J$135</definedName>
    <definedName name="VAS073_F_Kitosadministr242NuotekuValymas">'Forma 4'!$K$135</definedName>
    <definedName name="VAS073_F_Kitosadministr243NuotekuDumblo">'Forma 4'!$L$135</definedName>
    <definedName name="VAS073_F_Kitosadministr24IsViso">'Forma 4'!$I$135</definedName>
    <definedName name="VAS073_F_Kitosadministr25PavirsiniuNuoteku">'Forma 4'!$M$135</definedName>
    <definedName name="VAS073_F_Kitosadministr26KitosReguliuojamosios">'Forma 4'!$N$135</definedName>
    <definedName name="VAS073_F_Kitosadministr27KitosVeiklos">'Forma 4'!$Q$135</definedName>
    <definedName name="VAS073_F_Kitosadministr2Apskaitosveikla1">'Forma 4'!$O$135</definedName>
    <definedName name="VAS073_F_Kitosadministr2Kitareguliuoja1">'Forma 4'!$P$135</definedName>
    <definedName name="VAS073_F_Kitosadministr31IS">'Forma 4'!$D$187</definedName>
    <definedName name="VAS073_F_Kitosadministr331GeriamojoVandens">'Forma 4'!$F$187</definedName>
    <definedName name="VAS073_F_Kitosadministr332GeriamojoVandens">'Forma 4'!$G$187</definedName>
    <definedName name="VAS073_F_Kitosadministr333GeriamojoVandens">'Forma 4'!$H$187</definedName>
    <definedName name="VAS073_F_Kitosadministr33IsViso">'Forma 4'!$E$187</definedName>
    <definedName name="VAS073_F_Kitosadministr341NuotekuSurinkimas">'Forma 4'!$J$187</definedName>
    <definedName name="VAS073_F_Kitosadministr342NuotekuValymas">'Forma 4'!$K$187</definedName>
    <definedName name="VAS073_F_Kitosadministr343NuotekuDumblo">'Forma 4'!$L$187</definedName>
    <definedName name="VAS073_F_Kitosadministr34IsViso">'Forma 4'!$I$187</definedName>
    <definedName name="VAS073_F_Kitosadministr35PavirsiniuNuoteku">'Forma 4'!$M$187</definedName>
    <definedName name="VAS073_F_Kitosadministr36KitosReguliuojamosios">'Forma 4'!$N$187</definedName>
    <definedName name="VAS073_F_Kitosadministr37KitosVeiklos">'Forma 4'!$Q$187</definedName>
    <definedName name="VAS073_F_Kitosadministr3Apskaitosveikla1">'Forma 4'!$O$187</definedName>
    <definedName name="VAS073_F_Kitosadministr3Kitareguliuoja1">'Forma 4'!$P$187</definedName>
    <definedName name="VAS073_F_Kitosadministr41IS">'Forma 4'!$D$233</definedName>
    <definedName name="VAS073_F_Kitosadministr431GeriamojoVandens">'Forma 4'!$F$233</definedName>
    <definedName name="VAS073_F_Kitosadministr432GeriamojoVandens">'Forma 4'!$G$233</definedName>
    <definedName name="VAS073_F_Kitosadministr433GeriamojoVandens">'Forma 4'!$H$233</definedName>
    <definedName name="VAS073_F_Kitosadministr43IsViso">'Forma 4'!$E$233</definedName>
    <definedName name="VAS073_F_Kitosadministr441NuotekuSurinkimas">'Forma 4'!$J$233</definedName>
    <definedName name="VAS073_F_Kitosadministr442NuotekuValymas">'Forma 4'!$K$233</definedName>
    <definedName name="VAS073_F_Kitosadministr443NuotekuDumblo">'Forma 4'!$L$233</definedName>
    <definedName name="VAS073_F_Kitosadministr44IsViso">'Forma 4'!$I$233</definedName>
    <definedName name="VAS073_F_Kitosadministr45PavirsiniuNuoteku">'Forma 4'!$M$233</definedName>
    <definedName name="VAS073_F_Kitosadministr46KitosReguliuojamosios">'Forma 4'!$N$233</definedName>
    <definedName name="VAS073_F_Kitosadministr47KitosVeiklos">'Forma 4'!$Q$233</definedName>
    <definedName name="VAS073_F_Kitosadministr4Apskaitosveikla1">'Forma 4'!$O$233</definedName>
    <definedName name="VAS073_F_Kitosadministr4Kitareguliuoja1">'Forma 4'!$P$233</definedName>
    <definedName name="VAS073_F_Kitosfinansine11IS">'Forma 4'!$D$67</definedName>
    <definedName name="VAS073_F_Kitosfinansine131GeriamojoVandens">'Forma 4'!$F$67</definedName>
    <definedName name="VAS073_F_Kitosfinansine132GeriamojoVandens">'Forma 4'!$G$67</definedName>
    <definedName name="VAS073_F_Kitosfinansine133GeriamojoVandens">'Forma 4'!$H$67</definedName>
    <definedName name="VAS073_F_Kitosfinansine13IsViso">'Forma 4'!$E$67</definedName>
    <definedName name="VAS073_F_Kitosfinansine141NuotekuSurinkimas">'Forma 4'!$J$67</definedName>
    <definedName name="VAS073_F_Kitosfinansine142NuotekuValymas">'Forma 4'!$K$67</definedName>
    <definedName name="VAS073_F_Kitosfinansine143NuotekuDumblo">'Forma 4'!$L$67</definedName>
    <definedName name="VAS073_F_Kitosfinansine14IsViso">'Forma 4'!$I$67</definedName>
    <definedName name="VAS073_F_Kitosfinansine15PavirsiniuNuoteku">'Forma 4'!$M$67</definedName>
    <definedName name="VAS073_F_Kitosfinansine16KitosReguliuojamosios">'Forma 4'!$N$67</definedName>
    <definedName name="VAS073_F_Kitosfinansine17KitosVeiklos">'Forma 4'!$Q$67</definedName>
    <definedName name="VAS073_F_Kitosfinansine1Apskaitosveikla1">'Forma 4'!$O$67</definedName>
    <definedName name="VAS073_F_Kitosfinansine1Kitareguliuoja1">'Forma 4'!$P$67</definedName>
    <definedName name="VAS073_F_Kitosfinansine21IS">'Forma 4'!$D$120</definedName>
    <definedName name="VAS073_F_Kitosfinansine231GeriamojoVandens">'Forma 4'!$F$120</definedName>
    <definedName name="VAS073_F_Kitosfinansine232GeriamojoVandens">'Forma 4'!$G$120</definedName>
    <definedName name="VAS073_F_Kitosfinansine233GeriamojoVandens">'Forma 4'!$H$120</definedName>
    <definedName name="VAS073_F_Kitosfinansine23IsViso">'Forma 4'!$E$120</definedName>
    <definedName name="VAS073_F_Kitosfinansine241NuotekuSurinkimas">'Forma 4'!$J$120</definedName>
    <definedName name="VAS073_F_Kitosfinansine242NuotekuValymas">'Forma 4'!$K$120</definedName>
    <definedName name="VAS073_F_Kitosfinansine243NuotekuDumblo">'Forma 4'!$L$120</definedName>
    <definedName name="VAS073_F_Kitosfinansine24IsViso">'Forma 4'!$I$120</definedName>
    <definedName name="VAS073_F_Kitosfinansine25PavirsiniuNuoteku">'Forma 4'!$M$120</definedName>
    <definedName name="VAS073_F_Kitosfinansine26KitosReguliuojamosios">'Forma 4'!$N$120</definedName>
    <definedName name="VAS073_F_Kitosfinansine27KitosVeiklos">'Forma 4'!$Q$120</definedName>
    <definedName name="VAS073_F_Kitosfinansine2Apskaitosveikla1">'Forma 4'!$O$120</definedName>
    <definedName name="VAS073_F_Kitosfinansine2Kitareguliuoja1">'Forma 4'!$P$120</definedName>
    <definedName name="VAS073_F_Kitosfinansine31IS">'Forma 4'!$D$172</definedName>
    <definedName name="VAS073_F_Kitosfinansine331GeriamojoVandens">'Forma 4'!$F$172</definedName>
    <definedName name="VAS073_F_Kitosfinansine332GeriamojoVandens">'Forma 4'!$G$172</definedName>
    <definedName name="VAS073_F_Kitosfinansine333GeriamojoVandens">'Forma 4'!$H$172</definedName>
    <definedName name="VAS073_F_Kitosfinansine33IsViso">'Forma 4'!$E$172</definedName>
    <definedName name="VAS073_F_Kitosfinansine341NuotekuSurinkimas">'Forma 4'!$J$172</definedName>
    <definedName name="VAS073_F_Kitosfinansine342NuotekuValymas">'Forma 4'!$K$172</definedName>
    <definedName name="VAS073_F_Kitosfinansine343NuotekuDumblo">'Forma 4'!$L$172</definedName>
    <definedName name="VAS073_F_Kitosfinansine34IsViso">'Forma 4'!$I$172</definedName>
    <definedName name="VAS073_F_Kitosfinansine35PavirsiniuNuoteku">'Forma 4'!$M$172</definedName>
    <definedName name="VAS073_F_Kitosfinansine36KitosReguliuojamosios">'Forma 4'!$N$172</definedName>
    <definedName name="VAS073_F_Kitosfinansine37KitosVeiklos">'Forma 4'!$Q$172</definedName>
    <definedName name="VAS073_F_Kitosfinansine3Apskaitosveikla1">'Forma 4'!$O$172</definedName>
    <definedName name="VAS073_F_Kitosfinansine3Kitareguliuoja1">'Forma 4'!$P$172</definedName>
    <definedName name="VAS073_F_Kitosfinansine41IS">'Forma 4'!$D$217</definedName>
    <definedName name="VAS073_F_Kitosfinansine431GeriamojoVandens">'Forma 4'!$F$217</definedName>
    <definedName name="VAS073_F_Kitosfinansine432GeriamojoVandens">'Forma 4'!$G$217</definedName>
    <definedName name="VAS073_F_Kitosfinansine433GeriamojoVandens">'Forma 4'!$H$217</definedName>
    <definedName name="VAS073_F_Kitosfinansine43IsViso">'Forma 4'!$E$217</definedName>
    <definedName name="VAS073_F_Kitosfinansine441NuotekuSurinkimas">'Forma 4'!$J$217</definedName>
    <definedName name="VAS073_F_Kitosfinansine442NuotekuValymas">'Forma 4'!$K$217</definedName>
    <definedName name="VAS073_F_Kitosfinansine443NuotekuDumblo">'Forma 4'!$L$217</definedName>
    <definedName name="VAS073_F_Kitosfinansine44IsViso">'Forma 4'!$I$217</definedName>
    <definedName name="VAS073_F_Kitosfinansine45PavirsiniuNuoteku">'Forma 4'!$M$217</definedName>
    <definedName name="VAS073_F_Kitosfinansine46KitosReguliuojamosios">'Forma 4'!$N$217</definedName>
    <definedName name="VAS073_F_Kitosfinansine47KitosVeiklos">'Forma 4'!$Q$217</definedName>
    <definedName name="VAS073_F_Kitosfinansine4Apskaitosveikla1">'Forma 4'!$O$217</definedName>
    <definedName name="VAS073_F_Kitosfinansine4Kitareguliuoja1">'Forma 4'!$P$217</definedName>
    <definedName name="VAS073_F_Kitoskintamosi11IS">'Forma 4'!$D$91</definedName>
    <definedName name="VAS073_F_Kitoskintamosi131GeriamojoVandens">'Forma 4'!$F$91</definedName>
    <definedName name="VAS073_F_Kitoskintamosi132GeriamojoVandens">'Forma 4'!$G$91</definedName>
    <definedName name="VAS073_F_Kitoskintamosi133GeriamojoVandens">'Forma 4'!$H$91</definedName>
    <definedName name="VAS073_F_Kitoskintamosi13IsViso">'Forma 4'!$E$91</definedName>
    <definedName name="VAS073_F_Kitoskintamosi141NuotekuSurinkimas">'Forma 4'!$J$91</definedName>
    <definedName name="VAS073_F_Kitoskintamosi142NuotekuValymas">'Forma 4'!$K$91</definedName>
    <definedName name="VAS073_F_Kitoskintamosi143NuotekuDumblo">'Forma 4'!$L$91</definedName>
    <definedName name="VAS073_F_Kitoskintamosi14IsViso">'Forma 4'!$I$91</definedName>
    <definedName name="VAS073_F_Kitoskintamosi15PavirsiniuNuoteku">'Forma 4'!$M$91</definedName>
    <definedName name="VAS073_F_Kitoskintamosi16KitosReguliuojamosios">'Forma 4'!$N$91</definedName>
    <definedName name="VAS073_F_Kitoskintamosi17KitosVeiklos">'Forma 4'!$Q$91</definedName>
    <definedName name="VAS073_F_Kitoskintamosi1Apskaitosveikla1">'Forma 4'!$O$91</definedName>
    <definedName name="VAS073_F_Kitoskintamosi1Kitareguliuoja1">'Forma 4'!$P$91</definedName>
    <definedName name="VAS073_F_Kitoskintamosi21IS">'Forma 4'!$D$143</definedName>
    <definedName name="VAS073_F_Kitoskintamosi231GeriamojoVandens">'Forma 4'!$F$143</definedName>
    <definedName name="VAS073_F_Kitoskintamosi232GeriamojoVandens">'Forma 4'!$G$143</definedName>
    <definedName name="VAS073_F_Kitoskintamosi233GeriamojoVandens">'Forma 4'!$H$143</definedName>
    <definedName name="VAS073_F_Kitoskintamosi23IsViso">'Forma 4'!$E$143</definedName>
    <definedName name="VAS073_F_Kitoskintamosi241NuotekuSurinkimas">'Forma 4'!$J$143</definedName>
    <definedName name="VAS073_F_Kitoskintamosi242NuotekuValymas">'Forma 4'!$K$143</definedName>
    <definedName name="VAS073_F_Kitoskintamosi243NuotekuDumblo">'Forma 4'!$L$143</definedName>
    <definedName name="VAS073_F_Kitoskintamosi24IsViso">'Forma 4'!$I$143</definedName>
    <definedName name="VAS073_F_Kitoskintamosi25PavirsiniuNuoteku">'Forma 4'!$M$143</definedName>
    <definedName name="VAS073_F_Kitoskintamosi26KitosReguliuojamosios">'Forma 4'!$N$143</definedName>
    <definedName name="VAS073_F_Kitoskintamosi27KitosVeiklos">'Forma 4'!$Q$143</definedName>
    <definedName name="VAS073_F_Kitoskintamosi2Apskaitosveikla1">'Forma 4'!$O$143</definedName>
    <definedName name="VAS073_F_Kitoskintamosi2Kitareguliuoja1">'Forma 4'!$P$143</definedName>
    <definedName name="VAS073_F_Kitospastovios11IS">'Forma 4'!$D$89</definedName>
    <definedName name="VAS073_F_Kitospastovios131GeriamojoVandens">'Forma 4'!$F$89</definedName>
    <definedName name="VAS073_F_Kitospastovios132GeriamojoVandens">'Forma 4'!$G$89</definedName>
    <definedName name="VAS073_F_Kitospastovios133GeriamojoVandens">'Forma 4'!$H$89</definedName>
    <definedName name="VAS073_F_Kitospastovios13IsViso">'Forma 4'!$E$89</definedName>
    <definedName name="VAS073_F_Kitospastovios141NuotekuSurinkimas">'Forma 4'!$J$89</definedName>
    <definedName name="VAS073_F_Kitospastovios142NuotekuValymas">'Forma 4'!$K$89</definedName>
    <definedName name="VAS073_F_Kitospastovios143NuotekuDumblo">'Forma 4'!$L$89</definedName>
    <definedName name="VAS073_F_Kitospastovios14IsViso">'Forma 4'!$I$89</definedName>
    <definedName name="VAS073_F_Kitospastovios15PavirsiniuNuoteku">'Forma 4'!$M$89</definedName>
    <definedName name="VAS073_F_Kitospastovios16KitosReguliuojamosios">'Forma 4'!$N$89</definedName>
    <definedName name="VAS073_F_Kitospastovios17KitosVeiklos">'Forma 4'!$Q$89</definedName>
    <definedName name="VAS073_F_Kitospastovios1Apskaitosveikla1">'Forma 4'!$O$89</definedName>
    <definedName name="VAS073_F_Kitospastovios1Kitareguliuoja1">'Forma 4'!$P$89</definedName>
    <definedName name="VAS073_F_Kitospastovios21IS">'Forma 4'!$D$142</definedName>
    <definedName name="VAS073_F_Kitospastovios231GeriamojoVandens">'Forma 4'!$F$142</definedName>
    <definedName name="VAS073_F_Kitospastovios232GeriamojoVandens">'Forma 4'!$G$142</definedName>
    <definedName name="VAS073_F_Kitospastovios233GeriamojoVandens">'Forma 4'!$H$142</definedName>
    <definedName name="VAS073_F_Kitospastovios23IsViso">'Forma 4'!$E$142</definedName>
    <definedName name="VAS073_F_Kitospastovios241NuotekuSurinkimas">'Forma 4'!$J$142</definedName>
    <definedName name="VAS073_F_Kitospastovios242NuotekuValymas">'Forma 4'!$K$142</definedName>
    <definedName name="VAS073_F_Kitospastovios243NuotekuDumblo">'Forma 4'!$L$142</definedName>
    <definedName name="VAS073_F_Kitospastovios24IsViso">'Forma 4'!$I$142</definedName>
    <definedName name="VAS073_F_Kitospastovios25PavirsiniuNuoteku">'Forma 4'!$M$142</definedName>
    <definedName name="VAS073_F_Kitospastovios26KitosReguliuojamosios">'Forma 4'!$N$142</definedName>
    <definedName name="VAS073_F_Kitospastovios27KitosVeiklos">'Forma 4'!$Q$142</definedName>
    <definedName name="VAS073_F_Kitospastovios2Apskaitosveikla1">'Forma 4'!$O$142</definedName>
    <definedName name="VAS073_F_Kitospastovios2Kitareguliuoja1">'Forma 4'!$P$142</definedName>
    <definedName name="VAS073_F_Kitospersonalo11IS">'Forma 4'!$D$57</definedName>
    <definedName name="VAS073_F_Kitospersonalo131GeriamojoVandens">'Forma 4'!$F$57</definedName>
    <definedName name="VAS073_F_Kitospersonalo132GeriamojoVandens">'Forma 4'!$G$57</definedName>
    <definedName name="VAS073_F_Kitospersonalo133GeriamojoVandens">'Forma 4'!$H$57</definedName>
    <definedName name="VAS073_F_Kitospersonalo13IsViso">'Forma 4'!$E$57</definedName>
    <definedName name="VAS073_F_Kitospersonalo141NuotekuSurinkimas">'Forma 4'!$J$57</definedName>
    <definedName name="VAS073_F_Kitospersonalo142NuotekuValymas">'Forma 4'!$K$57</definedName>
    <definedName name="VAS073_F_Kitospersonalo143NuotekuDumblo">'Forma 4'!$L$57</definedName>
    <definedName name="VAS073_F_Kitospersonalo14IsViso">'Forma 4'!$I$57</definedName>
    <definedName name="VAS073_F_Kitospersonalo15PavirsiniuNuoteku">'Forma 4'!$M$57</definedName>
    <definedName name="VAS073_F_Kitospersonalo16KitosReguliuojamosios">'Forma 4'!$N$57</definedName>
    <definedName name="VAS073_F_Kitospersonalo17KitosVeiklos">'Forma 4'!$Q$57</definedName>
    <definedName name="VAS073_F_Kitospersonalo1Apskaitosveikla1">'Forma 4'!$O$57</definedName>
    <definedName name="VAS073_F_Kitospersonalo1Kitareguliuoja1">'Forma 4'!$P$57</definedName>
    <definedName name="VAS073_F_Kitospersonalo21IS">'Forma 4'!$D$113</definedName>
    <definedName name="VAS073_F_Kitospersonalo231GeriamojoVandens">'Forma 4'!$F$113</definedName>
    <definedName name="VAS073_F_Kitospersonalo232GeriamojoVandens">'Forma 4'!$G$113</definedName>
    <definedName name="VAS073_F_Kitospersonalo233GeriamojoVandens">'Forma 4'!$H$113</definedName>
    <definedName name="VAS073_F_Kitospersonalo23IsViso">'Forma 4'!$E$113</definedName>
    <definedName name="VAS073_F_Kitospersonalo241NuotekuSurinkimas">'Forma 4'!$J$113</definedName>
    <definedName name="VAS073_F_Kitospersonalo242NuotekuValymas">'Forma 4'!$K$113</definedName>
    <definedName name="VAS073_F_Kitospersonalo243NuotekuDumblo">'Forma 4'!$L$113</definedName>
    <definedName name="VAS073_F_Kitospersonalo24IsViso">'Forma 4'!$I$113</definedName>
    <definedName name="VAS073_F_Kitospersonalo25PavirsiniuNuoteku">'Forma 4'!$M$113</definedName>
    <definedName name="VAS073_F_Kitospersonalo26KitosReguliuojamosios">'Forma 4'!$N$113</definedName>
    <definedName name="VAS073_F_Kitospersonalo27KitosVeiklos">'Forma 4'!$Q$113</definedName>
    <definedName name="VAS073_F_Kitospersonalo2Apskaitosveikla1">'Forma 4'!$O$113</definedName>
    <definedName name="VAS073_F_Kitospersonalo2Kitareguliuoja1">'Forma 4'!$P$113</definedName>
    <definedName name="VAS073_F_Kitospersonalo31IS">'Forma 4'!$D$165</definedName>
    <definedName name="VAS073_F_Kitospersonalo331GeriamojoVandens">'Forma 4'!$F$165</definedName>
    <definedName name="VAS073_F_Kitospersonalo332GeriamojoVandens">'Forma 4'!$G$165</definedName>
    <definedName name="VAS073_F_Kitospersonalo333GeriamojoVandens">'Forma 4'!$H$165</definedName>
    <definedName name="VAS073_F_Kitospersonalo33IsViso">'Forma 4'!$E$165</definedName>
    <definedName name="VAS073_F_Kitospersonalo341NuotekuSurinkimas">'Forma 4'!$J$165</definedName>
    <definedName name="VAS073_F_Kitospersonalo342NuotekuValymas">'Forma 4'!$K$165</definedName>
    <definedName name="VAS073_F_Kitospersonalo343NuotekuDumblo">'Forma 4'!$L$165</definedName>
    <definedName name="VAS073_F_Kitospersonalo34IsViso">'Forma 4'!$I$165</definedName>
    <definedName name="VAS073_F_Kitospersonalo35PavirsiniuNuoteku">'Forma 4'!$M$165</definedName>
    <definedName name="VAS073_F_Kitospersonalo36KitosReguliuojamosios">'Forma 4'!$N$165</definedName>
    <definedName name="VAS073_F_Kitospersonalo37KitosVeiklos">'Forma 4'!$Q$165</definedName>
    <definedName name="VAS073_F_Kitospersonalo3Apskaitosveikla1">'Forma 4'!$O$165</definedName>
    <definedName name="VAS073_F_Kitospersonalo3Kitareguliuoja1">'Forma 4'!$P$165</definedName>
    <definedName name="VAS073_F_Kitospersonalo41IS">'Forma 4'!$D$210</definedName>
    <definedName name="VAS073_F_Kitospersonalo431GeriamojoVandens">'Forma 4'!$F$210</definedName>
    <definedName name="VAS073_F_Kitospersonalo432GeriamojoVandens">'Forma 4'!$G$210</definedName>
    <definedName name="VAS073_F_Kitospersonalo433GeriamojoVandens">'Forma 4'!$H$210</definedName>
    <definedName name="VAS073_F_Kitospersonalo43IsViso">'Forma 4'!$E$210</definedName>
    <definedName name="VAS073_F_Kitospersonalo441NuotekuSurinkimas">'Forma 4'!$J$210</definedName>
    <definedName name="VAS073_F_Kitospersonalo442NuotekuValymas">'Forma 4'!$K$210</definedName>
    <definedName name="VAS073_F_Kitospersonalo443NuotekuDumblo">'Forma 4'!$L$210</definedName>
    <definedName name="VAS073_F_Kitospersonalo44IsViso">'Forma 4'!$I$210</definedName>
    <definedName name="VAS073_F_Kitospersonalo45PavirsiniuNuoteku">'Forma 4'!$M$210</definedName>
    <definedName name="VAS073_F_Kitospersonalo46KitosReguliuojamosios">'Forma 4'!$N$210</definedName>
    <definedName name="VAS073_F_Kitospersonalo47KitosVeiklos">'Forma 4'!$Q$210</definedName>
    <definedName name="VAS073_F_Kitospersonalo4Apskaitosveikla1">'Forma 4'!$O$210</definedName>
    <definedName name="VAS073_F_Kitospersonalo4Kitareguliuoja1">'Forma 4'!$P$210</definedName>
    <definedName name="VAS073_F_Kitossanaudos11IS">'Forma 4'!$D$84</definedName>
    <definedName name="VAS073_F_Kitossanaudos131GeriamojoVandens">'Forma 4'!$F$84</definedName>
    <definedName name="VAS073_F_Kitossanaudos132GeriamojoVandens">'Forma 4'!$G$84</definedName>
    <definedName name="VAS073_F_Kitossanaudos133GeriamojoVandens">'Forma 4'!$H$84</definedName>
    <definedName name="VAS073_F_Kitossanaudos13IsViso">'Forma 4'!$E$84</definedName>
    <definedName name="VAS073_F_Kitossanaudos141NuotekuSurinkimas">'Forma 4'!$J$84</definedName>
    <definedName name="VAS073_F_Kitossanaudos142NuotekuValymas">'Forma 4'!$K$84</definedName>
    <definedName name="VAS073_F_Kitossanaudos143NuotekuDumblo">'Forma 4'!$L$84</definedName>
    <definedName name="VAS073_F_Kitossanaudos14IsViso">'Forma 4'!$I$84</definedName>
    <definedName name="VAS073_F_Kitossanaudos15PavirsiniuNuoteku">'Forma 4'!$M$84</definedName>
    <definedName name="VAS073_F_Kitossanaudos16KitosReguliuojamosios">'Forma 4'!$N$84</definedName>
    <definedName name="VAS073_F_Kitossanaudos17KitosVeiklos">'Forma 4'!$Q$84</definedName>
    <definedName name="VAS073_F_Kitossanaudos1Apskaitosveikla1">'Forma 4'!$O$84</definedName>
    <definedName name="VAS073_F_Kitossanaudos1Kitareguliuoja1">'Forma 4'!$P$84</definedName>
    <definedName name="VAS073_F_Kitossanaudos21IS">'Forma 4'!$D$137</definedName>
    <definedName name="VAS073_F_Kitossanaudos231GeriamojoVandens">'Forma 4'!$F$137</definedName>
    <definedName name="VAS073_F_Kitossanaudos232GeriamojoVandens">'Forma 4'!$G$137</definedName>
    <definedName name="VAS073_F_Kitossanaudos233GeriamojoVandens">'Forma 4'!$H$137</definedName>
    <definedName name="VAS073_F_Kitossanaudos23IsViso">'Forma 4'!$E$137</definedName>
    <definedName name="VAS073_F_Kitossanaudos241NuotekuSurinkimas">'Forma 4'!$J$137</definedName>
    <definedName name="VAS073_F_Kitossanaudos242NuotekuValymas">'Forma 4'!$K$137</definedName>
    <definedName name="VAS073_F_Kitossanaudos243NuotekuDumblo">'Forma 4'!$L$137</definedName>
    <definedName name="VAS073_F_Kitossanaudos24IsViso">'Forma 4'!$I$137</definedName>
    <definedName name="VAS073_F_Kitossanaudos25PavirsiniuNuoteku">'Forma 4'!$M$137</definedName>
    <definedName name="VAS073_F_Kitossanaudos26KitosReguliuojamosios">'Forma 4'!$N$137</definedName>
    <definedName name="VAS073_F_Kitossanaudos27KitosVeiklos">'Forma 4'!$Q$137</definedName>
    <definedName name="VAS073_F_Kitossanaudos2Apskaitosveikla1">'Forma 4'!$O$137</definedName>
    <definedName name="VAS073_F_Kitossanaudos2Kitareguliuoja1">'Forma 4'!$P$137</definedName>
    <definedName name="VAS073_F_Kitossanaudos31IS">'Forma 4'!$D$189</definedName>
    <definedName name="VAS073_F_Kitossanaudos331GeriamojoVandens">'Forma 4'!$F$189</definedName>
    <definedName name="VAS073_F_Kitossanaudos332GeriamojoVandens">'Forma 4'!$G$189</definedName>
    <definedName name="VAS073_F_Kitossanaudos333GeriamojoVandens">'Forma 4'!$H$189</definedName>
    <definedName name="VAS073_F_Kitossanaudos33IsViso">'Forma 4'!$E$189</definedName>
    <definedName name="VAS073_F_Kitossanaudos341NuotekuSurinkimas">'Forma 4'!$J$189</definedName>
    <definedName name="VAS073_F_Kitossanaudos342NuotekuValymas">'Forma 4'!$K$189</definedName>
    <definedName name="VAS073_F_Kitossanaudos343NuotekuDumblo">'Forma 4'!$L$189</definedName>
    <definedName name="VAS073_F_Kitossanaudos34IsViso">'Forma 4'!$I$189</definedName>
    <definedName name="VAS073_F_Kitossanaudos35PavirsiniuNuoteku">'Forma 4'!$M$189</definedName>
    <definedName name="VAS073_F_Kitossanaudos36KitosReguliuojamosios">'Forma 4'!$N$189</definedName>
    <definedName name="VAS073_F_Kitossanaudos37KitosVeiklos">'Forma 4'!$Q$189</definedName>
    <definedName name="VAS073_F_Kitossanaudos3Apskaitosveikla1">'Forma 4'!$O$189</definedName>
    <definedName name="VAS073_F_Kitossanaudos3Kitareguliuoja1">'Forma 4'!$P$189</definedName>
    <definedName name="VAS073_F_Kitossanaudos41IS">'Forma 4'!$D$235</definedName>
    <definedName name="VAS073_F_Kitossanaudos431GeriamojoVandens">'Forma 4'!$F$235</definedName>
    <definedName name="VAS073_F_Kitossanaudos432GeriamojoVandens">'Forma 4'!$G$235</definedName>
    <definedName name="VAS073_F_Kitossanaudos433GeriamojoVandens">'Forma 4'!$H$235</definedName>
    <definedName name="VAS073_F_Kitossanaudos43IsViso">'Forma 4'!$E$235</definedName>
    <definedName name="VAS073_F_Kitossanaudos441NuotekuSurinkimas">'Forma 4'!$J$235</definedName>
    <definedName name="VAS073_F_Kitossanaudos442NuotekuValymas">'Forma 4'!$K$235</definedName>
    <definedName name="VAS073_F_Kitossanaudos443NuotekuDumblo">'Forma 4'!$L$235</definedName>
    <definedName name="VAS073_F_Kitossanaudos44IsViso">'Forma 4'!$I$235</definedName>
    <definedName name="VAS073_F_Kitossanaudos45PavirsiniuNuoteku">'Forma 4'!$M$235</definedName>
    <definedName name="VAS073_F_Kitossanaudos46KitosReguliuojamosios">'Forma 4'!$N$235</definedName>
    <definedName name="VAS073_F_Kitossanaudos47KitosVeiklos">'Forma 4'!$Q$235</definedName>
    <definedName name="VAS073_F_Kitossanaudos4Apskaitosveikla1">'Forma 4'!$O$235</definedName>
    <definedName name="VAS073_F_Kitossanaudos4Kitareguliuoja1">'Forma 4'!$P$235</definedName>
    <definedName name="VAS073_F_Kitossanaudos51IS">'Forma 4'!$D$240</definedName>
    <definedName name="VAS073_F_Kitossanaudos531GeriamojoVandens">'Forma 4'!$F$240</definedName>
    <definedName name="VAS073_F_Kitossanaudos532GeriamojoVandens">'Forma 4'!$G$240</definedName>
    <definedName name="VAS073_F_Kitossanaudos533GeriamojoVandens">'Forma 4'!$H$240</definedName>
    <definedName name="VAS073_F_Kitossanaudos53IsViso">'Forma 4'!$E$240</definedName>
    <definedName name="VAS073_F_Kitossanaudos541NuotekuSurinkimas">'Forma 4'!$J$240</definedName>
    <definedName name="VAS073_F_Kitossanaudos542NuotekuValymas">'Forma 4'!$K$240</definedName>
    <definedName name="VAS073_F_Kitossanaudos543NuotekuDumblo">'Forma 4'!$L$240</definedName>
    <definedName name="VAS073_F_Kitossanaudos54IsViso">'Forma 4'!$I$240</definedName>
    <definedName name="VAS073_F_Kitossanaudos55PavirsiniuNuoteku">'Forma 4'!$M$240</definedName>
    <definedName name="VAS073_F_Kitossanaudos56KitosReguliuojamosios">'Forma 4'!$N$240</definedName>
    <definedName name="VAS073_F_Kitossanaudos57KitosVeiklos">'Forma 4'!$Q$240</definedName>
    <definedName name="VAS073_F_Kitossanaudos5Apskaitosveikla1">'Forma 4'!$O$240</definedName>
    <definedName name="VAS073_F_Kitossanaudos5Kitareguliuoja1">'Forma 4'!$P$240</definedName>
    <definedName name="VAS073_F_Kitostechninio11IS">'Forma 4'!$D$50</definedName>
    <definedName name="VAS073_F_Kitostechninio131GeriamojoVandens">'Forma 4'!$F$50</definedName>
    <definedName name="VAS073_F_Kitostechninio132GeriamojoVandens">'Forma 4'!$G$50</definedName>
    <definedName name="VAS073_F_Kitostechninio133GeriamojoVandens">'Forma 4'!$H$50</definedName>
    <definedName name="VAS073_F_Kitostechninio13IsViso">'Forma 4'!$E$50</definedName>
    <definedName name="VAS073_F_Kitostechninio141NuotekuSurinkimas">'Forma 4'!$J$50</definedName>
    <definedName name="VAS073_F_Kitostechninio142NuotekuValymas">'Forma 4'!$K$50</definedName>
    <definedName name="VAS073_F_Kitostechninio143NuotekuDumblo">'Forma 4'!$L$50</definedName>
    <definedName name="VAS073_F_Kitostechninio14IsViso">'Forma 4'!$I$50</definedName>
    <definedName name="VAS073_F_Kitostechninio15PavirsiniuNuoteku">'Forma 4'!$M$50</definedName>
    <definedName name="VAS073_F_Kitostechninio16KitosReguliuojamosios">'Forma 4'!$N$50</definedName>
    <definedName name="VAS073_F_Kitostechninio17KitosVeiklos">'Forma 4'!$Q$50</definedName>
    <definedName name="VAS073_F_Kitostechninio1Apskaitosveikla1">'Forma 4'!$O$50</definedName>
    <definedName name="VAS073_F_Kitostechninio1Kitareguliuoja1">'Forma 4'!$P$50</definedName>
    <definedName name="VAS073_F_Kitostechninio21IS">'Forma 4'!$D$106</definedName>
    <definedName name="VAS073_F_Kitostechninio231GeriamojoVandens">'Forma 4'!$F$106</definedName>
    <definedName name="VAS073_F_Kitostechninio232GeriamojoVandens">'Forma 4'!$G$106</definedName>
    <definedName name="VAS073_F_Kitostechninio233GeriamojoVandens">'Forma 4'!$H$106</definedName>
    <definedName name="VAS073_F_Kitostechninio23IsViso">'Forma 4'!$E$106</definedName>
    <definedName name="VAS073_F_Kitostechninio241NuotekuSurinkimas">'Forma 4'!$J$106</definedName>
    <definedName name="VAS073_F_Kitostechninio242NuotekuValymas">'Forma 4'!$K$106</definedName>
    <definedName name="VAS073_F_Kitostechninio243NuotekuDumblo">'Forma 4'!$L$106</definedName>
    <definedName name="VAS073_F_Kitostechninio24IsViso">'Forma 4'!$I$106</definedName>
    <definedName name="VAS073_F_Kitostechninio25PavirsiniuNuoteku">'Forma 4'!$M$106</definedName>
    <definedName name="VAS073_F_Kitostechninio26KitosReguliuojamosios">'Forma 4'!$N$106</definedName>
    <definedName name="VAS073_F_Kitostechninio27KitosVeiklos">'Forma 4'!$Q$106</definedName>
    <definedName name="VAS073_F_Kitostechninio2Apskaitosveikla1">'Forma 4'!$O$106</definedName>
    <definedName name="VAS073_F_Kitostechninio2Kitareguliuoja1">'Forma 4'!$P$106</definedName>
    <definedName name="VAS073_F_Kitostechninio31IS">'Forma 4'!$D$158</definedName>
    <definedName name="VAS073_F_Kitostechninio331GeriamojoVandens">'Forma 4'!$F$158</definedName>
    <definedName name="VAS073_F_Kitostechninio332GeriamojoVandens">'Forma 4'!$G$158</definedName>
    <definedName name="VAS073_F_Kitostechninio333GeriamojoVandens">'Forma 4'!$H$158</definedName>
    <definedName name="VAS073_F_Kitostechninio33IsViso">'Forma 4'!$E$158</definedName>
    <definedName name="VAS073_F_Kitostechninio341NuotekuSurinkimas">'Forma 4'!$J$158</definedName>
    <definedName name="VAS073_F_Kitostechninio342NuotekuValymas">'Forma 4'!$K$158</definedName>
    <definedName name="VAS073_F_Kitostechninio343NuotekuDumblo">'Forma 4'!$L$158</definedName>
    <definedName name="VAS073_F_Kitostechninio34IsViso">'Forma 4'!$I$158</definedName>
    <definedName name="VAS073_F_Kitostechninio35PavirsiniuNuoteku">'Forma 4'!$M$158</definedName>
    <definedName name="VAS073_F_Kitostechninio36KitosReguliuojamosios">'Forma 4'!$N$158</definedName>
    <definedName name="VAS073_F_Kitostechninio37KitosVeiklos">'Forma 4'!$Q$158</definedName>
    <definedName name="VAS073_F_Kitostechninio3Apskaitosveikla1">'Forma 4'!$O$158</definedName>
    <definedName name="VAS073_F_Kitostechninio3Kitareguliuoja1">'Forma 4'!$P$158</definedName>
    <definedName name="VAS073_F_Kitostechninio41IS">'Forma 4'!$D$203</definedName>
    <definedName name="VAS073_F_Kitostechninio431GeriamojoVandens">'Forma 4'!$F$203</definedName>
    <definedName name="VAS073_F_Kitostechninio432GeriamojoVandens">'Forma 4'!$G$203</definedName>
    <definedName name="VAS073_F_Kitostechninio433GeriamojoVandens">'Forma 4'!$H$203</definedName>
    <definedName name="VAS073_F_Kitostechninio43IsViso">'Forma 4'!$E$203</definedName>
    <definedName name="VAS073_F_Kitostechninio441NuotekuSurinkimas">'Forma 4'!$J$203</definedName>
    <definedName name="VAS073_F_Kitostechninio442NuotekuValymas">'Forma 4'!$K$203</definedName>
    <definedName name="VAS073_F_Kitostechninio443NuotekuDumblo">'Forma 4'!$L$203</definedName>
    <definedName name="VAS073_F_Kitostechninio44IsViso">'Forma 4'!$I$203</definedName>
    <definedName name="VAS073_F_Kitostechninio45PavirsiniuNuoteku">'Forma 4'!$M$203</definedName>
    <definedName name="VAS073_F_Kitostechninio46KitosReguliuojamosios">'Forma 4'!$N$203</definedName>
    <definedName name="VAS073_F_Kitostechninio47KitosVeiklos">'Forma 4'!$Q$203</definedName>
    <definedName name="VAS073_F_Kitostechninio4Apskaitosveikla1">'Forma 4'!$O$203</definedName>
    <definedName name="VAS073_F_Kitostechninio4Kitareguliuoja1">'Forma 4'!$P$203</definedName>
    <definedName name="VAS073_F_Kitumokesciusa11IS">'Forma 4'!$D$64</definedName>
    <definedName name="VAS073_F_Kitumokesciusa131GeriamojoVandens">'Forma 4'!$F$64</definedName>
    <definedName name="VAS073_F_Kitumokesciusa132GeriamojoVandens">'Forma 4'!$G$64</definedName>
    <definedName name="VAS073_F_Kitumokesciusa133GeriamojoVandens">'Forma 4'!$H$64</definedName>
    <definedName name="VAS073_F_Kitumokesciusa13IsViso">'Forma 4'!$E$64</definedName>
    <definedName name="VAS073_F_Kitumokesciusa141NuotekuSurinkimas">'Forma 4'!$J$64</definedName>
    <definedName name="VAS073_F_Kitumokesciusa142NuotekuValymas">'Forma 4'!$K$64</definedName>
    <definedName name="VAS073_F_Kitumokesciusa143NuotekuDumblo">'Forma 4'!$L$64</definedName>
    <definedName name="VAS073_F_Kitumokesciusa14IsViso">'Forma 4'!$I$64</definedName>
    <definedName name="VAS073_F_Kitumokesciusa15PavirsiniuNuoteku">'Forma 4'!$M$64</definedName>
    <definedName name="VAS073_F_Kitumokesciusa16KitosReguliuojamosios">'Forma 4'!$N$64</definedName>
    <definedName name="VAS073_F_Kitumokesciusa17KitosVeiklos">'Forma 4'!$Q$64</definedName>
    <definedName name="VAS073_F_Kitumokesciusa1Apskaitosveikla1">'Forma 4'!$O$64</definedName>
    <definedName name="VAS073_F_Kitumokesciusa1Kitareguliuoja1">'Forma 4'!$P$64</definedName>
    <definedName name="VAS073_F_Kitumokesciusa21IS">'Forma 4'!$D$117</definedName>
    <definedName name="VAS073_F_Kitumokesciusa231GeriamojoVandens">'Forma 4'!$F$117</definedName>
    <definedName name="VAS073_F_Kitumokesciusa232GeriamojoVandens">'Forma 4'!$G$117</definedName>
    <definedName name="VAS073_F_Kitumokesciusa233GeriamojoVandens">'Forma 4'!$H$117</definedName>
    <definedName name="VAS073_F_Kitumokesciusa23IsViso">'Forma 4'!$E$117</definedName>
    <definedName name="VAS073_F_Kitumokesciusa241NuotekuSurinkimas">'Forma 4'!$J$117</definedName>
    <definedName name="VAS073_F_Kitumokesciusa242NuotekuValymas">'Forma 4'!$K$117</definedName>
    <definedName name="VAS073_F_Kitumokesciusa243NuotekuDumblo">'Forma 4'!$L$117</definedName>
    <definedName name="VAS073_F_Kitumokesciusa24IsViso">'Forma 4'!$I$117</definedName>
    <definedName name="VAS073_F_Kitumokesciusa25PavirsiniuNuoteku">'Forma 4'!$M$117</definedName>
    <definedName name="VAS073_F_Kitumokesciusa26KitosReguliuojamosios">'Forma 4'!$N$117</definedName>
    <definedName name="VAS073_F_Kitumokesciusa27KitosVeiklos">'Forma 4'!$Q$117</definedName>
    <definedName name="VAS073_F_Kitumokesciusa2Apskaitosveikla1">'Forma 4'!$O$117</definedName>
    <definedName name="VAS073_F_Kitumokesciusa2Kitareguliuoja1">'Forma 4'!$P$117</definedName>
    <definedName name="VAS073_F_Kitumokesciusa31IS">'Forma 4'!$D$169</definedName>
    <definedName name="VAS073_F_Kitumokesciusa331GeriamojoVandens">'Forma 4'!$F$169</definedName>
    <definedName name="VAS073_F_Kitumokesciusa332GeriamojoVandens">'Forma 4'!$G$169</definedName>
    <definedName name="VAS073_F_Kitumokesciusa333GeriamojoVandens">'Forma 4'!$H$169</definedName>
    <definedName name="VAS073_F_Kitumokesciusa33IsViso">'Forma 4'!$E$169</definedName>
    <definedName name="VAS073_F_Kitumokesciusa341NuotekuSurinkimas">'Forma 4'!$J$169</definedName>
    <definedName name="VAS073_F_Kitumokesciusa342NuotekuValymas">'Forma 4'!$K$169</definedName>
    <definedName name="VAS073_F_Kitumokesciusa343NuotekuDumblo">'Forma 4'!$L$169</definedName>
    <definedName name="VAS073_F_Kitumokesciusa34IsViso">'Forma 4'!$I$169</definedName>
    <definedName name="VAS073_F_Kitumokesciusa35PavirsiniuNuoteku">'Forma 4'!$M$169</definedName>
    <definedName name="VAS073_F_Kitumokesciusa36KitosReguliuojamosios">'Forma 4'!$N$169</definedName>
    <definedName name="VAS073_F_Kitumokesciusa37KitosVeiklos">'Forma 4'!$Q$169</definedName>
    <definedName name="VAS073_F_Kitumokesciusa3Apskaitosveikla1">'Forma 4'!$O$169</definedName>
    <definedName name="VAS073_F_Kitumokesciusa3Kitareguliuoja1">'Forma 4'!$P$169</definedName>
    <definedName name="VAS073_F_Kitumokesciusa41IS">'Forma 4'!$D$214</definedName>
    <definedName name="VAS073_F_Kitumokesciusa431GeriamojoVandens">'Forma 4'!$F$214</definedName>
    <definedName name="VAS073_F_Kitumokesciusa432GeriamojoVandens">'Forma 4'!$G$214</definedName>
    <definedName name="VAS073_F_Kitumokesciusa433GeriamojoVandens">'Forma 4'!$H$214</definedName>
    <definedName name="VAS073_F_Kitumokesciusa43IsViso">'Forma 4'!$E$214</definedName>
    <definedName name="VAS073_F_Kitumokesciusa441NuotekuSurinkimas">'Forma 4'!$J$214</definedName>
    <definedName name="VAS073_F_Kitumokesciusa442NuotekuValymas">'Forma 4'!$K$214</definedName>
    <definedName name="VAS073_F_Kitumokesciusa443NuotekuDumblo">'Forma 4'!$L$214</definedName>
    <definedName name="VAS073_F_Kitumokesciusa44IsViso">'Forma 4'!$I$214</definedName>
    <definedName name="VAS073_F_Kitumokesciusa45PavirsiniuNuoteku">'Forma 4'!$M$214</definedName>
    <definedName name="VAS073_F_Kitumokesciusa46KitosReguliuojamosios">'Forma 4'!$N$214</definedName>
    <definedName name="VAS073_F_Kitumokesciusa47KitosVeiklos">'Forma 4'!$Q$214</definedName>
    <definedName name="VAS073_F_Kitumokesciusa4Apskaitosveikla1">'Forma 4'!$O$214</definedName>
    <definedName name="VAS073_F_Kitumokesciusa4Kitareguliuoja1">'Forma 4'!$P$214</definedName>
    <definedName name="VAS073_F_Kitupaslaugupi11IS">'Forma 4'!$D$88</definedName>
    <definedName name="VAS073_F_Kitupaslaugupi131GeriamojoVandens">'Forma 4'!$F$88</definedName>
    <definedName name="VAS073_F_Kitupaslaugupi132GeriamojoVandens">'Forma 4'!$G$88</definedName>
    <definedName name="VAS073_F_Kitupaslaugupi133GeriamojoVandens">'Forma 4'!$H$88</definedName>
    <definedName name="VAS073_F_Kitupaslaugupi13IsViso">'Forma 4'!$E$88</definedName>
    <definedName name="VAS073_F_Kitupaslaugupi141NuotekuSurinkimas">'Forma 4'!$J$88</definedName>
    <definedName name="VAS073_F_Kitupaslaugupi142NuotekuValymas">'Forma 4'!$K$88</definedName>
    <definedName name="VAS073_F_Kitupaslaugupi143NuotekuDumblo">'Forma 4'!$L$88</definedName>
    <definedName name="VAS073_F_Kitupaslaugupi14IsViso">'Forma 4'!$I$88</definedName>
    <definedName name="VAS073_F_Kitupaslaugupi15PavirsiniuNuoteku">'Forma 4'!$M$88</definedName>
    <definedName name="VAS073_F_Kitupaslaugupi16KitosReguliuojamosios">'Forma 4'!$N$88</definedName>
    <definedName name="VAS073_F_Kitupaslaugupi17KitosVeiklos">'Forma 4'!$Q$88</definedName>
    <definedName name="VAS073_F_Kitupaslaugupi1Apskaitosveikla1">'Forma 4'!$O$88</definedName>
    <definedName name="VAS073_F_Kitupaslaugupi1Kitareguliuoja1">'Forma 4'!$P$88</definedName>
    <definedName name="VAS073_F_Kitupaslaugupi21IS">'Forma 4'!$D$141</definedName>
    <definedName name="VAS073_F_Kitupaslaugupi231GeriamojoVandens">'Forma 4'!$F$141</definedName>
    <definedName name="VAS073_F_Kitupaslaugupi232GeriamojoVandens">'Forma 4'!$G$141</definedName>
    <definedName name="VAS073_F_Kitupaslaugupi233GeriamojoVandens">'Forma 4'!$H$141</definedName>
    <definedName name="VAS073_F_Kitupaslaugupi23IsViso">'Forma 4'!$E$141</definedName>
    <definedName name="VAS073_F_Kitupaslaugupi241NuotekuSurinkimas">'Forma 4'!$J$141</definedName>
    <definedName name="VAS073_F_Kitupaslaugupi242NuotekuValymas">'Forma 4'!$K$141</definedName>
    <definedName name="VAS073_F_Kitupaslaugupi243NuotekuDumblo">'Forma 4'!$L$141</definedName>
    <definedName name="VAS073_F_Kitupaslaugupi24IsViso">'Forma 4'!$I$141</definedName>
    <definedName name="VAS073_F_Kitupaslaugupi25PavirsiniuNuoteku">'Forma 4'!$M$141</definedName>
    <definedName name="VAS073_F_Kitupaslaugupi26KitosReguliuojamosios">'Forma 4'!$N$141</definedName>
    <definedName name="VAS073_F_Kitupaslaugupi27KitosVeiklos">'Forma 4'!$Q$141</definedName>
    <definedName name="VAS073_F_Kitupaslaugupi2Apskaitosveikla1">'Forma 4'!$O$141</definedName>
    <definedName name="VAS073_F_Kitupaslaugupi2Kitareguliuoja1">'Forma 4'!$P$141</definedName>
    <definedName name="VAS073_F_Kitupaslaugupi31IS">'Forma 4'!$D$239</definedName>
    <definedName name="VAS073_F_Kitupaslaugupi331GeriamojoVandens">'Forma 4'!$F$239</definedName>
    <definedName name="VAS073_F_Kitupaslaugupi332GeriamojoVandens">'Forma 4'!$G$239</definedName>
    <definedName name="VAS073_F_Kitupaslaugupi333GeriamojoVandens">'Forma 4'!$H$239</definedName>
    <definedName name="VAS073_F_Kitupaslaugupi33IsViso">'Forma 4'!$E$239</definedName>
    <definedName name="VAS073_F_Kitupaslaugupi341NuotekuSurinkimas">'Forma 4'!$J$239</definedName>
    <definedName name="VAS073_F_Kitupaslaugupi342NuotekuValymas">'Forma 4'!$K$239</definedName>
    <definedName name="VAS073_F_Kitupaslaugupi343NuotekuDumblo">'Forma 4'!$L$239</definedName>
    <definedName name="VAS073_F_Kitupaslaugupi34IsViso">'Forma 4'!$I$239</definedName>
    <definedName name="VAS073_F_Kitupaslaugupi35PavirsiniuNuoteku">'Forma 4'!$M$239</definedName>
    <definedName name="VAS073_F_Kitupaslaugupi36KitosReguliuojamosios">'Forma 4'!$N$239</definedName>
    <definedName name="VAS073_F_Kitupaslaugupi37KitosVeiklos">'Forma 4'!$Q$239</definedName>
    <definedName name="VAS073_F_Kitupaslaugupi3Apskaitosveikla1">'Forma 4'!$O$239</definedName>
    <definedName name="VAS073_F_Kitupaslaugupi3Kitareguliuoja1">'Forma 4'!$P$239</definedName>
    <definedName name="VAS073_F_Konsultaciniup11IS">'Forma 4'!$D$71</definedName>
    <definedName name="VAS073_F_Konsultaciniup131GeriamojoVandens">'Forma 4'!$F$71</definedName>
    <definedName name="VAS073_F_Konsultaciniup132GeriamojoVandens">'Forma 4'!$G$71</definedName>
    <definedName name="VAS073_F_Konsultaciniup133GeriamojoVandens">'Forma 4'!$H$71</definedName>
    <definedName name="VAS073_F_Konsultaciniup13IsViso">'Forma 4'!$E$71</definedName>
    <definedName name="VAS073_F_Konsultaciniup141NuotekuSurinkimas">'Forma 4'!$J$71</definedName>
    <definedName name="VAS073_F_Konsultaciniup142NuotekuValymas">'Forma 4'!$K$71</definedName>
    <definedName name="VAS073_F_Konsultaciniup143NuotekuDumblo">'Forma 4'!$L$71</definedName>
    <definedName name="VAS073_F_Konsultaciniup14IsViso">'Forma 4'!$I$71</definedName>
    <definedName name="VAS073_F_Konsultaciniup15PavirsiniuNuoteku">'Forma 4'!$M$71</definedName>
    <definedName name="VAS073_F_Konsultaciniup16KitosReguliuojamosios">'Forma 4'!$N$71</definedName>
    <definedName name="VAS073_F_Konsultaciniup17KitosVeiklos">'Forma 4'!$Q$71</definedName>
    <definedName name="VAS073_F_Konsultaciniup1Apskaitosveikla1">'Forma 4'!$O$71</definedName>
    <definedName name="VAS073_F_Konsultaciniup1Kitareguliuoja1">'Forma 4'!$P$71</definedName>
    <definedName name="VAS073_F_Konsultaciniup21IS">'Forma 4'!$D$124</definedName>
    <definedName name="VAS073_F_Konsultaciniup231GeriamojoVandens">'Forma 4'!$F$124</definedName>
    <definedName name="VAS073_F_Konsultaciniup232GeriamojoVandens">'Forma 4'!$G$124</definedName>
    <definedName name="VAS073_F_Konsultaciniup233GeriamojoVandens">'Forma 4'!$H$124</definedName>
    <definedName name="VAS073_F_Konsultaciniup23IsViso">'Forma 4'!$E$124</definedName>
    <definedName name="VAS073_F_Konsultaciniup241NuotekuSurinkimas">'Forma 4'!$J$124</definedName>
    <definedName name="VAS073_F_Konsultaciniup242NuotekuValymas">'Forma 4'!$K$124</definedName>
    <definedName name="VAS073_F_Konsultaciniup243NuotekuDumblo">'Forma 4'!$L$124</definedName>
    <definedName name="VAS073_F_Konsultaciniup24IsViso">'Forma 4'!$I$124</definedName>
    <definedName name="VAS073_F_Konsultaciniup25PavirsiniuNuoteku">'Forma 4'!$M$124</definedName>
    <definedName name="VAS073_F_Konsultaciniup26KitosReguliuojamosios">'Forma 4'!$N$124</definedName>
    <definedName name="VAS073_F_Konsultaciniup27KitosVeiklos">'Forma 4'!$Q$124</definedName>
    <definedName name="VAS073_F_Konsultaciniup2Apskaitosveikla1">'Forma 4'!$O$124</definedName>
    <definedName name="VAS073_F_Konsultaciniup2Kitareguliuoja1">'Forma 4'!$P$124</definedName>
    <definedName name="VAS073_F_Konsultaciniup31IS">'Forma 4'!$D$176</definedName>
    <definedName name="VAS073_F_Konsultaciniup331GeriamojoVandens">'Forma 4'!$F$176</definedName>
    <definedName name="VAS073_F_Konsultaciniup332GeriamojoVandens">'Forma 4'!$G$176</definedName>
    <definedName name="VAS073_F_Konsultaciniup333GeriamojoVandens">'Forma 4'!$H$176</definedName>
    <definedName name="VAS073_F_Konsultaciniup33IsViso">'Forma 4'!$E$176</definedName>
    <definedName name="VAS073_F_Konsultaciniup341NuotekuSurinkimas">'Forma 4'!$J$176</definedName>
    <definedName name="VAS073_F_Konsultaciniup342NuotekuValymas">'Forma 4'!$K$176</definedName>
    <definedName name="VAS073_F_Konsultaciniup343NuotekuDumblo">'Forma 4'!$L$176</definedName>
    <definedName name="VAS073_F_Konsultaciniup34IsViso">'Forma 4'!$I$176</definedName>
    <definedName name="VAS073_F_Konsultaciniup35PavirsiniuNuoteku">'Forma 4'!$M$176</definedName>
    <definedName name="VAS073_F_Konsultaciniup36KitosReguliuojamosios">'Forma 4'!$N$176</definedName>
    <definedName name="VAS073_F_Konsultaciniup37KitosVeiklos">'Forma 4'!$Q$176</definedName>
    <definedName name="VAS073_F_Konsultaciniup3Apskaitosveikla1">'Forma 4'!$O$176</definedName>
    <definedName name="VAS073_F_Konsultaciniup3Kitareguliuoja1">'Forma 4'!$P$176</definedName>
    <definedName name="VAS073_F_Konsultaciniup41IS">'Forma 4'!$D$221</definedName>
    <definedName name="VAS073_F_Konsultaciniup431GeriamojoVandens">'Forma 4'!$F$221</definedName>
    <definedName name="VAS073_F_Konsultaciniup432GeriamojoVandens">'Forma 4'!$G$221</definedName>
    <definedName name="VAS073_F_Konsultaciniup433GeriamojoVandens">'Forma 4'!$H$221</definedName>
    <definedName name="VAS073_F_Konsultaciniup43IsViso">'Forma 4'!$E$221</definedName>
    <definedName name="VAS073_F_Konsultaciniup441NuotekuSurinkimas">'Forma 4'!$J$221</definedName>
    <definedName name="VAS073_F_Konsultaciniup442NuotekuValymas">'Forma 4'!$K$221</definedName>
    <definedName name="VAS073_F_Konsultaciniup443NuotekuDumblo">'Forma 4'!$L$221</definedName>
    <definedName name="VAS073_F_Konsultaciniup44IsViso">'Forma 4'!$I$221</definedName>
    <definedName name="VAS073_F_Konsultaciniup45PavirsiniuNuoteku">'Forma 4'!$M$221</definedName>
    <definedName name="VAS073_F_Konsultaciniup46KitosReguliuojamosios">'Forma 4'!$N$221</definedName>
    <definedName name="VAS073_F_Konsultaciniup47KitosVeiklos">'Forma 4'!$Q$221</definedName>
    <definedName name="VAS073_F_Konsultaciniup4Apskaitosveikla1">'Forma 4'!$O$221</definedName>
    <definedName name="VAS073_F_Konsultaciniup4Kitareguliuoja1">'Forma 4'!$P$221</definedName>
    <definedName name="VAS073_F_Kuraslengviesi11IS">'Forma 4'!$D$42</definedName>
    <definedName name="VAS073_F_Kuraslengviesi131GeriamojoVandens">'Forma 4'!$F$42</definedName>
    <definedName name="VAS073_F_Kuraslengviesi132GeriamojoVandens">'Forma 4'!$G$42</definedName>
    <definedName name="VAS073_F_Kuraslengviesi133GeriamojoVandens">'Forma 4'!$H$42</definedName>
    <definedName name="VAS073_F_Kuraslengviesi13IsViso">'Forma 4'!$E$42</definedName>
    <definedName name="VAS073_F_Kuraslengviesi141NuotekuSurinkimas">'Forma 4'!$J$42</definedName>
    <definedName name="VAS073_F_Kuraslengviesi142NuotekuValymas">'Forma 4'!$K$42</definedName>
    <definedName name="VAS073_F_Kuraslengviesi143NuotekuDumblo">'Forma 4'!$L$42</definedName>
    <definedName name="VAS073_F_Kuraslengviesi14IsViso">'Forma 4'!$I$42</definedName>
    <definedName name="VAS073_F_Kuraslengviesi15PavirsiniuNuoteku">'Forma 4'!$M$42</definedName>
    <definedName name="VAS073_F_Kuraslengviesi16KitosReguliuojamosios">'Forma 4'!$N$42</definedName>
    <definedName name="VAS073_F_Kuraslengviesi17KitosVeiklos">'Forma 4'!$Q$42</definedName>
    <definedName name="VAS073_F_Kuraslengviesi1Apskaitosveikla1">'Forma 4'!$O$42</definedName>
    <definedName name="VAS073_F_Kuraslengviesi1Kitareguliuoja1">'Forma 4'!$P$42</definedName>
    <definedName name="VAS073_F_Kuraslengviesi21IS">'Forma 4'!$D$98</definedName>
    <definedName name="VAS073_F_Kuraslengviesi231GeriamojoVandens">'Forma 4'!$F$98</definedName>
    <definedName name="VAS073_F_Kuraslengviesi232GeriamojoVandens">'Forma 4'!$G$98</definedName>
    <definedName name="VAS073_F_Kuraslengviesi233GeriamojoVandens">'Forma 4'!$H$98</definedName>
    <definedName name="VAS073_F_Kuraslengviesi23IsViso">'Forma 4'!$E$98</definedName>
    <definedName name="VAS073_F_Kuraslengviesi241NuotekuSurinkimas">'Forma 4'!$J$98</definedName>
    <definedName name="VAS073_F_Kuraslengviesi242NuotekuValymas">'Forma 4'!$K$98</definedName>
    <definedName name="VAS073_F_Kuraslengviesi243NuotekuDumblo">'Forma 4'!$L$98</definedName>
    <definedName name="VAS073_F_Kuraslengviesi24IsViso">'Forma 4'!$I$98</definedName>
    <definedName name="VAS073_F_Kuraslengviesi25PavirsiniuNuoteku">'Forma 4'!$M$98</definedName>
    <definedName name="VAS073_F_Kuraslengviesi26KitosReguliuojamosios">'Forma 4'!$N$98</definedName>
    <definedName name="VAS073_F_Kuraslengviesi27KitosVeiklos">'Forma 4'!$Q$98</definedName>
    <definedName name="VAS073_F_Kuraslengviesi2Apskaitosveikla1">'Forma 4'!$O$98</definedName>
    <definedName name="VAS073_F_Kuraslengviesi2Kitareguliuoja1">'Forma 4'!$P$98</definedName>
    <definedName name="VAS073_F_Kuraslengviesi31IS">'Forma 4'!$D$150</definedName>
    <definedName name="VAS073_F_Kuraslengviesi331GeriamojoVandens">'Forma 4'!$F$150</definedName>
    <definedName name="VAS073_F_Kuraslengviesi332GeriamojoVandens">'Forma 4'!$G$150</definedName>
    <definedName name="VAS073_F_Kuraslengviesi333GeriamojoVandens">'Forma 4'!$H$150</definedName>
    <definedName name="VAS073_F_Kuraslengviesi33IsViso">'Forma 4'!$E$150</definedName>
    <definedName name="VAS073_F_Kuraslengviesi341NuotekuSurinkimas">'Forma 4'!$J$150</definedName>
    <definedName name="VAS073_F_Kuraslengviesi342NuotekuValymas">'Forma 4'!$K$150</definedName>
    <definedName name="VAS073_F_Kuraslengviesi343NuotekuDumblo">'Forma 4'!$L$150</definedName>
    <definedName name="VAS073_F_Kuraslengviesi34IsViso">'Forma 4'!$I$150</definedName>
    <definedName name="VAS073_F_Kuraslengviesi35PavirsiniuNuoteku">'Forma 4'!$M$150</definedName>
    <definedName name="VAS073_F_Kuraslengviesi36KitosReguliuojamosios">'Forma 4'!$N$150</definedName>
    <definedName name="VAS073_F_Kuraslengviesi37KitosVeiklos">'Forma 4'!$Q$150</definedName>
    <definedName name="VAS073_F_Kuraslengviesi3Apskaitosveikla1">'Forma 4'!$O$150</definedName>
    <definedName name="VAS073_F_Kuraslengviesi3Kitareguliuoja1">'Forma 4'!$P$150</definedName>
    <definedName name="VAS073_F_Kuraslengviesi41IS">'Forma 4'!$D$195</definedName>
    <definedName name="VAS073_F_Kuraslengviesi431GeriamojoVandens">'Forma 4'!$F$195</definedName>
    <definedName name="VAS073_F_Kuraslengviesi432GeriamojoVandens">'Forma 4'!$G$195</definedName>
    <definedName name="VAS073_F_Kuraslengviesi433GeriamojoVandens">'Forma 4'!$H$195</definedName>
    <definedName name="VAS073_F_Kuraslengviesi43IsViso">'Forma 4'!$E$195</definedName>
    <definedName name="VAS073_F_Kuraslengviesi441NuotekuSurinkimas">'Forma 4'!$J$195</definedName>
    <definedName name="VAS073_F_Kuraslengviesi442NuotekuValymas">'Forma 4'!$K$195</definedName>
    <definedName name="VAS073_F_Kuraslengviesi443NuotekuDumblo">'Forma 4'!$L$195</definedName>
    <definedName name="VAS073_F_Kuraslengviesi44IsViso">'Forma 4'!$I$195</definedName>
    <definedName name="VAS073_F_Kuraslengviesi45PavirsiniuNuoteku">'Forma 4'!$M$195</definedName>
    <definedName name="VAS073_F_Kuraslengviesi46KitosReguliuojamosios">'Forma 4'!$N$195</definedName>
    <definedName name="VAS073_F_Kuraslengviesi47KitosVeiklos">'Forma 4'!$Q$195</definedName>
    <definedName name="VAS073_F_Kuraslengviesi4Apskaitosveikla1">'Forma 4'!$O$195</definedName>
    <definedName name="VAS073_F_Kuraslengviesi4Kitareguliuoja1">'Forma 4'!$P$195</definedName>
    <definedName name="VAS073_F_Kurasmasinomsi11IS">'Forma 4'!$D$41</definedName>
    <definedName name="VAS073_F_Kurasmasinomsi131GeriamojoVandens">'Forma 4'!$F$41</definedName>
    <definedName name="VAS073_F_Kurasmasinomsi132GeriamojoVandens">'Forma 4'!$G$41</definedName>
    <definedName name="VAS073_F_Kurasmasinomsi133GeriamojoVandens">'Forma 4'!$H$41</definedName>
    <definedName name="VAS073_F_Kurasmasinomsi13IsViso">'Forma 4'!$E$41</definedName>
    <definedName name="VAS073_F_Kurasmasinomsi141NuotekuSurinkimas">'Forma 4'!$J$41</definedName>
    <definedName name="VAS073_F_Kurasmasinomsi142NuotekuValymas">'Forma 4'!$K$41</definedName>
    <definedName name="VAS073_F_Kurasmasinomsi143NuotekuDumblo">'Forma 4'!$L$41</definedName>
    <definedName name="VAS073_F_Kurasmasinomsi14IsViso">'Forma 4'!$I$41</definedName>
    <definedName name="VAS073_F_Kurasmasinomsi15PavirsiniuNuoteku">'Forma 4'!$M$41</definedName>
    <definedName name="VAS073_F_Kurasmasinomsi16KitosReguliuojamosios">'Forma 4'!$N$41</definedName>
    <definedName name="VAS073_F_Kurasmasinomsi17KitosVeiklos">'Forma 4'!$Q$41</definedName>
    <definedName name="VAS073_F_Kurasmasinomsi1Apskaitosveikla1">'Forma 4'!$O$41</definedName>
    <definedName name="VAS073_F_Kurasmasinomsi1Kitareguliuoja1">'Forma 4'!$P$41</definedName>
    <definedName name="VAS073_F_Kurasmasinomsi21IS">'Forma 4'!$D$97</definedName>
    <definedName name="VAS073_F_Kurasmasinomsi231GeriamojoVandens">'Forma 4'!$F$97</definedName>
    <definedName name="VAS073_F_Kurasmasinomsi232GeriamojoVandens">'Forma 4'!$G$97</definedName>
    <definedName name="VAS073_F_Kurasmasinomsi233GeriamojoVandens">'Forma 4'!$H$97</definedName>
    <definedName name="VAS073_F_Kurasmasinomsi23IsViso">'Forma 4'!$E$97</definedName>
    <definedName name="VAS073_F_Kurasmasinomsi241NuotekuSurinkimas">'Forma 4'!$J$97</definedName>
    <definedName name="VAS073_F_Kurasmasinomsi242NuotekuValymas">'Forma 4'!$K$97</definedName>
    <definedName name="VAS073_F_Kurasmasinomsi243NuotekuDumblo">'Forma 4'!$L$97</definedName>
    <definedName name="VAS073_F_Kurasmasinomsi24IsViso">'Forma 4'!$I$97</definedName>
    <definedName name="VAS073_F_Kurasmasinomsi25PavirsiniuNuoteku">'Forma 4'!$M$97</definedName>
    <definedName name="VAS073_F_Kurasmasinomsi26KitosReguliuojamosios">'Forma 4'!$N$97</definedName>
    <definedName name="VAS073_F_Kurasmasinomsi27KitosVeiklos">'Forma 4'!$Q$97</definedName>
    <definedName name="VAS073_F_Kurasmasinomsi2Apskaitosveikla1">'Forma 4'!$O$97</definedName>
    <definedName name="VAS073_F_Kurasmasinomsi2Kitareguliuoja1">'Forma 4'!$P$97</definedName>
    <definedName name="VAS073_F_Kurasmasinomsi31IS">'Forma 4'!$D$149</definedName>
    <definedName name="VAS073_F_Kurasmasinomsi331GeriamojoVandens">'Forma 4'!$F$149</definedName>
    <definedName name="VAS073_F_Kurasmasinomsi332GeriamojoVandens">'Forma 4'!$G$149</definedName>
    <definedName name="VAS073_F_Kurasmasinomsi333GeriamojoVandens">'Forma 4'!$H$149</definedName>
    <definedName name="VAS073_F_Kurasmasinomsi33IsViso">'Forma 4'!$E$149</definedName>
    <definedName name="VAS073_F_Kurasmasinomsi341NuotekuSurinkimas">'Forma 4'!$J$149</definedName>
    <definedName name="VAS073_F_Kurasmasinomsi342NuotekuValymas">'Forma 4'!$K$149</definedName>
    <definedName name="VAS073_F_Kurasmasinomsi343NuotekuDumblo">'Forma 4'!$L$149</definedName>
    <definedName name="VAS073_F_Kurasmasinomsi34IsViso">'Forma 4'!$I$149</definedName>
    <definedName name="VAS073_F_Kurasmasinomsi35PavirsiniuNuoteku">'Forma 4'!$M$149</definedName>
    <definedName name="VAS073_F_Kurasmasinomsi36KitosReguliuojamosios">'Forma 4'!$N$149</definedName>
    <definedName name="VAS073_F_Kurasmasinomsi37KitosVeiklos">'Forma 4'!$Q$149</definedName>
    <definedName name="VAS073_F_Kurasmasinomsi3Apskaitosveikla1">'Forma 4'!$O$149</definedName>
    <definedName name="VAS073_F_Kurasmasinomsi3Kitareguliuoja1">'Forma 4'!$P$149</definedName>
    <definedName name="VAS073_F_Kurasmasinomsi41IS">'Forma 4'!$D$194</definedName>
    <definedName name="VAS073_F_Kurasmasinomsi431GeriamojoVandens">'Forma 4'!$F$194</definedName>
    <definedName name="VAS073_F_Kurasmasinomsi432GeriamojoVandens">'Forma 4'!$G$194</definedName>
    <definedName name="VAS073_F_Kurasmasinomsi433GeriamojoVandens">'Forma 4'!$H$194</definedName>
    <definedName name="VAS073_F_Kurasmasinomsi43IsViso">'Forma 4'!$E$194</definedName>
    <definedName name="VAS073_F_Kurasmasinomsi441NuotekuSurinkimas">'Forma 4'!$J$194</definedName>
    <definedName name="VAS073_F_Kurasmasinomsi442NuotekuValymas">'Forma 4'!$K$194</definedName>
    <definedName name="VAS073_F_Kurasmasinomsi443NuotekuDumblo">'Forma 4'!$L$194</definedName>
    <definedName name="VAS073_F_Kurasmasinomsi44IsViso">'Forma 4'!$I$194</definedName>
    <definedName name="VAS073_F_Kurasmasinomsi45PavirsiniuNuoteku">'Forma 4'!$M$194</definedName>
    <definedName name="VAS073_F_Kurasmasinomsi46KitosReguliuojamosios">'Forma 4'!$N$194</definedName>
    <definedName name="VAS073_F_Kurasmasinomsi47KitosVeiklos">'Forma 4'!$Q$194</definedName>
    <definedName name="VAS073_F_Kurasmasinomsi4Apskaitosveikla1">'Forma 4'!$O$194</definedName>
    <definedName name="VAS073_F_Kurasmasinomsi4Kitareguliuoja1">'Forma 4'!$P$194</definedName>
    <definedName name="VAS073_F_Kurotransportu11IS">'Forma 4'!$D$40</definedName>
    <definedName name="VAS073_F_Kurotransportu131GeriamojoVandens">'Forma 4'!$F$40</definedName>
    <definedName name="VAS073_F_Kurotransportu132GeriamojoVandens">'Forma 4'!$G$40</definedName>
    <definedName name="VAS073_F_Kurotransportu133GeriamojoVandens">'Forma 4'!$H$40</definedName>
    <definedName name="VAS073_F_Kurotransportu13IsViso">'Forma 4'!$E$40</definedName>
    <definedName name="VAS073_F_Kurotransportu141NuotekuSurinkimas">'Forma 4'!$J$40</definedName>
    <definedName name="VAS073_F_Kurotransportu142NuotekuValymas">'Forma 4'!$K$40</definedName>
    <definedName name="VAS073_F_Kurotransportu143NuotekuDumblo">'Forma 4'!$L$40</definedName>
    <definedName name="VAS073_F_Kurotransportu14IsViso">'Forma 4'!$I$40</definedName>
    <definedName name="VAS073_F_Kurotransportu15PavirsiniuNuoteku">'Forma 4'!$M$40</definedName>
    <definedName name="VAS073_F_Kurotransportu16KitosReguliuojamosios">'Forma 4'!$N$40</definedName>
    <definedName name="VAS073_F_Kurotransportu17KitosVeiklos">'Forma 4'!$Q$40</definedName>
    <definedName name="VAS073_F_Kurotransportu1Apskaitosveikla1">'Forma 4'!$O$40</definedName>
    <definedName name="VAS073_F_Kurotransportu1Kitareguliuoja1">'Forma 4'!$P$40</definedName>
    <definedName name="VAS073_F_Kurotransportu21IS">'Forma 4'!$D$96</definedName>
    <definedName name="VAS073_F_Kurotransportu231GeriamojoVandens">'Forma 4'!$F$96</definedName>
    <definedName name="VAS073_F_Kurotransportu232GeriamojoVandens">'Forma 4'!$G$96</definedName>
    <definedName name="VAS073_F_Kurotransportu233GeriamojoVandens">'Forma 4'!$H$96</definedName>
    <definedName name="VAS073_F_Kurotransportu23IsViso">'Forma 4'!$E$96</definedName>
    <definedName name="VAS073_F_Kurotransportu241NuotekuSurinkimas">'Forma 4'!$J$96</definedName>
    <definedName name="VAS073_F_Kurotransportu242NuotekuValymas">'Forma 4'!$K$96</definedName>
    <definedName name="VAS073_F_Kurotransportu243NuotekuDumblo">'Forma 4'!$L$96</definedName>
    <definedName name="VAS073_F_Kurotransportu24IsViso">'Forma 4'!$I$96</definedName>
    <definedName name="VAS073_F_Kurotransportu25PavirsiniuNuoteku">'Forma 4'!$M$96</definedName>
    <definedName name="VAS073_F_Kurotransportu26KitosReguliuojamosios">'Forma 4'!$N$96</definedName>
    <definedName name="VAS073_F_Kurotransportu27KitosVeiklos">'Forma 4'!$Q$96</definedName>
    <definedName name="VAS073_F_Kurotransportu2Apskaitosveikla1">'Forma 4'!$O$96</definedName>
    <definedName name="VAS073_F_Kurotransportu2Kitareguliuoja1">'Forma 4'!$P$96</definedName>
    <definedName name="VAS073_F_Kurotransportu31IS">'Forma 4'!$D$193</definedName>
    <definedName name="VAS073_F_Kurotransportu331GeriamojoVandens">'Forma 4'!$F$193</definedName>
    <definedName name="VAS073_F_Kurotransportu332GeriamojoVandens">'Forma 4'!$G$193</definedName>
    <definedName name="VAS073_F_Kurotransportu333GeriamojoVandens">'Forma 4'!$H$193</definedName>
    <definedName name="VAS073_F_Kurotransportu33IsViso">'Forma 4'!$E$193</definedName>
    <definedName name="VAS073_F_Kurotransportu341NuotekuSurinkimas">'Forma 4'!$J$193</definedName>
    <definedName name="VAS073_F_Kurotransportu342NuotekuValymas">'Forma 4'!$K$193</definedName>
    <definedName name="VAS073_F_Kurotransportu343NuotekuDumblo">'Forma 4'!$L$193</definedName>
    <definedName name="VAS073_F_Kurotransportu34IsViso">'Forma 4'!$I$193</definedName>
    <definedName name="VAS073_F_Kurotransportu35PavirsiniuNuoteku">'Forma 4'!$M$193</definedName>
    <definedName name="VAS073_F_Kurotransportu36KitosReguliuojamosios">'Forma 4'!$N$193</definedName>
    <definedName name="VAS073_F_Kurotransportu37KitosVeiklos">'Forma 4'!$Q$193</definedName>
    <definedName name="VAS073_F_Kurotransportu3Apskaitosveikla1">'Forma 4'!$O$193</definedName>
    <definedName name="VAS073_F_Kurotransportu3Kitareguliuoja1">'Forma 4'!$P$193</definedName>
    <definedName name="VAS073_F_Laboratoriniut11IS">'Forma 4'!$D$87</definedName>
    <definedName name="VAS073_F_Laboratoriniut131GeriamojoVandens">'Forma 4'!$F$87</definedName>
    <definedName name="VAS073_F_Laboratoriniut132GeriamojoVandens">'Forma 4'!$G$87</definedName>
    <definedName name="VAS073_F_Laboratoriniut133GeriamojoVandens">'Forma 4'!$H$87</definedName>
    <definedName name="VAS073_F_Laboratoriniut13IsViso">'Forma 4'!$E$87</definedName>
    <definedName name="VAS073_F_Laboratoriniut141NuotekuSurinkimas">'Forma 4'!$J$87</definedName>
    <definedName name="VAS073_F_Laboratoriniut142NuotekuValymas">'Forma 4'!$K$87</definedName>
    <definedName name="VAS073_F_Laboratoriniut143NuotekuDumblo">'Forma 4'!$L$87</definedName>
    <definedName name="VAS073_F_Laboratoriniut14IsViso">'Forma 4'!$I$87</definedName>
    <definedName name="VAS073_F_Laboratoriniut15PavirsiniuNuoteku">'Forma 4'!$M$87</definedName>
    <definedName name="VAS073_F_Laboratoriniut16KitosReguliuojamosios">'Forma 4'!$N$87</definedName>
    <definedName name="VAS073_F_Laboratoriniut17KitosVeiklos">'Forma 4'!$Q$87</definedName>
    <definedName name="VAS073_F_Laboratoriniut1Apskaitosveikla1">'Forma 4'!$O$87</definedName>
    <definedName name="VAS073_F_Laboratoriniut1Kitareguliuoja1">'Forma 4'!$P$87</definedName>
    <definedName name="VAS073_F_Laboratoriniut21IS">'Forma 4'!$D$140</definedName>
    <definedName name="VAS073_F_Laboratoriniut231GeriamojoVandens">'Forma 4'!$F$140</definedName>
    <definedName name="VAS073_F_Laboratoriniut232GeriamojoVandens">'Forma 4'!$G$140</definedName>
    <definedName name="VAS073_F_Laboratoriniut233GeriamojoVandens">'Forma 4'!$H$140</definedName>
    <definedName name="VAS073_F_Laboratoriniut23IsViso">'Forma 4'!$E$140</definedName>
    <definedName name="VAS073_F_Laboratoriniut241NuotekuSurinkimas">'Forma 4'!$J$140</definedName>
    <definedName name="VAS073_F_Laboratoriniut242NuotekuValymas">'Forma 4'!$K$140</definedName>
    <definedName name="VAS073_F_Laboratoriniut243NuotekuDumblo">'Forma 4'!$L$140</definedName>
    <definedName name="VAS073_F_Laboratoriniut24IsViso">'Forma 4'!$I$140</definedName>
    <definedName name="VAS073_F_Laboratoriniut25PavirsiniuNuoteku">'Forma 4'!$M$140</definedName>
    <definedName name="VAS073_F_Laboratoriniut26KitosReguliuojamosios">'Forma 4'!$N$140</definedName>
    <definedName name="VAS073_F_Laboratoriniut27KitosVeiklos">'Forma 4'!$Q$140</definedName>
    <definedName name="VAS073_F_Laboratoriniut2Apskaitosveikla1">'Forma 4'!$O$140</definedName>
    <definedName name="VAS073_F_Laboratoriniut2Kitareguliuoja1">'Forma 4'!$P$140</definedName>
    <definedName name="VAS073_F_Laboratoriniut31IS">'Forma 4'!$D$238</definedName>
    <definedName name="VAS073_F_Laboratoriniut331GeriamojoVandens">'Forma 4'!$F$238</definedName>
    <definedName name="VAS073_F_Laboratoriniut332GeriamojoVandens">'Forma 4'!$G$238</definedName>
    <definedName name="VAS073_F_Laboratoriniut333GeriamojoVandens">'Forma 4'!$H$238</definedName>
    <definedName name="VAS073_F_Laboratoriniut33IsViso">'Forma 4'!$E$238</definedName>
    <definedName name="VAS073_F_Laboratoriniut341NuotekuSurinkimas">'Forma 4'!$J$238</definedName>
    <definedName name="VAS073_F_Laboratoriniut342NuotekuValymas">'Forma 4'!$K$238</definedName>
    <definedName name="VAS073_F_Laboratoriniut343NuotekuDumblo">'Forma 4'!$L$238</definedName>
    <definedName name="VAS073_F_Laboratoriniut34IsViso">'Forma 4'!$I$238</definedName>
    <definedName name="VAS073_F_Laboratoriniut35PavirsiniuNuoteku">'Forma 4'!$M$238</definedName>
    <definedName name="VAS073_F_Laboratoriniut36KitosReguliuojamosios">'Forma 4'!$N$238</definedName>
    <definedName name="VAS073_F_Laboratoriniut37KitosVeiklos">'Forma 4'!$Q$238</definedName>
    <definedName name="VAS073_F_Laboratoriniut3Apskaitosveikla1">'Forma 4'!$O$238</definedName>
    <definedName name="VAS073_F_Laboratoriniut3Kitareguliuoja1">'Forma 4'!$P$238</definedName>
    <definedName name="VAS073_F_Metrologinespa11IS">'Forma 4'!$D$48</definedName>
    <definedName name="VAS073_F_Metrologinespa131GeriamojoVandens">'Forma 4'!$F$48</definedName>
    <definedName name="VAS073_F_Metrologinespa132GeriamojoVandens">'Forma 4'!$G$48</definedName>
    <definedName name="VAS073_F_Metrologinespa133GeriamojoVandens">'Forma 4'!$H$48</definedName>
    <definedName name="VAS073_F_Metrologinespa13IsViso">'Forma 4'!$E$48</definedName>
    <definedName name="VAS073_F_Metrologinespa141NuotekuSurinkimas">'Forma 4'!$J$48</definedName>
    <definedName name="VAS073_F_Metrologinespa142NuotekuValymas">'Forma 4'!$K$48</definedName>
    <definedName name="VAS073_F_Metrologinespa143NuotekuDumblo">'Forma 4'!$L$48</definedName>
    <definedName name="VAS073_F_Metrologinespa14IsViso">'Forma 4'!$I$48</definedName>
    <definedName name="VAS073_F_Metrologinespa15PavirsiniuNuoteku">'Forma 4'!$M$48</definedName>
    <definedName name="VAS073_F_Metrologinespa16KitosReguliuojamosios">'Forma 4'!$N$48</definedName>
    <definedName name="VAS073_F_Metrologinespa17KitosVeiklos">'Forma 4'!$Q$48</definedName>
    <definedName name="VAS073_F_Metrologinespa1Apskaitosveikla1">'Forma 4'!$O$48</definedName>
    <definedName name="VAS073_F_Metrologinespa1Kitareguliuoja1">'Forma 4'!$P$48</definedName>
    <definedName name="VAS073_F_Metrologinespa21IS">'Forma 4'!$D$104</definedName>
    <definedName name="VAS073_F_Metrologinespa231GeriamojoVandens">'Forma 4'!$F$104</definedName>
    <definedName name="VAS073_F_Metrologinespa232GeriamojoVandens">'Forma 4'!$G$104</definedName>
    <definedName name="VAS073_F_Metrologinespa233GeriamojoVandens">'Forma 4'!$H$104</definedName>
    <definedName name="VAS073_F_Metrologinespa23IsViso">'Forma 4'!$E$104</definedName>
    <definedName name="VAS073_F_Metrologinespa241NuotekuSurinkimas">'Forma 4'!$J$104</definedName>
    <definedName name="VAS073_F_Metrologinespa242NuotekuValymas">'Forma 4'!$K$104</definedName>
    <definedName name="VAS073_F_Metrologinespa243NuotekuDumblo">'Forma 4'!$L$104</definedName>
    <definedName name="VAS073_F_Metrologinespa24IsViso">'Forma 4'!$I$104</definedName>
    <definedName name="VAS073_F_Metrologinespa25PavirsiniuNuoteku">'Forma 4'!$M$104</definedName>
    <definedName name="VAS073_F_Metrologinespa26KitosReguliuojamosios">'Forma 4'!$N$104</definedName>
    <definedName name="VAS073_F_Metrologinespa27KitosVeiklos">'Forma 4'!$Q$104</definedName>
    <definedName name="VAS073_F_Metrologinespa2Apskaitosveikla1">'Forma 4'!$O$104</definedName>
    <definedName name="VAS073_F_Metrologinespa2Kitareguliuoja1">'Forma 4'!$P$104</definedName>
    <definedName name="VAS073_F_Metrologinespa31IS">'Forma 4'!$D$156</definedName>
    <definedName name="VAS073_F_Metrologinespa331GeriamojoVandens">'Forma 4'!$F$156</definedName>
    <definedName name="VAS073_F_Metrologinespa332GeriamojoVandens">'Forma 4'!$G$156</definedName>
    <definedName name="VAS073_F_Metrologinespa333GeriamojoVandens">'Forma 4'!$H$156</definedName>
    <definedName name="VAS073_F_Metrologinespa33IsViso">'Forma 4'!$E$156</definedName>
    <definedName name="VAS073_F_Metrologinespa341NuotekuSurinkimas">'Forma 4'!$J$156</definedName>
    <definedName name="VAS073_F_Metrologinespa342NuotekuValymas">'Forma 4'!$K$156</definedName>
    <definedName name="VAS073_F_Metrologinespa343NuotekuDumblo">'Forma 4'!$L$156</definedName>
    <definedName name="VAS073_F_Metrologinespa34IsViso">'Forma 4'!$I$156</definedName>
    <definedName name="VAS073_F_Metrologinespa35PavirsiniuNuoteku">'Forma 4'!$M$156</definedName>
    <definedName name="VAS073_F_Metrologinespa36KitosReguliuojamosios">'Forma 4'!$N$156</definedName>
    <definedName name="VAS073_F_Metrologinespa37KitosVeiklos">'Forma 4'!$Q$156</definedName>
    <definedName name="VAS073_F_Metrologinespa3Apskaitosveikla1">'Forma 4'!$O$156</definedName>
    <definedName name="VAS073_F_Metrologinespa3Kitareguliuoja1">'Forma 4'!$P$156</definedName>
    <definedName name="VAS073_F_Metrologinespa41IS">'Forma 4'!$D$201</definedName>
    <definedName name="VAS073_F_Metrologinespa431GeriamojoVandens">'Forma 4'!$F$201</definedName>
    <definedName name="VAS073_F_Metrologinespa432GeriamojoVandens">'Forma 4'!$G$201</definedName>
    <definedName name="VAS073_F_Metrologinespa433GeriamojoVandens">'Forma 4'!$H$201</definedName>
    <definedName name="VAS073_F_Metrologinespa43IsViso">'Forma 4'!$E$201</definedName>
    <definedName name="VAS073_F_Metrologinespa441NuotekuSurinkimas">'Forma 4'!$J$201</definedName>
    <definedName name="VAS073_F_Metrologinespa442NuotekuValymas">'Forma 4'!$K$201</definedName>
    <definedName name="VAS073_F_Metrologinespa443NuotekuDumblo">'Forma 4'!$L$201</definedName>
    <definedName name="VAS073_F_Metrologinespa44IsViso">'Forma 4'!$I$201</definedName>
    <definedName name="VAS073_F_Metrologinespa45PavirsiniuNuoteku">'Forma 4'!$M$201</definedName>
    <definedName name="VAS073_F_Metrologinespa46KitosReguliuojamosios">'Forma 4'!$N$201</definedName>
    <definedName name="VAS073_F_Metrologinespa47KitosVeiklos">'Forma 4'!$Q$201</definedName>
    <definedName name="VAS073_F_Metrologinespa4Apskaitosveikla1">'Forma 4'!$O$201</definedName>
    <definedName name="VAS073_F_Metrologinespa4Kitareguliuoja1">'Forma 4'!$P$201</definedName>
    <definedName name="VAS073_F_Mokesciouztars11IS">'Forma 4'!$D$60</definedName>
    <definedName name="VAS073_F_Mokesciouztars131GeriamojoVandens">'Forma 4'!$F$60</definedName>
    <definedName name="VAS073_F_Mokesciouztars132GeriamojoVandens">'Forma 4'!$G$60</definedName>
    <definedName name="VAS073_F_Mokesciouztars133GeriamojoVandens">'Forma 4'!$H$60</definedName>
    <definedName name="VAS073_F_Mokesciouztars13IsViso">'Forma 4'!$E$60</definedName>
    <definedName name="VAS073_F_Mokesciouztars141NuotekuSurinkimas">'Forma 4'!$J$60</definedName>
    <definedName name="VAS073_F_Mokesciouztars142NuotekuValymas">'Forma 4'!$K$60</definedName>
    <definedName name="VAS073_F_Mokesciouztars143NuotekuDumblo">'Forma 4'!$L$60</definedName>
    <definedName name="VAS073_F_Mokesciouztars14IsViso">'Forma 4'!$I$60</definedName>
    <definedName name="VAS073_F_Mokesciouztars15PavirsiniuNuoteku">'Forma 4'!$M$60</definedName>
    <definedName name="VAS073_F_Mokesciouztars16KitosReguliuojamosios">'Forma 4'!$N$60</definedName>
    <definedName name="VAS073_F_Mokesciouztars17KitosVeiklos">'Forma 4'!$Q$60</definedName>
    <definedName name="VAS073_F_Mokesciouztars1Apskaitosveikla1">'Forma 4'!$O$60</definedName>
    <definedName name="VAS073_F_Mokesciouztars1Kitareguliuoja1">'Forma 4'!$P$60</definedName>
    <definedName name="VAS073_F_Mokesciouzvals11IS">'Forma 4'!$D$59</definedName>
    <definedName name="VAS073_F_Mokesciouzvals131GeriamojoVandens">'Forma 4'!$F$59</definedName>
    <definedName name="VAS073_F_Mokesciouzvals132GeriamojoVandens">'Forma 4'!$G$59</definedName>
    <definedName name="VAS073_F_Mokesciouzvals133GeriamojoVandens">'Forma 4'!$H$59</definedName>
    <definedName name="VAS073_F_Mokesciouzvals13IsViso">'Forma 4'!$E$59</definedName>
    <definedName name="VAS073_F_Mokesciouzvals141NuotekuSurinkimas">'Forma 4'!$J$59</definedName>
    <definedName name="VAS073_F_Mokesciouzvals142NuotekuValymas">'Forma 4'!$K$59</definedName>
    <definedName name="VAS073_F_Mokesciouzvals143NuotekuDumblo">'Forma 4'!$L$59</definedName>
    <definedName name="VAS073_F_Mokesciouzvals14IsViso">'Forma 4'!$I$59</definedName>
    <definedName name="VAS073_F_Mokesciouzvals15PavirsiniuNuoteku">'Forma 4'!$M$59</definedName>
    <definedName name="VAS073_F_Mokesciouzvals16KitosReguliuojamosios">'Forma 4'!$N$59</definedName>
    <definedName name="VAS073_F_Mokesciouzvals17KitosVeiklos">'Forma 4'!$Q$59</definedName>
    <definedName name="VAS073_F_Mokesciouzvals1Apskaitosveikla1">'Forma 4'!$O$59</definedName>
    <definedName name="VAS073_F_Mokesciouzvals1Kitareguliuoja1">'Forma 4'!$P$59</definedName>
    <definedName name="VAS073_F_Mokesciusanaud11IS">'Forma 4'!$D$58</definedName>
    <definedName name="VAS073_F_Mokesciusanaud131GeriamojoVandens">'Forma 4'!$F$58</definedName>
    <definedName name="VAS073_F_Mokesciusanaud132GeriamojoVandens">'Forma 4'!$G$58</definedName>
    <definedName name="VAS073_F_Mokesciusanaud133GeriamojoVandens">'Forma 4'!$H$58</definedName>
    <definedName name="VAS073_F_Mokesciusanaud13IsViso">'Forma 4'!$E$58</definedName>
    <definedName name="VAS073_F_Mokesciusanaud141NuotekuSurinkimas">'Forma 4'!$J$58</definedName>
    <definedName name="VAS073_F_Mokesciusanaud142NuotekuValymas">'Forma 4'!$K$58</definedName>
    <definedName name="VAS073_F_Mokesciusanaud143NuotekuDumblo">'Forma 4'!$L$58</definedName>
    <definedName name="VAS073_F_Mokesciusanaud14IsViso">'Forma 4'!$I$58</definedName>
    <definedName name="VAS073_F_Mokesciusanaud15PavirsiniuNuoteku">'Forma 4'!$M$58</definedName>
    <definedName name="VAS073_F_Mokesciusanaud16KitosReguliuojamosios">'Forma 4'!$N$58</definedName>
    <definedName name="VAS073_F_Mokesciusanaud17KitosVeiklos">'Forma 4'!$Q$58</definedName>
    <definedName name="VAS073_F_Mokesciusanaud1Apskaitosveikla1">'Forma 4'!$O$58</definedName>
    <definedName name="VAS073_F_Mokesciusanaud1Kitareguliuoja1">'Forma 4'!$P$58</definedName>
    <definedName name="VAS073_F_Mokesciusanaud21IS">'Forma 4'!$D$114</definedName>
    <definedName name="VAS073_F_Mokesciusanaud231GeriamojoVandens">'Forma 4'!$F$114</definedName>
    <definedName name="VAS073_F_Mokesciusanaud232GeriamojoVandens">'Forma 4'!$G$114</definedName>
    <definedName name="VAS073_F_Mokesciusanaud233GeriamojoVandens">'Forma 4'!$H$114</definedName>
    <definedName name="VAS073_F_Mokesciusanaud23IsViso">'Forma 4'!$E$114</definedName>
    <definedName name="VAS073_F_Mokesciusanaud241NuotekuSurinkimas">'Forma 4'!$J$114</definedName>
    <definedName name="VAS073_F_Mokesciusanaud242NuotekuValymas">'Forma 4'!$K$114</definedName>
    <definedName name="VAS073_F_Mokesciusanaud243NuotekuDumblo">'Forma 4'!$L$114</definedName>
    <definedName name="VAS073_F_Mokesciusanaud24IsViso">'Forma 4'!$I$114</definedName>
    <definedName name="VAS073_F_Mokesciusanaud25PavirsiniuNuoteku">'Forma 4'!$M$114</definedName>
    <definedName name="VAS073_F_Mokesciusanaud26KitosReguliuojamosios">'Forma 4'!$N$114</definedName>
    <definedName name="VAS073_F_Mokesciusanaud27KitosVeiklos">'Forma 4'!$Q$114</definedName>
    <definedName name="VAS073_F_Mokesciusanaud2Apskaitosveikla1">'Forma 4'!$O$114</definedName>
    <definedName name="VAS073_F_Mokesciusanaud2Kitareguliuoja1">'Forma 4'!$P$114</definedName>
    <definedName name="VAS073_F_Mokesciusanaud31IS">'Forma 4'!$D$211</definedName>
    <definedName name="VAS073_F_Mokesciusanaud331GeriamojoVandens">'Forma 4'!$F$211</definedName>
    <definedName name="VAS073_F_Mokesciusanaud332GeriamojoVandens">'Forma 4'!$G$211</definedName>
    <definedName name="VAS073_F_Mokesciusanaud333GeriamojoVandens">'Forma 4'!$H$211</definedName>
    <definedName name="VAS073_F_Mokesciusanaud33IsViso">'Forma 4'!$E$211</definedName>
    <definedName name="VAS073_F_Mokesciusanaud341NuotekuSurinkimas">'Forma 4'!$J$211</definedName>
    <definedName name="VAS073_F_Mokesciusanaud342NuotekuValymas">'Forma 4'!$K$211</definedName>
    <definedName name="VAS073_F_Mokesciusanaud343NuotekuDumblo">'Forma 4'!$L$211</definedName>
    <definedName name="VAS073_F_Mokesciusanaud34IsViso">'Forma 4'!$I$211</definedName>
    <definedName name="VAS073_F_Mokesciusanaud35PavirsiniuNuoteku">'Forma 4'!$M$211</definedName>
    <definedName name="VAS073_F_Mokesciusanaud36KitosReguliuojamosios">'Forma 4'!$N$211</definedName>
    <definedName name="VAS073_F_Mokesciusanaud37KitosVeiklos">'Forma 4'!$Q$211</definedName>
    <definedName name="VAS073_F_Mokesciusanaud3Apskaitosveikla1">'Forma 4'!$O$211</definedName>
    <definedName name="VAS073_F_Mokesciusanaud3Kitareguliuoja1">'Forma 4'!$P$211</definedName>
    <definedName name="VAS073_F_Nekilnojamojot11IS">'Forma 4'!$D$61</definedName>
    <definedName name="VAS073_F_Nekilnojamojot131GeriamojoVandens">'Forma 4'!$F$61</definedName>
    <definedName name="VAS073_F_Nekilnojamojot132GeriamojoVandens">'Forma 4'!$G$61</definedName>
    <definedName name="VAS073_F_Nekilnojamojot133GeriamojoVandens">'Forma 4'!$H$61</definedName>
    <definedName name="VAS073_F_Nekilnojamojot13IsViso">'Forma 4'!$E$61</definedName>
    <definedName name="VAS073_F_Nekilnojamojot141NuotekuSurinkimas">'Forma 4'!$J$61</definedName>
    <definedName name="VAS073_F_Nekilnojamojot142NuotekuValymas">'Forma 4'!$K$61</definedName>
    <definedName name="VAS073_F_Nekilnojamojot143NuotekuDumblo">'Forma 4'!$L$61</definedName>
    <definedName name="VAS073_F_Nekilnojamojot14IsViso">'Forma 4'!$I$61</definedName>
    <definedName name="VAS073_F_Nekilnojamojot15PavirsiniuNuoteku">'Forma 4'!$M$61</definedName>
    <definedName name="VAS073_F_Nekilnojamojot16KitosReguliuojamosios">'Forma 4'!$N$61</definedName>
    <definedName name="VAS073_F_Nekilnojamojot17KitosVeiklos">'Forma 4'!$Q$61</definedName>
    <definedName name="VAS073_F_Nekilnojamojot1Apskaitosveikla1">'Forma 4'!$O$61</definedName>
    <definedName name="VAS073_F_Nekilnojamojot1Kitareguliuoja1">'Forma 4'!$P$61</definedName>
    <definedName name="VAS073_F_Nekilnojamojot21IS">'Forma 4'!$D$115</definedName>
    <definedName name="VAS073_F_Nekilnojamojot231GeriamojoVandens">'Forma 4'!$F$115</definedName>
    <definedName name="VAS073_F_Nekilnojamojot232GeriamojoVandens">'Forma 4'!$G$115</definedName>
    <definedName name="VAS073_F_Nekilnojamojot233GeriamojoVandens">'Forma 4'!$H$115</definedName>
    <definedName name="VAS073_F_Nekilnojamojot23IsViso">'Forma 4'!$E$115</definedName>
    <definedName name="VAS073_F_Nekilnojamojot241NuotekuSurinkimas">'Forma 4'!$J$115</definedName>
    <definedName name="VAS073_F_Nekilnojamojot242NuotekuValymas">'Forma 4'!$K$115</definedName>
    <definedName name="VAS073_F_Nekilnojamojot243NuotekuDumblo">'Forma 4'!$L$115</definedName>
    <definedName name="VAS073_F_Nekilnojamojot24IsViso">'Forma 4'!$I$115</definedName>
    <definedName name="VAS073_F_Nekilnojamojot25PavirsiniuNuoteku">'Forma 4'!$M$115</definedName>
    <definedName name="VAS073_F_Nekilnojamojot26KitosReguliuojamosios">'Forma 4'!$N$115</definedName>
    <definedName name="VAS073_F_Nekilnojamojot27KitosVeiklos">'Forma 4'!$Q$115</definedName>
    <definedName name="VAS073_F_Nekilnojamojot2Apskaitosveikla1">'Forma 4'!$O$115</definedName>
    <definedName name="VAS073_F_Nekilnojamojot2Kitareguliuoja1">'Forma 4'!$P$115</definedName>
    <definedName name="VAS073_F_Nekilnojamojot31IS">'Forma 4'!$D$167</definedName>
    <definedName name="VAS073_F_Nekilnojamojot331GeriamojoVandens">'Forma 4'!$F$167</definedName>
    <definedName name="VAS073_F_Nekilnojamojot332GeriamojoVandens">'Forma 4'!$G$167</definedName>
    <definedName name="VAS073_F_Nekilnojamojot333GeriamojoVandens">'Forma 4'!$H$167</definedName>
    <definedName name="VAS073_F_Nekilnojamojot33IsViso">'Forma 4'!$E$167</definedName>
    <definedName name="VAS073_F_Nekilnojamojot341NuotekuSurinkimas">'Forma 4'!$J$167</definedName>
    <definedName name="VAS073_F_Nekilnojamojot342NuotekuValymas">'Forma 4'!$K$167</definedName>
    <definedName name="VAS073_F_Nekilnojamojot343NuotekuDumblo">'Forma 4'!$L$167</definedName>
    <definedName name="VAS073_F_Nekilnojamojot34IsViso">'Forma 4'!$I$167</definedName>
    <definedName name="VAS073_F_Nekilnojamojot35PavirsiniuNuoteku">'Forma 4'!$M$167</definedName>
    <definedName name="VAS073_F_Nekilnojamojot36KitosReguliuojamosios">'Forma 4'!$N$167</definedName>
    <definedName name="VAS073_F_Nekilnojamojot37KitosVeiklos">'Forma 4'!$Q$167</definedName>
    <definedName name="VAS073_F_Nekilnojamojot3Apskaitosveikla1">'Forma 4'!$O$167</definedName>
    <definedName name="VAS073_F_Nekilnojamojot3Kitareguliuoja1">'Forma 4'!$P$167</definedName>
    <definedName name="VAS073_F_Nekilnojamojot41IS">'Forma 4'!$D$212</definedName>
    <definedName name="VAS073_F_Nekilnojamojot431GeriamojoVandens">'Forma 4'!$F$212</definedName>
    <definedName name="VAS073_F_Nekilnojamojot432GeriamojoVandens">'Forma 4'!$G$212</definedName>
    <definedName name="VAS073_F_Nekilnojamojot433GeriamojoVandens">'Forma 4'!$H$212</definedName>
    <definedName name="VAS073_F_Nekilnojamojot43IsViso">'Forma 4'!$E$212</definedName>
    <definedName name="VAS073_F_Nekilnojamojot441NuotekuSurinkimas">'Forma 4'!$J$212</definedName>
    <definedName name="VAS073_F_Nekilnojamojot442NuotekuValymas">'Forma 4'!$K$212</definedName>
    <definedName name="VAS073_F_Nekilnojamojot443NuotekuDumblo">'Forma 4'!$L$212</definedName>
    <definedName name="VAS073_F_Nekilnojamojot44IsViso">'Forma 4'!$I$212</definedName>
    <definedName name="VAS073_F_Nekilnojamojot45PavirsiniuNuoteku">'Forma 4'!$M$212</definedName>
    <definedName name="VAS073_F_Nekilnojamojot46KitosReguliuojamosios">'Forma 4'!$N$212</definedName>
    <definedName name="VAS073_F_Nekilnojamojot47KitosVeiklos">'Forma 4'!$Q$212</definedName>
    <definedName name="VAS073_F_Nekilnojamojot4Apskaitosveikla1">'Forma 4'!$O$212</definedName>
    <definedName name="VAS073_F_Nekilnojamojot4Kitareguliuoja1">'Forma 4'!$P$212</definedName>
    <definedName name="VAS073_F_Netiesioginesp11IS">'Forma 4'!$D$26</definedName>
    <definedName name="VAS073_F_Netiesioginesp131GeriamojoVandens">'Forma 4'!$F$26</definedName>
    <definedName name="VAS073_F_Netiesioginesp132GeriamojoVandens">'Forma 4'!$G$26</definedName>
    <definedName name="VAS073_F_Netiesioginesp133GeriamojoVandens">'Forma 4'!$H$26</definedName>
    <definedName name="VAS073_F_Netiesioginesp13IsViso">'Forma 4'!$E$26</definedName>
    <definedName name="VAS073_F_Netiesioginesp141NuotekuSurinkimas">'Forma 4'!$J$26</definedName>
    <definedName name="VAS073_F_Netiesioginesp142NuotekuValymas">'Forma 4'!$K$26</definedName>
    <definedName name="VAS073_F_Netiesioginesp143NuotekuDumblo">'Forma 4'!$L$26</definedName>
    <definedName name="VAS073_F_Netiesioginesp14IsViso">'Forma 4'!$I$26</definedName>
    <definedName name="VAS073_F_Netiesioginesp15PavirsiniuNuoteku">'Forma 4'!$M$26</definedName>
    <definedName name="VAS073_F_Netiesioginesp16KitosReguliuojamosios">'Forma 4'!$N$26</definedName>
    <definedName name="VAS073_F_Netiesioginesp17KitosVeiklos">'Forma 4'!$Q$26</definedName>
    <definedName name="VAS073_F_Netiesioginesp1Apskaitosveikla1">'Forma 4'!$O$26</definedName>
    <definedName name="VAS073_F_Netiesioginesp1Kitareguliuoja1">'Forma 4'!$P$26</definedName>
    <definedName name="VAS073_F_Netiesioginess11IS">'Forma 4'!$D$92</definedName>
    <definedName name="VAS073_F_Netiesioginess131GeriamojoVandens">'Forma 4'!$F$92</definedName>
    <definedName name="VAS073_F_Netiesioginess132GeriamojoVandens">'Forma 4'!$G$92</definedName>
    <definedName name="VAS073_F_Netiesioginess133GeriamojoVandens">'Forma 4'!$H$92</definedName>
    <definedName name="VAS073_F_Netiesioginess13IsViso">'Forma 4'!$E$92</definedName>
    <definedName name="VAS073_F_Netiesioginess141NuotekuSurinkimas">'Forma 4'!$J$92</definedName>
    <definedName name="VAS073_F_Netiesioginess142NuotekuValymas">'Forma 4'!$K$92</definedName>
    <definedName name="VAS073_F_Netiesioginess143NuotekuDumblo">'Forma 4'!$L$92</definedName>
    <definedName name="VAS073_F_Netiesioginess14IsViso">'Forma 4'!$I$92</definedName>
    <definedName name="VAS073_F_Netiesioginess15PavirsiniuNuoteku">'Forma 4'!$M$92</definedName>
    <definedName name="VAS073_F_Netiesioginess16KitosReguliuojamosios">'Forma 4'!$N$92</definedName>
    <definedName name="VAS073_F_Netiesioginess17KitosVeiklos">'Forma 4'!$Q$92</definedName>
    <definedName name="VAS073_F_Netiesioginess1Apskaitosveikla1">'Forma 4'!$O$92</definedName>
    <definedName name="VAS073_F_Netiesioginess1Kitareguliuoja1">'Forma 4'!$P$92</definedName>
    <definedName name="VAS073_F_Nuotekutvarkym51IS">'Forma 4'!$D$12</definedName>
    <definedName name="VAS073_F_Nuotekutvarkym531GeriamojoVandens">'Forma 4'!$F$12</definedName>
    <definedName name="VAS073_F_Nuotekutvarkym532GeriamojoVandens">'Forma 4'!$G$12</definedName>
    <definedName name="VAS073_F_Nuotekutvarkym533GeriamojoVandens">'Forma 4'!$H$12</definedName>
    <definedName name="VAS073_F_Nuotekutvarkym53IsViso">'Forma 4'!$E$12</definedName>
    <definedName name="VAS073_F_Nuotekutvarkym541NuotekuSurinkimas">'Forma 4'!$J$12</definedName>
    <definedName name="VAS073_F_Nuotekutvarkym542NuotekuValymas">'Forma 4'!$K$12</definedName>
    <definedName name="VAS073_F_Nuotekutvarkym543NuotekuDumblo">'Forma 4'!$L$12</definedName>
    <definedName name="VAS073_F_Nuotekutvarkym54IsViso">'Forma 4'!$I$12</definedName>
    <definedName name="VAS073_F_Nuotekutvarkym55PavirsiniuNuoteku">'Forma 4'!$M$12</definedName>
    <definedName name="VAS073_F_Nuotekutvarkym56KitosReguliuojamosios">'Forma 4'!$N$12</definedName>
    <definedName name="VAS073_F_Nuotekutvarkym57KitosVeiklos">'Forma 4'!$Q$12</definedName>
    <definedName name="VAS073_F_Nuotekutvarkym5Apskaitosveikla1">'Forma 4'!$O$12</definedName>
    <definedName name="VAS073_F_Nuotekutvarkym5Kitareguliuoja1">'Forma 4'!$P$12</definedName>
    <definedName name="VAS073_F_Nuotekutvarkym61IS">'Forma 4'!$D$31</definedName>
    <definedName name="VAS073_F_Nuotekutvarkym631GeriamojoVandens">'Forma 4'!$F$31</definedName>
    <definedName name="VAS073_F_Nuotekutvarkym632GeriamojoVandens">'Forma 4'!$G$31</definedName>
    <definedName name="VAS073_F_Nuotekutvarkym633GeriamojoVandens">'Forma 4'!$H$31</definedName>
    <definedName name="VAS073_F_Nuotekutvarkym63IsViso">'Forma 4'!$E$31</definedName>
    <definedName name="VAS073_F_Nuotekutvarkym641NuotekuSurinkimas">'Forma 4'!$J$31</definedName>
    <definedName name="VAS073_F_Nuotekutvarkym642NuotekuValymas">'Forma 4'!$K$31</definedName>
    <definedName name="VAS073_F_Nuotekutvarkym643NuotekuDumblo">'Forma 4'!$L$31</definedName>
    <definedName name="VAS073_F_Nuotekutvarkym64IsViso">'Forma 4'!$I$31</definedName>
    <definedName name="VAS073_F_Nuotekutvarkym65PavirsiniuNuoteku">'Forma 4'!$M$31</definedName>
    <definedName name="VAS073_F_Nuotekutvarkym66KitosReguliuojamosios">'Forma 4'!$N$31</definedName>
    <definedName name="VAS073_F_Nuotekutvarkym67KitosVeiklos">'Forma 4'!$Q$31</definedName>
    <definedName name="VAS073_F_Nuotekutvarkym6Apskaitosveikla1">'Forma 4'!$O$31</definedName>
    <definedName name="VAS073_F_Nuotekutvarkym6Kitareguliuoja1">'Forma 4'!$P$31</definedName>
    <definedName name="VAS073_F_Nuotekutvarkym71IS">'Forma 4'!$D$32</definedName>
    <definedName name="VAS073_F_Nuotekutvarkym731GeriamojoVandens">'Forma 4'!$F$32</definedName>
    <definedName name="VAS073_F_Nuotekutvarkym732GeriamojoVandens">'Forma 4'!$G$32</definedName>
    <definedName name="VAS073_F_Nuotekutvarkym733GeriamojoVandens">'Forma 4'!$H$32</definedName>
    <definedName name="VAS073_F_Nuotekutvarkym73IsViso">'Forma 4'!$E$32</definedName>
    <definedName name="VAS073_F_Nuotekutvarkym741NuotekuSurinkimas">'Forma 4'!$J$32</definedName>
    <definedName name="VAS073_F_Nuotekutvarkym742NuotekuValymas">'Forma 4'!$K$32</definedName>
    <definedName name="VAS073_F_Nuotekutvarkym743NuotekuDumblo">'Forma 4'!$L$32</definedName>
    <definedName name="VAS073_F_Nuotekutvarkym74IsViso">'Forma 4'!$I$32</definedName>
    <definedName name="VAS073_F_Nuotekutvarkym75PavirsiniuNuoteku">'Forma 4'!$M$32</definedName>
    <definedName name="VAS073_F_Nuotekutvarkym76KitosReguliuojamosios">'Forma 4'!$N$32</definedName>
    <definedName name="VAS073_F_Nuotekutvarkym77KitosVeiklos">'Forma 4'!$Q$32</definedName>
    <definedName name="VAS073_F_Nuotekutvarkym7Apskaitosveikla1">'Forma 4'!$O$32</definedName>
    <definedName name="VAS073_F_Nuotekutvarkym7Kitareguliuoja1">'Forma 4'!$P$32</definedName>
    <definedName name="VAS073_F_Nusidevejimoam101IS">'Forma 4'!$D$204</definedName>
    <definedName name="VAS073_F_Nusidevejimoam1031GeriamojoVandens">'Forma 4'!$F$204</definedName>
    <definedName name="VAS073_F_Nusidevejimoam1032GeriamojoVandens">'Forma 4'!$G$204</definedName>
    <definedName name="VAS073_F_Nusidevejimoam1033GeriamojoVandens">'Forma 4'!$H$204</definedName>
    <definedName name="VAS073_F_Nusidevejimoam103IsViso">'Forma 4'!$E$204</definedName>
    <definedName name="VAS073_F_Nusidevejimoam1041NuotekuSurinkimas">'Forma 4'!$J$204</definedName>
    <definedName name="VAS073_F_Nusidevejimoam1042NuotekuValymas">'Forma 4'!$K$204</definedName>
    <definedName name="VAS073_F_Nusidevejimoam1043NuotekuDumblo">'Forma 4'!$L$204</definedName>
    <definedName name="VAS073_F_Nusidevejimoam104IsViso">'Forma 4'!$I$204</definedName>
    <definedName name="VAS073_F_Nusidevejimoam105PavirsiniuNuoteku">'Forma 4'!$M$204</definedName>
    <definedName name="VAS073_F_Nusidevejimoam106KitosReguliuojamosios">'Forma 4'!$N$204</definedName>
    <definedName name="VAS073_F_Nusidevejimoam107KitosVeiklos">'Forma 4'!$Q$204</definedName>
    <definedName name="VAS073_F_Nusidevejimoam10Apskaitosveikla1">'Forma 4'!$O$204</definedName>
    <definedName name="VAS073_F_Nusidevejimoam10Kitareguliuoja1">'Forma 4'!$P$204</definedName>
    <definedName name="VAS073_F_Nusidevejimoam71IS">'Forma 4'!$D$51</definedName>
    <definedName name="VAS073_F_Nusidevejimoam731GeriamojoVandens">'Forma 4'!$F$51</definedName>
    <definedName name="VAS073_F_Nusidevejimoam732GeriamojoVandens">'Forma 4'!$G$51</definedName>
    <definedName name="VAS073_F_Nusidevejimoam733GeriamojoVandens">'Forma 4'!$H$51</definedName>
    <definedName name="VAS073_F_Nusidevejimoam73IsViso">'Forma 4'!$E$51</definedName>
    <definedName name="VAS073_F_Nusidevejimoam741NuotekuSurinkimas">'Forma 4'!$J$51</definedName>
    <definedName name="VAS073_F_Nusidevejimoam742NuotekuValymas">'Forma 4'!$K$51</definedName>
    <definedName name="VAS073_F_Nusidevejimoam743NuotekuDumblo">'Forma 4'!$L$51</definedName>
    <definedName name="VAS073_F_Nusidevejimoam74IsViso">'Forma 4'!$I$51</definedName>
    <definedName name="VAS073_F_Nusidevejimoam75PavirsiniuNuoteku">'Forma 4'!$M$51</definedName>
    <definedName name="VAS073_F_Nusidevejimoam76KitosReguliuojamosios">'Forma 4'!$N$51</definedName>
    <definedName name="VAS073_F_Nusidevejimoam77KitosVeiklos">'Forma 4'!$Q$51</definedName>
    <definedName name="VAS073_F_Nusidevejimoam7Apskaitosveikla1">'Forma 4'!$O$51</definedName>
    <definedName name="VAS073_F_Nusidevejimoam7Kitareguliuoja1">'Forma 4'!$P$51</definedName>
    <definedName name="VAS073_F_Nusidevejimoam81IS">'Forma 4'!$D$107</definedName>
    <definedName name="VAS073_F_Nusidevejimoam831GeriamojoVandens">'Forma 4'!$F$107</definedName>
    <definedName name="VAS073_F_Nusidevejimoam832GeriamojoVandens">'Forma 4'!$G$107</definedName>
    <definedName name="VAS073_F_Nusidevejimoam833GeriamojoVandens">'Forma 4'!$H$107</definedName>
    <definedName name="VAS073_F_Nusidevejimoam83IsViso">'Forma 4'!$E$107</definedName>
    <definedName name="VAS073_F_Nusidevejimoam841NuotekuSurinkimas">'Forma 4'!$J$107</definedName>
    <definedName name="VAS073_F_Nusidevejimoam842NuotekuValymas">'Forma 4'!$K$107</definedName>
    <definedName name="VAS073_F_Nusidevejimoam843NuotekuDumblo">'Forma 4'!$L$107</definedName>
    <definedName name="VAS073_F_Nusidevejimoam84IsViso">'Forma 4'!$I$107</definedName>
    <definedName name="VAS073_F_Nusidevejimoam85PavirsiniuNuoteku">'Forma 4'!$M$107</definedName>
    <definedName name="VAS073_F_Nusidevejimoam86KitosReguliuojamosios">'Forma 4'!$N$107</definedName>
    <definedName name="VAS073_F_Nusidevejimoam87KitosVeiklos">'Forma 4'!$Q$107</definedName>
    <definedName name="VAS073_F_Nusidevejimoam8Apskaitosveikla1">'Forma 4'!$O$107</definedName>
    <definedName name="VAS073_F_Nusidevejimoam8Kitareguliuoja1">'Forma 4'!$P$107</definedName>
    <definedName name="VAS073_F_Nusidevejimoam91IS">'Forma 4'!$D$159</definedName>
    <definedName name="VAS073_F_Nusidevejimoam931GeriamojoVandens">'Forma 4'!$F$159</definedName>
    <definedName name="VAS073_F_Nusidevejimoam932GeriamojoVandens">'Forma 4'!$G$159</definedName>
    <definedName name="VAS073_F_Nusidevejimoam933GeriamojoVandens">'Forma 4'!$H$159</definedName>
    <definedName name="VAS073_F_Nusidevejimoam93IsViso">'Forma 4'!$E$159</definedName>
    <definedName name="VAS073_F_Nusidevejimoam941NuotekuSurinkimas">'Forma 4'!$J$159</definedName>
    <definedName name="VAS073_F_Nusidevejimoam942NuotekuValymas">'Forma 4'!$K$159</definedName>
    <definedName name="VAS073_F_Nusidevejimoam943NuotekuDumblo">'Forma 4'!$L$159</definedName>
    <definedName name="VAS073_F_Nusidevejimoam94IsViso">'Forma 4'!$I$159</definedName>
    <definedName name="VAS073_F_Nusidevejimoam95PavirsiniuNuoteku">'Forma 4'!$M$159</definedName>
    <definedName name="VAS073_F_Nusidevejimoam96KitosReguliuojamosios">'Forma 4'!$N$159</definedName>
    <definedName name="VAS073_F_Nusidevejimoam97KitosVeiklos">'Forma 4'!$Q$159</definedName>
    <definedName name="VAS073_F_Nusidevejimoam9Apskaitosveikla1">'Forma 4'!$O$159</definedName>
    <definedName name="VAS073_F_Nusidevejimoam9Kitareguliuoja1">'Forma 4'!$P$159</definedName>
    <definedName name="VAS073_F_Opexbeapskaito11IS">'Forma 4'!$D$248</definedName>
    <definedName name="VAS073_F_Opexsuapskaito11IS">'Forma 4'!$D$247</definedName>
    <definedName name="VAS073_F_Orginventoriau11IS">'Forma 4'!$D$75</definedName>
    <definedName name="VAS073_F_Orginventoriau131GeriamojoVandens">'Forma 4'!$F$75</definedName>
    <definedName name="VAS073_F_Orginventoriau132GeriamojoVandens">'Forma 4'!$G$75</definedName>
    <definedName name="VAS073_F_Orginventoriau133GeriamojoVandens">'Forma 4'!$H$75</definedName>
    <definedName name="VAS073_F_Orginventoriau13IsViso">'Forma 4'!$E$75</definedName>
    <definedName name="VAS073_F_Orginventoriau141NuotekuSurinkimas">'Forma 4'!$J$75</definedName>
    <definedName name="VAS073_F_Orginventoriau142NuotekuValymas">'Forma 4'!$K$75</definedName>
    <definedName name="VAS073_F_Orginventoriau143NuotekuDumblo">'Forma 4'!$L$75</definedName>
    <definedName name="VAS073_F_Orginventoriau14IsViso">'Forma 4'!$I$75</definedName>
    <definedName name="VAS073_F_Orginventoriau15PavirsiniuNuoteku">'Forma 4'!$M$75</definedName>
    <definedName name="VAS073_F_Orginventoriau16KitosReguliuojamosios">'Forma 4'!$N$75</definedName>
    <definedName name="VAS073_F_Orginventoriau17KitosVeiklos">'Forma 4'!$Q$75</definedName>
    <definedName name="VAS073_F_Orginventoriau1Apskaitosveikla1">'Forma 4'!$O$75</definedName>
    <definedName name="VAS073_F_Orginventoriau1Kitareguliuoja1">'Forma 4'!$P$75</definedName>
    <definedName name="VAS073_F_Orginventoriau21IS">'Forma 4'!$D$128</definedName>
    <definedName name="VAS073_F_Orginventoriau231GeriamojoVandens">'Forma 4'!$F$128</definedName>
    <definedName name="VAS073_F_Orginventoriau232GeriamojoVandens">'Forma 4'!$G$128</definedName>
    <definedName name="VAS073_F_Orginventoriau233GeriamojoVandens">'Forma 4'!$H$128</definedName>
    <definedName name="VAS073_F_Orginventoriau23IsViso">'Forma 4'!$E$128</definedName>
    <definedName name="VAS073_F_Orginventoriau241NuotekuSurinkimas">'Forma 4'!$J$128</definedName>
    <definedName name="VAS073_F_Orginventoriau242NuotekuValymas">'Forma 4'!$K$128</definedName>
    <definedName name="VAS073_F_Orginventoriau243NuotekuDumblo">'Forma 4'!$L$128</definedName>
    <definedName name="VAS073_F_Orginventoriau24IsViso">'Forma 4'!$I$128</definedName>
    <definedName name="VAS073_F_Orginventoriau25PavirsiniuNuoteku">'Forma 4'!$M$128</definedName>
    <definedName name="VAS073_F_Orginventoriau26KitosReguliuojamosios">'Forma 4'!$N$128</definedName>
    <definedName name="VAS073_F_Orginventoriau27KitosVeiklos">'Forma 4'!$Q$128</definedName>
    <definedName name="VAS073_F_Orginventoriau2Apskaitosveikla1">'Forma 4'!$O$128</definedName>
    <definedName name="VAS073_F_Orginventoriau2Kitareguliuoja1">'Forma 4'!$P$128</definedName>
    <definedName name="VAS073_F_Orginventoriau31IS">'Forma 4'!$D$180</definedName>
    <definedName name="VAS073_F_Orginventoriau331GeriamojoVandens">'Forma 4'!$F$180</definedName>
    <definedName name="VAS073_F_Orginventoriau332GeriamojoVandens">'Forma 4'!$G$180</definedName>
    <definedName name="VAS073_F_Orginventoriau333GeriamojoVandens">'Forma 4'!$H$180</definedName>
    <definedName name="VAS073_F_Orginventoriau33IsViso">'Forma 4'!$E$180</definedName>
    <definedName name="VAS073_F_Orginventoriau341NuotekuSurinkimas">'Forma 4'!$J$180</definedName>
    <definedName name="VAS073_F_Orginventoriau342NuotekuValymas">'Forma 4'!$K$180</definedName>
    <definedName name="VAS073_F_Orginventoriau343NuotekuDumblo">'Forma 4'!$L$180</definedName>
    <definedName name="VAS073_F_Orginventoriau34IsViso">'Forma 4'!$I$180</definedName>
    <definedName name="VAS073_F_Orginventoriau35PavirsiniuNuoteku">'Forma 4'!$M$180</definedName>
    <definedName name="VAS073_F_Orginventoriau36KitosReguliuojamosios">'Forma 4'!$N$180</definedName>
    <definedName name="VAS073_F_Orginventoriau37KitosVeiklos">'Forma 4'!$Q$180</definedName>
    <definedName name="VAS073_F_Orginventoriau3Apskaitosveikla1">'Forma 4'!$O$180</definedName>
    <definedName name="VAS073_F_Orginventoriau3Kitareguliuoja1">'Forma 4'!$P$180</definedName>
    <definedName name="VAS073_F_Orginventoriau41IS">'Forma 4'!$D$225</definedName>
    <definedName name="VAS073_F_Orginventoriau431GeriamojoVandens">'Forma 4'!$F$225</definedName>
    <definedName name="VAS073_F_Orginventoriau432GeriamojoVandens">'Forma 4'!$G$225</definedName>
    <definedName name="VAS073_F_Orginventoriau433GeriamojoVandens">'Forma 4'!$H$225</definedName>
    <definedName name="VAS073_F_Orginventoriau43IsViso">'Forma 4'!$E$225</definedName>
    <definedName name="VAS073_F_Orginventoriau441NuotekuSurinkimas">'Forma 4'!$J$225</definedName>
    <definedName name="VAS073_F_Orginventoriau442NuotekuValymas">'Forma 4'!$K$225</definedName>
    <definedName name="VAS073_F_Orginventoriau443NuotekuDumblo">'Forma 4'!$L$225</definedName>
    <definedName name="VAS073_F_Orginventoriau44IsViso">'Forma 4'!$I$225</definedName>
    <definedName name="VAS073_F_Orginventoriau45PavirsiniuNuoteku">'Forma 4'!$M$225</definedName>
    <definedName name="VAS073_F_Orginventoriau46KitosReguliuojamosios">'Forma 4'!$N$225</definedName>
    <definedName name="VAS073_F_Orginventoriau47KitosVeiklos">'Forma 4'!$Q$225</definedName>
    <definedName name="VAS073_F_Orginventoriau4Apskaitosveikla1">'Forma 4'!$O$225</definedName>
    <definedName name="VAS073_F_Orginventoriau4Kitareguliuoja1">'Forma 4'!$P$225</definedName>
    <definedName name="VAS073_F_Paskirstomosio21IS">'Forma 4'!$D$232</definedName>
    <definedName name="VAS073_F_Paskirstomosio231GeriamojoVandens">'Forma 4'!$F$232</definedName>
    <definedName name="VAS073_F_Paskirstomosio232GeriamojoVandens">'Forma 4'!$G$232</definedName>
    <definedName name="VAS073_F_Paskirstomosio233GeriamojoVandens">'Forma 4'!$H$232</definedName>
    <definedName name="VAS073_F_Paskirstomosio23IsViso">'Forma 4'!$E$232</definedName>
    <definedName name="VAS073_F_Paskirstomosio241NuotekuSurinkimas">'Forma 4'!$J$232</definedName>
    <definedName name="VAS073_F_Paskirstomosio242NuotekuValymas">'Forma 4'!$K$232</definedName>
    <definedName name="VAS073_F_Paskirstomosio243NuotekuDumblo">'Forma 4'!$L$232</definedName>
    <definedName name="VAS073_F_Paskirstomosio24IsViso">'Forma 4'!$I$232</definedName>
    <definedName name="VAS073_F_Paskirstomosio25PavirsiniuNuoteku">'Forma 4'!$M$232</definedName>
    <definedName name="VAS073_F_Paskirstomosio26KitosReguliuojamosios">'Forma 4'!$N$232</definedName>
    <definedName name="VAS073_F_Paskirstomosio27KitosVeiklos">'Forma 4'!$Q$232</definedName>
    <definedName name="VAS073_F_Paskirstomosio2Apskaitosveikla1">'Forma 4'!$O$232</definedName>
    <definedName name="VAS073_F_Paskirstomosio2Kitareguliuoja1">'Forma 4'!$P$232</definedName>
    <definedName name="VAS073_F_Paskirstomujus11IS">'Forma 4'!$D$10</definedName>
    <definedName name="VAS073_F_Pastopasiuntin11IS">'Forma 4'!$D$73</definedName>
    <definedName name="VAS073_F_Pastopasiuntin131GeriamojoVandens">'Forma 4'!$F$73</definedName>
    <definedName name="VAS073_F_Pastopasiuntin132GeriamojoVandens">'Forma 4'!$G$73</definedName>
    <definedName name="VAS073_F_Pastopasiuntin133GeriamojoVandens">'Forma 4'!$H$73</definedName>
    <definedName name="VAS073_F_Pastopasiuntin13IsViso">'Forma 4'!$E$73</definedName>
    <definedName name="VAS073_F_Pastopasiuntin141NuotekuSurinkimas">'Forma 4'!$J$73</definedName>
    <definedName name="VAS073_F_Pastopasiuntin142NuotekuValymas">'Forma 4'!$K$73</definedName>
    <definedName name="VAS073_F_Pastopasiuntin143NuotekuDumblo">'Forma 4'!$L$73</definedName>
    <definedName name="VAS073_F_Pastopasiuntin14IsViso">'Forma 4'!$I$73</definedName>
    <definedName name="VAS073_F_Pastopasiuntin15PavirsiniuNuoteku">'Forma 4'!$M$73</definedName>
    <definedName name="VAS073_F_Pastopasiuntin16KitosReguliuojamosios">'Forma 4'!$N$73</definedName>
    <definedName name="VAS073_F_Pastopasiuntin17KitosVeiklos">'Forma 4'!$Q$73</definedName>
    <definedName name="VAS073_F_Pastopasiuntin1Apskaitosveikla1">'Forma 4'!$O$73</definedName>
    <definedName name="VAS073_F_Pastopasiuntin1Kitareguliuoja1">'Forma 4'!$P$73</definedName>
    <definedName name="VAS073_F_Pastopasiuntin21IS">'Forma 4'!$D$126</definedName>
    <definedName name="VAS073_F_Pastopasiuntin231GeriamojoVandens">'Forma 4'!$F$126</definedName>
    <definedName name="VAS073_F_Pastopasiuntin232GeriamojoVandens">'Forma 4'!$G$126</definedName>
    <definedName name="VAS073_F_Pastopasiuntin233GeriamojoVandens">'Forma 4'!$H$126</definedName>
    <definedName name="VAS073_F_Pastopasiuntin23IsViso">'Forma 4'!$E$126</definedName>
    <definedName name="VAS073_F_Pastopasiuntin241NuotekuSurinkimas">'Forma 4'!$J$126</definedName>
    <definedName name="VAS073_F_Pastopasiuntin242NuotekuValymas">'Forma 4'!$K$126</definedName>
    <definedName name="VAS073_F_Pastopasiuntin243NuotekuDumblo">'Forma 4'!$L$126</definedName>
    <definedName name="VAS073_F_Pastopasiuntin24IsViso">'Forma 4'!$I$126</definedName>
    <definedName name="VAS073_F_Pastopasiuntin25PavirsiniuNuoteku">'Forma 4'!$M$126</definedName>
    <definedName name="VAS073_F_Pastopasiuntin26KitosReguliuojamosios">'Forma 4'!$N$126</definedName>
    <definedName name="VAS073_F_Pastopasiuntin27KitosVeiklos">'Forma 4'!$Q$126</definedName>
    <definedName name="VAS073_F_Pastopasiuntin2Apskaitosveikla1">'Forma 4'!$O$126</definedName>
    <definedName name="VAS073_F_Pastopasiuntin2Kitareguliuoja1">'Forma 4'!$P$126</definedName>
    <definedName name="VAS073_F_Pastopasiuntin31IS">'Forma 4'!$D$178</definedName>
    <definedName name="VAS073_F_Pastopasiuntin331GeriamojoVandens">'Forma 4'!$F$178</definedName>
    <definedName name="VAS073_F_Pastopasiuntin332GeriamojoVandens">'Forma 4'!$G$178</definedName>
    <definedName name="VAS073_F_Pastopasiuntin333GeriamojoVandens">'Forma 4'!$H$178</definedName>
    <definedName name="VAS073_F_Pastopasiuntin33IsViso">'Forma 4'!$E$178</definedName>
    <definedName name="VAS073_F_Pastopasiuntin341NuotekuSurinkimas">'Forma 4'!$J$178</definedName>
    <definedName name="VAS073_F_Pastopasiuntin342NuotekuValymas">'Forma 4'!$K$178</definedName>
    <definedName name="VAS073_F_Pastopasiuntin343NuotekuDumblo">'Forma 4'!$L$178</definedName>
    <definedName name="VAS073_F_Pastopasiuntin34IsViso">'Forma 4'!$I$178</definedName>
    <definedName name="VAS073_F_Pastopasiuntin35PavirsiniuNuoteku">'Forma 4'!$M$178</definedName>
    <definedName name="VAS073_F_Pastopasiuntin36KitosReguliuojamosios">'Forma 4'!$N$178</definedName>
    <definedName name="VAS073_F_Pastopasiuntin37KitosVeiklos">'Forma 4'!$Q$178</definedName>
    <definedName name="VAS073_F_Pastopasiuntin3Apskaitosveikla1">'Forma 4'!$O$178</definedName>
    <definedName name="VAS073_F_Pastopasiuntin3Kitareguliuoja1">'Forma 4'!$P$178</definedName>
    <definedName name="VAS073_F_Pastopasiuntin41IS">'Forma 4'!$D$223</definedName>
    <definedName name="VAS073_F_Pastopasiuntin431GeriamojoVandens">'Forma 4'!$F$223</definedName>
    <definedName name="VAS073_F_Pastopasiuntin432GeriamojoVandens">'Forma 4'!$G$223</definedName>
    <definedName name="VAS073_F_Pastopasiuntin433GeriamojoVandens">'Forma 4'!$H$223</definedName>
    <definedName name="VAS073_F_Pastopasiuntin43IsViso">'Forma 4'!$E$223</definedName>
    <definedName name="VAS073_F_Pastopasiuntin441NuotekuSurinkimas">'Forma 4'!$J$223</definedName>
    <definedName name="VAS073_F_Pastopasiuntin442NuotekuValymas">'Forma 4'!$K$223</definedName>
    <definedName name="VAS073_F_Pastopasiuntin443NuotekuDumblo">'Forma 4'!$L$223</definedName>
    <definedName name="VAS073_F_Pastopasiuntin44IsViso">'Forma 4'!$I$223</definedName>
    <definedName name="VAS073_F_Pastopasiuntin45PavirsiniuNuoteku">'Forma 4'!$M$223</definedName>
    <definedName name="VAS073_F_Pastopasiuntin46KitosReguliuojamosios">'Forma 4'!$N$223</definedName>
    <definedName name="VAS073_F_Pastopasiuntin47KitosVeiklos">'Forma 4'!$Q$223</definedName>
    <definedName name="VAS073_F_Pastopasiuntin4Apskaitosveikla1">'Forma 4'!$O$223</definedName>
    <definedName name="VAS073_F_Pastopasiuntin4Kitareguliuoja1">'Forma 4'!$P$223</definedName>
    <definedName name="VAS073_F_Pastoviosiospa11IS">'Forma 4'!$D$24</definedName>
    <definedName name="VAS073_F_Pastoviosiospa131GeriamojoVandens">'Forma 4'!$F$24</definedName>
    <definedName name="VAS073_F_Pastoviosiospa132GeriamojoVandens">'Forma 4'!$G$24</definedName>
    <definedName name="VAS073_F_Pastoviosiospa133GeriamojoVandens">'Forma 4'!$H$24</definedName>
    <definedName name="VAS073_F_Pastoviosiospa13IsViso">'Forma 4'!$E$24</definedName>
    <definedName name="VAS073_F_Pastoviosiospa141NuotekuSurinkimas">'Forma 4'!$J$24</definedName>
    <definedName name="VAS073_F_Pastoviosiospa142NuotekuValymas">'Forma 4'!$K$24</definedName>
    <definedName name="VAS073_F_Pastoviosiospa143NuotekuDumblo">'Forma 4'!$L$24</definedName>
    <definedName name="VAS073_F_Pastoviosiospa14IsViso">'Forma 4'!$I$24</definedName>
    <definedName name="VAS073_F_Pastoviosiospa15PavirsiniuNuoteku">'Forma 4'!$M$24</definedName>
    <definedName name="VAS073_F_Pastoviosiospa16KitosReguliuojamosios">'Forma 4'!$N$24</definedName>
    <definedName name="VAS073_F_Pastoviosiospa17KitosVeiklos">'Forma 4'!$Q$24</definedName>
    <definedName name="VAS073_F_Pastoviosiospa1Apskaitosveikla1">'Forma 4'!$O$24</definedName>
    <definedName name="VAS073_F_Pastoviosiospa1Kitareguliuoja1">'Forma 4'!$P$24</definedName>
    <definedName name="VAS073_F_Patalpuprieziu11IS">'Forma 4'!$D$77</definedName>
    <definedName name="VAS073_F_Patalpuprieziu131GeriamojoVandens">'Forma 4'!$F$77</definedName>
    <definedName name="VAS073_F_Patalpuprieziu132GeriamojoVandens">'Forma 4'!$G$77</definedName>
    <definedName name="VAS073_F_Patalpuprieziu133GeriamojoVandens">'Forma 4'!$H$77</definedName>
    <definedName name="VAS073_F_Patalpuprieziu13IsViso">'Forma 4'!$E$77</definedName>
    <definedName name="VAS073_F_Patalpuprieziu141NuotekuSurinkimas">'Forma 4'!$J$77</definedName>
    <definedName name="VAS073_F_Patalpuprieziu142NuotekuValymas">'Forma 4'!$K$77</definedName>
    <definedName name="VAS073_F_Patalpuprieziu143NuotekuDumblo">'Forma 4'!$L$77</definedName>
    <definedName name="VAS073_F_Patalpuprieziu14IsViso">'Forma 4'!$I$77</definedName>
    <definedName name="VAS073_F_Patalpuprieziu15PavirsiniuNuoteku">'Forma 4'!$M$77</definedName>
    <definedName name="VAS073_F_Patalpuprieziu16KitosReguliuojamosios">'Forma 4'!$N$77</definedName>
    <definedName name="VAS073_F_Patalpuprieziu17KitosVeiklos">'Forma 4'!$Q$77</definedName>
    <definedName name="VAS073_F_Patalpuprieziu1Apskaitosveikla1">'Forma 4'!$O$77</definedName>
    <definedName name="VAS073_F_Patalpuprieziu1Kitareguliuoja1">'Forma 4'!$P$77</definedName>
    <definedName name="VAS073_F_Patalpuprieziu21IS">'Forma 4'!$D$130</definedName>
    <definedName name="VAS073_F_Patalpuprieziu231GeriamojoVandens">'Forma 4'!$F$130</definedName>
    <definedName name="VAS073_F_Patalpuprieziu232GeriamojoVandens">'Forma 4'!$G$130</definedName>
    <definedName name="VAS073_F_Patalpuprieziu233GeriamojoVandens">'Forma 4'!$H$130</definedName>
    <definedName name="VAS073_F_Patalpuprieziu23IsViso">'Forma 4'!$E$130</definedName>
    <definedName name="VAS073_F_Patalpuprieziu241NuotekuSurinkimas">'Forma 4'!$J$130</definedName>
    <definedName name="VAS073_F_Patalpuprieziu242NuotekuValymas">'Forma 4'!$K$130</definedName>
    <definedName name="VAS073_F_Patalpuprieziu243NuotekuDumblo">'Forma 4'!$L$130</definedName>
    <definedName name="VAS073_F_Patalpuprieziu24IsViso">'Forma 4'!$I$130</definedName>
    <definedName name="VAS073_F_Patalpuprieziu25PavirsiniuNuoteku">'Forma 4'!$M$130</definedName>
    <definedName name="VAS073_F_Patalpuprieziu26KitosReguliuojamosios">'Forma 4'!$N$130</definedName>
    <definedName name="VAS073_F_Patalpuprieziu27KitosVeiklos">'Forma 4'!$Q$130</definedName>
    <definedName name="VAS073_F_Patalpuprieziu2Apskaitosveikla1">'Forma 4'!$O$130</definedName>
    <definedName name="VAS073_F_Patalpuprieziu2Kitareguliuoja1">'Forma 4'!$P$130</definedName>
    <definedName name="VAS073_F_Patalpuprieziu31IS">'Forma 4'!$D$182</definedName>
    <definedName name="VAS073_F_Patalpuprieziu331GeriamojoVandens">'Forma 4'!$F$182</definedName>
    <definedName name="VAS073_F_Patalpuprieziu332GeriamojoVandens">'Forma 4'!$G$182</definedName>
    <definedName name="VAS073_F_Patalpuprieziu333GeriamojoVandens">'Forma 4'!$H$182</definedName>
    <definedName name="VAS073_F_Patalpuprieziu33IsViso">'Forma 4'!$E$182</definedName>
    <definedName name="VAS073_F_Patalpuprieziu341NuotekuSurinkimas">'Forma 4'!$J$182</definedName>
    <definedName name="VAS073_F_Patalpuprieziu342NuotekuValymas">'Forma 4'!$K$182</definedName>
    <definedName name="VAS073_F_Patalpuprieziu343NuotekuDumblo">'Forma 4'!$L$182</definedName>
    <definedName name="VAS073_F_Patalpuprieziu34IsViso">'Forma 4'!$I$182</definedName>
    <definedName name="VAS073_F_Patalpuprieziu35PavirsiniuNuoteku">'Forma 4'!$M$182</definedName>
    <definedName name="VAS073_F_Patalpuprieziu36KitosReguliuojamosios">'Forma 4'!$N$182</definedName>
    <definedName name="VAS073_F_Patalpuprieziu37KitosVeiklos">'Forma 4'!$Q$182</definedName>
    <definedName name="VAS073_F_Patalpuprieziu3Apskaitosveikla1">'Forma 4'!$O$182</definedName>
    <definedName name="VAS073_F_Patalpuprieziu3Kitareguliuoja1">'Forma 4'!$P$182</definedName>
    <definedName name="VAS073_F_Patalpuprieziu41IS">'Forma 4'!$D$227</definedName>
    <definedName name="VAS073_F_Patalpuprieziu431GeriamojoVandens">'Forma 4'!$F$227</definedName>
    <definedName name="VAS073_F_Patalpuprieziu432GeriamojoVandens">'Forma 4'!$G$227</definedName>
    <definedName name="VAS073_F_Patalpuprieziu433GeriamojoVandens">'Forma 4'!$H$227</definedName>
    <definedName name="VAS073_F_Patalpuprieziu43IsViso">'Forma 4'!$E$227</definedName>
    <definedName name="VAS073_F_Patalpuprieziu441NuotekuSurinkimas">'Forma 4'!$J$227</definedName>
    <definedName name="VAS073_F_Patalpuprieziu442NuotekuValymas">'Forma 4'!$K$227</definedName>
    <definedName name="VAS073_F_Patalpuprieziu443NuotekuDumblo">'Forma 4'!$L$227</definedName>
    <definedName name="VAS073_F_Patalpuprieziu44IsViso">'Forma 4'!$I$227</definedName>
    <definedName name="VAS073_F_Patalpuprieziu45PavirsiniuNuoteku">'Forma 4'!$M$227</definedName>
    <definedName name="VAS073_F_Patalpuprieziu46KitosReguliuojamosios">'Forma 4'!$N$227</definedName>
    <definedName name="VAS073_F_Patalpuprieziu47KitosVeiklos">'Forma 4'!$Q$227</definedName>
    <definedName name="VAS073_F_Patalpuprieziu4Apskaitosveikla1">'Forma 4'!$O$227</definedName>
    <definedName name="VAS073_F_Patalpuprieziu4Kitareguliuoja1">'Forma 4'!$P$227</definedName>
    <definedName name="VAS073_F_Patalpusildymo11IS">'Forma 4'!$D$36</definedName>
    <definedName name="VAS073_F_Patalpusildymo131GeriamojoVandens">'Forma 4'!$F$36</definedName>
    <definedName name="VAS073_F_Patalpusildymo132GeriamojoVandens">'Forma 4'!$G$36</definedName>
    <definedName name="VAS073_F_Patalpusildymo133GeriamojoVandens">'Forma 4'!$H$36</definedName>
    <definedName name="VAS073_F_Patalpusildymo13IsViso">'Forma 4'!$E$36</definedName>
    <definedName name="VAS073_F_Patalpusildymo141NuotekuSurinkimas">'Forma 4'!$J$36</definedName>
    <definedName name="VAS073_F_Patalpusildymo142NuotekuValymas">'Forma 4'!$K$36</definedName>
    <definedName name="VAS073_F_Patalpusildymo143NuotekuDumblo">'Forma 4'!$L$36</definedName>
    <definedName name="VAS073_F_Patalpusildymo14IsViso">'Forma 4'!$I$36</definedName>
    <definedName name="VAS073_F_Patalpusildymo15PavirsiniuNuoteku">'Forma 4'!$M$36</definedName>
    <definedName name="VAS073_F_Patalpusildymo16KitosReguliuojamosios">'Forma 4'!$N$36</definedName>
    <definedName name="VAS073_F_Patalpusildymo17KitosVeiklos">'Forma 4'!$Q$36</definedName>
    <definedName name="VAS073_F_Patalpusildymo1Apskaitosveikla1">'Forma 4'!$O$36</definedName>
    <definedName name="VAS073_F_Patalpusildymo1Kitareguliuoja1">'Forma 4'!$P$36</definedName>
    <definedName name="VAS073_F_Patalpusildymo21IS">'Forma 4'!$D$95</definedName>
    <definedName name="VAS073_F_Patalpusildymo231GeriamojoVandens">'Forma 4'!$F$95</definedName>
    <definedName name="VAS073_F_Patalpusildymo232GeriamojoVandens">'Forma 4'!$G$95</definedName>
    <definedName name="VAS073_F_Patalpusildymo233GeriamojoVandens">'Forma 4'!$H$95</definedName>
    <definedName name="VAS073_F_Patalpusildymo23IsViso">'Forma 4'!$E$95</definedName>
    <definedName name="VAS073_F_Patalpusildymo241NuotekuSurinkimas">'Forma 4'!$J$95</definedName>
    <definedName name="VAS073_F_Patalpusildymo242NuotekuValymas">'Forma 4'!$K$95</definedName>
    <definedName name="VAS073_F_Patalpusildymo243NuotekuDumblo">'Forma 4'!$L$95</definedName>
    <definedName name="VAS073_F_Patalpusildymo24IsViso">'Forma 4'!$I$95</definedName>
    <definedName name="VAS073_F_Patalpusildymo25PavirsiniuNuoteku">'Forma 4'!$M$95</definedName>
    <definedName name="VAS073_F_Patalpusildymo26KitosReguliuojamosios">'Forma 4'!$N$95</definedName>
    <definedName name="VAS073_F_Patalpusildymo27KitosVeiklos">'Forma 4'!$Q$95</definedName>
    <definedName name="VAS073_F_Patalpusildymo2Apskaitosveikla1">'Forma 4'!$O$95</definedName>
    <definedName name="VAS073_F_Patalpusildymo2Kitareguliuoja1">'Forma 4'!$P$95</definedName>
    <definedName name="VAS073_F_Patalpusildymo31IS">'Forma 4'!$D$147</definedName>
    <definedName name="VAS073_F_Patalpusildymo331GeriamojoVandens">'Forma 4'!$F$147</definedName>
    <definedName name="VAS073_F_Patalpusildymo332GeriamojoVandens">'Forma 4'!$G$147</definedName>
    <definedName name="VAS073_F_Patalpusildymo333GeriamojoVandens">'Forma 4'!$H$147</definedName>
    <definedName name="VAS073_F_Patalpusildymo33IsViso">'Forma 4'!$E$147</definedName>
    <definedName name="VAS073_F_Patalpusildymo341NuotekuSurinkimas">'Forma 4'!$J$147</definedName>
    <definedName name="VAS073_F_Patalpusildymo342NuotekuValymas">'Forma 4'!$K$147</definedName>
    <definedName name="VAS073_F_Patalpusildymo343NuotekuDumblo">'Forma 4'!$L$147</definedName>
    <definedName name="VAS073_F_Patalpusildymo34IsViso">'Forma 4'!$I$147</definedName>
    <definedName name="VAS073_F_Patalpusildymo35PavirsiniuNuoteku">'Forma 4'!$M$147</definedName>
    <definedName name="VAS073_F_Patalpusildymo36KitosReguliuojamosios">'Forma 4'!$N$147</definedName>
    <definedName name="VAS073_F_Patalpusildymo37KitosVeiklos">'Forma 4'!$Q$147</definedName>
    <definedName name="VAS073_F_Patalpusildymo3Apskaitosveikla1">'Forma 4'!$O$147</definedName>
    <definedName name="VAS073_F_Patalpusildymo3Kitareguliuoja1">'Forma 4'!$P$147</definedName>
    <definedName name="VAS073_F_Perkamupaslaug11IS">'Forma 4'!$D$22</definedName>
    <definedName name="VAS073_F_Perkamupaslaug131GeriamojoVandens">'Forma 4'!$F$22</definedName>
    <definedName name="VAS073_F_Perkamupaslaug132GeriamojoVandens">'Forma 4'!$G$22</definedName>
    <definedName name="VAS073_F_Perkamupaslaug133GeriamojoVandens">'Forma 4'!$H$22</definedName>
    <definedName name="VAS073_F_Perkamupaslaug13IsViso">'Forma 4'!$E$22</definedName>
    <definedName name="VAS073_F_Perkamupaslaug141NuotekuSurinkimas">'Forma 4'!$J$22</definedName>
    <definedName name="VAS073_F_Perkamupaslaug142NuotekuValymas">'Forma 4'!$K$22</definedName>
    <definedName name="VAS073_F_Perkamupaslaug143NuotekuDumblo">'Forma 4'!$L$22</definedName>
    <definedName name="VAS073_F_Perkamupaslaug14IsViso">'Forma 4'!$I$22</definedName>
    <definedName name="VAS073_F_Perkamupaslaug15PavirsiniuNuoteku">'Forma 4'!$M$22</definedName>
    <definedName name="VAS073_F_Perkamupaslaug16KitosReguliuojamosios">'Forma 4'!$N$22</definedName>
    <definedName name="VAS073_F_Perkamupaslaug17KitosVeiklos">'Forma 4'!$Q$22</definedName>
    <definedName name="VAS073_F_Perkamupaslaug1Apskaitosveikla1">'Forma 4'!$O$22</definedName>
    <definedName name="VAS073_F_Perkamupaslaug1Kitareguliuoja1">'Forma 4'!$P$22</definedName>
    <definedName name="VAS073_F_Personalomokym11IS">'Forma 4'!$D$56</definedName>
    <definedName name="VAS073_F_Personalomokym131GeriamojoVandens">'Forma 4'!$F$56</definedName>
    <definedName name="VAS073_F_Personalomokym132GeriamojoVandens">'Forma 4'!$G$56</definedName>
    <definedName name="VAS073_F_Personalomokym133GeriamojoVandens">'Forma 4'!$H$56</definedName>
    <definedName name="VAS073_F_Personalomokym13IsViso">'Forma 4'!$E$56</definedName>
    <definedName name="VAS073_F_Personalomokym141NuotekuSurinkimas">'Forma 4'!$J$56</definedName>
    <definedName name="VAS073_F_Personalomokym142NuotekuValymas">'Forma 4'!$K$56</definedName>
    <definedName name="VAS073_F_Personalomokym143NuotekuDumblo">'Forma 4'!$L$56</definedName>
    <definedName name="VAS073_F_Personalomokym14IsViso">'Forma 4'!$I$56</definedName>
    <definedName name="VAS073_F_Personalomokym15PavirsiniuNuoteku">'Forma 4'!$M$56</definedName>
    <definedName name="VAS073_F_Personalomokym16KitosReguliuojamosios">'Forma 4'!$N$56</definedName>
    <definedName name="VAS073_F_Personalomokym17KitosVeiklos">'Forma 4'!$Q$56</definedName>
    <definedName name="VAS073_F_Personalomokym1Apskaitosveikla1">'Forma 4'!$O$56</definedName>
    <definedName name="VAS073_F_Personalomokym1Kitareguliuoja1">'Forma 4'!$P$56</definedName>
    <definedName name="VAS073_F_Personalomokym21IS">'Forma 4'!$D$112</definedName>
    <definedName name="VAS073_F_Personalomokym231GeriamojoVandens">'Forma 4'!$F$112</definedName>
    <definedName name="VAS073_F_Personalomokym232GeriamojoVandens">'Forma 4'!$G$112</definedName>
    <definedName name="VAS073_F_Personalomokym233GeriamojoVandens">'Forma 4'!$H$112</definedName>
    <definedName name="VAS073_F_Personalomokym23IsViso">'Forma 4'!$E$112</definedName>
    <definedName name="VAS073_F_Personalomokym241NuotekuSurinkimas">'Forma 4'!$J$112</definedName>
    <definedName name="VAS073_F_Personalomokym242NuotekuValymas">'Forma 4'!$K$112</definedName>
    <definedName name="VAS073_F_Personalomokym243NuotekuDumblo">'Forma 4'!$L$112</definedName>
    <definedName name="VAS073_F_Personalomokym24IsViso">'Forma 4'!$I$112</definedName>
    <definedName name="VAS073_F_Personalomokym25PavirsiniuNuoteku">'Forma 4'!$M$112</definedName>
    <definedName name="VAS073_F_Personalomokym26KitosReguliuojamosios">'Forma 4'!$N$112</definedName>
    <definedName name="VAS073_F_Personalomokym27KitosVeiklos">'Forma 4'!$Q$112</definedName>
    <definedName name="VAS073_F_Personalomokym2Apskaitosveikla1">'Forma 4'!$O$112</definedName>
    <definedName name="VAS073_F_Personalomokym2Kitareguliuoja1">'Forma 4'!$P$112</definedName>
    <definedName name="VAS073_F_Personalomokym31IS">'Forma 4'!$D$209</definedName>
    <definedName name="VAS073_F_Personalomokym331GeriamojoVandens">'Forma 4'!$F$209</definedName>
    <definedName name="VAS073_F_Personalomokym332GeriamojoVandens">'Forma 4'!$G$209</definedName>
    <definedName name="VAS073_F_Personalomokym333GeriamojoVandens">'Forma 4'!$H$209</definedName>
    <definedName name="VAS073_F_Personalomokym33IsViso">'Forma 4'!$E$209</definedName>
    <definedName name="VAS073_F_Personalomokym341NuotekuSurinkimas">'Forma 4'!$J$209</definedName>
    <definedName name="VAS073_F_Personalomokym342NuotekuValymas">'Forma 4'!$K$209</definedName>
    <definedName name="VAS073_F_Personalomokym343NuotekuDumblo">'Forma 4'!$L$209</definedName>
    <definedName name="VAS073_F_Personalomokym34IsViso">'Forma 4'!$I$209</definedName>
    <definedName name="VAS073_F_Personalomokym35PavirsiniuNuoteku">'Forma 4'!$M$209</definedName>
    <definedName name="VAS073_F_Personalomokym36KitosReguliuojamosios">'Forma 4'!$N$209</definedName>
    <definedName name="VAS073_F_Personalomokym37KitosVeiklos">'Forma 4'!$Q$209</definedName>
    <definedName name="VAS073_F_Personalomokym3Apskaitosveikla1">'Forma 4'!$O$209</definedName>
    <definedName name="VAS073_F_Personalomokym3Kitareguliuoja1">'Forma 4'!$P$209</definedName>
    <definedName name="VAS073_F_PersonaloMokymuSanaudos1IS">'Forma 4'!$D$164</definedName>
    <definedName name="VAS073_F_PersonaloMokymuSanaudos31GeriamojoVandens">'Forma 4'!$F$164</definedName>
    <definedName name="VAS073_F_PersonaloMokymuSanaudos32GeriamojoVandens">'Forma 4'!$G$164</definedName>
    <definedName name="VAS073_F_PersonaloMokymuSanaudos33GeriamojoVandens">'Forma 4'!$H$164</definedName>
    <definedName name="VAS073_F_PersonaloMokymuSanaudos3IsViso">'Forma 4'!$E$164</definedName>
    <definedName name="VAS073_F_PersonaloMokymuSanaudos41NuotekuSurinkimas">'Forma 4'!$J$164</definedName>
    <definedName name="VAS073_F_PersonaloMokymuSanaudos42NuotekuValymas">'Forma 4'!$K$164</definedName>
    <definedName name="VAS073_F_PersonaloMokymuSanaudos43NuotekuDumblo">'Forma 4'!$L$164</definedName>
    <definedName name="VAS073_F_PersonaloMokymuSanaudos4IsViso">'Forma 4'!$I$164</definedName>
    <definedName name="VAS073_F_PersonaloMokymuSanaudos5PavirsiniuNuoteku">'Forma 4'!$M$164</definedName>
    <definedName name="VAS073_F_PersonaloMokymuSanaudos6KitosReguliuojamosios">'Forma 4'!$N$164</definedName>
    <definedName name="VAS073_F_PersonaloMokymuSanaudos7KitosVeiklos">'Forma 4'!$Q$164</definedName>
    <definedName name="VAS073_F_PersonaloMokymuSanaudosApskaitosveikla1">'Forma 4'!$O$164</definedName>
    <definedName name="VAS073_F_PersonaloMokymuSanaudosKitareguliuoja1">'Forma 4'!$P$164</definedName>
    <definedName name="VAS073_F_Personalosanau11IS">'Forma 4'!$D$20</definedName>
    <definedName name="VAS073_F_Personalosanau131GeriamojoVandens">'Forma 4'!$F$20</definedName>
    <definedName name="VAS073_F_Personalosanau132GeriamojoVandens">'Forma 4'!$G$20</definedName>
    <definedName name="VAS073_F_Personalosanau133GeriamojoVandens">'Forma 4'!$H$20</definedName>
    <definedName name="VAS073_F_Personalosanau13IsViso">'Forma 4'!$E$20</definedName>
    <definedName name="VAS073_F_Personalosanau141NuotekuSurinkimas">'Forma 4'!$J$20</definedName>
    <definedName name="VAS073_F_Personalosanau142NuotekuValymas">'Forma 4'!$K$20</definedName>
    <definedName name="VAS073_F_Personalosanau143NuotekuDumblo">'Forma 4'!$L$20</definedName>
    <definedName name="VAS073_F_Personalosanau14IsViso">'Forma 4'!$I$20</definedName>
    <definedName name="VAS073_F_Personalosanau15PavirsiniuNuoteku">'Forma 4'!$M$20</definedName>
    <definedName name="VAS073_F_Personalosanau16KitosReguliuojamosios">'Forma 4'!$N$20</definedName>
    <definedName name="VAS073_F_Personalosanau17KitosVeiklos">'Forma 4'!$Q$20</definedName>
    <definedName name="VAS073_F_Personalosanau1Apskaitosveikla1">'Forma 4'!$O$20</definedName>
    <definedName name="VAS073_F_Personalosanau1Kitareguliuoja1">'Forma 4'!$P$20</definedName>
    <definedName name="VAS073_F_Personalosanau21IS">'Forma 4'!$D$52</definedName>
    <definedName name="VAS073_F_Personalosanau231GeriamojoVandens">'Forma 4'!$F$52</definedName>
    <definedName name="VAS073_F_Personalosanau232GeriamojoVandens">'Forma 4'!$G$52</definedName>
    <definedName name="VAS073_F_Personalosanau233GeriamojoVandens">'Forma 4'!$H$52</definedName>
    <definedName name="VAS073_F_Personalosanau23IsViso">'Forma 4'!$E$52</definedName>
    <definedName name="VAS073_F_Personalosanau241NuotekuSurinkimas">'Forma 4'!$J$52</definedName>
    <definedName name="VAS073_F_Personalosanau242NuotekuValymas">'Forma 4'!$K$52</definedName>
    <definedName name="VAS073_F_Personalosanau243NuotekuDumblo">'Forma 4'!$L$52</definedName>
    <definedName name="VAS073_F_Personalosanau24IsViso">'Forma 4'!$I$52</definedName>
    <definedName name="VAS073_F_Personalosanau25PavirsiniuNuoteku">'Forma 4'!$M$52</definedName>
    <definedName name="VAS073_F_Personalosanau26KitosReguliuojamosios">'Forma 4'!$N$52</definedName>
    <definedName name="VAS073_F_Personalosanau27KitosVeiklos">'Forma 4'!$Q$52</definedName>
    <definedName name="VAS073_F_Personalosanau2Apskaitosveikla1">'Forma 4'!$O$52</definedName>
    <definedName name="VAS073_F_Personalosanau2Kitareguliuoja1">'Forma 4'!$P$52</definedName>
    <definedName name="VAS073_F_Personalosanau31IS">'Forma 4'!$D$108</definedName>
    <definedName name="VAS073_F_Personalosanau331GeriamojoVandens">'Forma 4'!$F$108</definedName>
    <definedName name="VAS073_F_Personalosanau332GeriamojoVandens">'Forma 4'!$G$108</definedName>
    <definedName name="VAS073_F_Personalosanau333GeriamojoVandens">'Forma 4'!$H$108</definedName>
    <definedName name="VAS073_F_Personalosanau33IsViso">'Forma 4'!$E$108</definedName>
    <definedName name="VAS073_F_Personalosanau341NuotekuSurinkimas">'Forma 4'!$J$108</definedName>
    <definedName name="VAS073_F_Personalosanau342NuotekuValymas">'Forma 4'!$K$108</definedName>
    <definedName name="VAS073_F_Personalosanau343NuotekuDumblo">'Forma 4'!$L$108</definedName>
    <definedName name="VAS073_F_Personalosanau34IsViso">'Forma 4'!$I$108</definedName>
    <definedName name="VAS073_F_Personalosanau35PavirsiniuNuoteku">'Forma 4'!$M$108</definedName>
    <definedName name="VAS073_F_Personalosanau36KitosReguliuojamosios">'Forma 4'!$N$108</definedName>
    <definedName name="VAS073_F_Personalosanau37KitosVeiklos">'Forma 4'!$Q$108</definedName>
    <definedName name="VAS073_F_Personalosanau3Apskaitosveikla1">'Forma 4'!$O$108</definedName>
    <definedName name="VAS073_F_Personalosanau3Kitareguliuoja1">'Forma 4'!$P$108</definedName>
    <definedName name="VAS073_F_Personalosanau41IS">'Forma 4'!$D$205</definedName>
    <definedName name="VAS073_F_Personalosanau431GeriamojoVandens">'Forma 4'!$F$205</definedName>
    <definedName name="VAS073_F_Personalosanau432GeriamojoVandens">'Forma 4'!$G$205</definedName>
    <definedName name="VAS073_F_Personalosanau433GeriamojoVandens">'Forma 4'!$H$205</definedName>
    <definedName name="VAS073_F_Personalosanau43IsViso">'Forma 4'!$E$205</definedName>
    <definedName name="VAS073_F_Personalosanau441NuotekuSurinkimas">'Forma 4'!$J$205</definedName>
    <definedName name="VAS073_F_Personalosanau442NuotekuValymas">'Forma 4'!$K$205</definedName>
    <definedName name="VAS073_F_Personalosanau443NuotekuDumblo">'Forma 4'!$L$205</definedName>
    <definedName name="VAS073_F_Personalosanau44IsViso">'Forma 4'!$I$205</definedName>
    <definedName name="VAS073_F_Personalosanau45PavirsiniuNuoteku">'Forma 4'!$M$205</definedName>
    <definedName name="VAS073_F_Personalosanau46KitosReguliuojamosios">'Forma 4'!$N$205</definedName>
    <definedName name="VAS073_F_Personalosanau47KitosVeiklos">'Forma 4'!$Q$205</definedName>
    <definedName name="VAS073_F_Personalosanau4Apskaitosveikla1">'Forma 4'!$O$205</definedName>
    <definedName name="VAS073_F_Personalosanau4Kitareguliuoja1">'Forma 4'!$P$205</definedName>
    <definedName name="VAS073_F_Profesineslite11IS">'Forma 4'!$D$76</definedName>
    <definedName name="VAS073_F_Profesineslite131GeriamojoVandens">'Forma 4'!$F$76</definedName>
    <definedName name="VAS073_F_Profesineslite132GeriamojoVandens">'Forma 4'!$G$76</definedName>
    <definedName name="VAS073_F_Profesineslite133GeriamojoVandens">'Forma 4'!$H$76</definedName>
    <definedName name="VAS073_F_Profesineslite13IsViso">'Forma 4'!$E$76</definedName>
    <definedName name="VAS073_F_Profesineslite141NuotekuSurinkimas">'Forma 4'!$J$76</definedName>
    <definedName name="VAS073_F_Profesineslite142NuotekuValymas">'Forma 4'!$K$76</definedName>
    <definedName name="VAS073_F_Profesineslite143NuotekuDumblo">'Forma 4'!$L$76</definedName>
    <definedName name="VAS073_F_Profesineslite14IsViso">'Forma 4'!$I$76</definedName>
    <definedName name="VAS073_F_Profesineslite15PavirsiniuNuoteku">'Forma 4'!$M$76</definedName>
    <definedName name="VAS073_F_Profesineslite16KitosReguliuojamosios">'Forma 4'!$N$76</definedName>
    <definedName name="VAS073_F_Profesineslite17KitosVeiklos">'Forma 4'!$Q$76</definedName>
    <definedName name="VAS073_F_Profesineslite1Apskaitosveikla1">'Forma 4'!$O$76</definedName>
    <definedName name="VAS073_F_Profesineslite1Kitareguliuoja1">'Forma 4'!$P$76</definedName>
    <definedName name="VAS073_F_Profesineslite21IS">'Forma 4'!$D$129</definedName>
    <definedName name="VAS073_F_Profesineslite231GeriamojoVandens">'Forma 4'!$F$129</definedName>
    <definedName name="VAS073_F_Profesineslite232GeriamojoVandens">'Forma 4'!$G$129</definedName>
    <definedName name="VAS073_F_Profesineslite233GeriamojoVandens">'Forma 4'!$H$129</definedName>
    <definedName name="VAS073_F_Profesineslite23IsViso">'Forma 4'!$E$129</definedName>
    <definedName name="VAS073_F_Profesineslite241NuotekuSurinkimas">'Forma 4'!$J$129</definedName>
    <definedName name="VAS073_F_Profesineslite242NuotekuValymas">'Forma 4'!$K$129</definedName>
    <definedName name="VAS073_F_Profesineslite243NuotekuDumblo">'Forma 4'!$L$129</definedName>
    <definedName name="VAS073_F_Profesineslite24IsViso">'Forma 4'!$I$129</definedName>
    <definedName name="VAS073_F_Profesineslite25PavirsiniuNuoteku">'Forma 4'!$M$129</definedName>
    <definedName name="VAS073_F_Profesineslite26KitosReguliuojamosios">'Forma 4'!$N$129</definedName>
    <definedName name="VAS073_F_Profesineslite27KitosVeiklos">'Forma 4'!$Q$129</definedName>
    <definedName name="VAS073_F_Profesineslite2Apskaitosveikla1">'Forma 4'!$O$129</definedName>
    <definedName name="VAS073_F_Profesineslite2Kitareguliuoja1">'Forma 4'!$P$129</definedName>
    <definedName name="VAS073_F_Profesineslite31IS">'Forma 4'!$D$181</definedName>
    <definedName name="VAS073_F_Profesineslite331GeriamojoVandens">'Forma 4'!$F$181</definedName>
    <definedName name="VAS073_F_Profesineslite332GeriamojoVandens">'Forma 4'!$G$181</definedName>
    <definedName name="VAS073_F_Profesineslite333GeriamojoVandens">'Forma 4'!$H$181</definedName>
    <definedName name="VAS073_F_Profesineslite33IsViso">'Forma 4'!$E$181</definedName>
    <definedName name="VAS073_F_Profesineslite341NuotekuSurinkimas">'Forma 4'!$J$181</definedName>
    <definedName name="VAS073_F_Profesineslite342NuotekuValymas">'Forma 4'!$K$181</definedName>
    <definedName name="VAS073_F_Profesineslite343NuotekuDumblo">'Forma 4'!$L$181</definedName>
    <definedName name="VAS073_F_Profesineslite34IsViso">'Forma 4'!$I$181</definedName>
    <definedName name="VAS073_F_Profesineslite35PavirsiniuNuoteku">'Forma 4'!$M$181</definedName>
    <definedName name="VAS073_F_Profesineslite36KitosReguliuojamosios">'Forma 4'!$N$181</definedName>
    <definedName name="VAS073_F_Profesineslite37KitosVeiklos">'Forma 4'!$Q$181</definedName>
    <definedName name="VAS073_F_Profesineslite3Apskaitosveikla1">'Forma 4'!$O$181</definedName>
    <definedName name="VAS073_F_Profesineslite3Kitareguliuoja1">'Forma 4'!$P$181</definedName>
    <definedName name="VAS073_F_Profesineslite41IS">'Forma 4'!$D$226</definedName>
    <definedName name="VAS073_F_Profesineslite431GeriamojoVandens">'Forma 4'!$F$226</definedName>
    <definedName name="VAS073_F_Profesineslite432GeriamojoVandens">'Forma 4'!$G$226</definedName>
    <definedName name="VAS073_F_Profesineslite433GeriamojoVandens">'Forma 4'!$H$226</definedName>
    <definedName name="VAS073_F_Profesineslite43IsViso">'Forma 4'!$E$226</definedName>
    <definedName name="VAS073_F_Profesineslite441NuotekuSurinkimas">'Forma 4'!$J$226</definedName>
    <definedName name="VAS073_F_Profesineslite442NuotekuValymas">'Forma 4'!$K$226</definedName>
    <definedName name="VAS073_F_Profesineslite443NuotekuDumblo">'Forma 4'!$L$226</definedName>
    <definedName name="VAS073_F_Profesineslite44IsViso">'Forma 4'!$I$226</definedName>
    <definedName name="VAS073_F_Profesineslite45PavirsiniuNuoteku">'Forma 4'!$M$226</definedName>
    <definedName name="VAS073_F_Profesineslite46KitosReguliuojamosios">'Forma 4'!$N$226</definedName>
    <definedName name="VAS073_F_Profesineslite47KitosVeiklos">'Forma 4'!$Q$226</definedName>
    <definedName name="VAS073_F_Profesineslite4Apskaitosveikla1">'Forma 4'!$O$226</definedName>
    <definedName name="VAS073_F_Profesineslite4Kitareguliuoja1">'Forma 4'!$P$226</definedName>
    <definedName name="VAS073_F_Remontoiraptar11IS">'Forma 4'!$D$19</definedName>
    <definedName name="VAS073_F_Remontoiraptar131GeriamojoVandens">'Forma 4'!$F$19</definedName>
    <definedName name="VAS073_F_Remontoiraptar132GeriamojoVandens">'Forma 4'!$G$19</definedName>
    <definedName name="VAS073_F_Remontoiraptar133GeriamojoVandens">'Forma 4'!$H$19</definedName>
    <definedName name="VAS073_F_Remontoiraptar13IsViso">'Forma 4'!$E$19</definedName>
    <definedName name="VAS073_F_Remontoiraptar141NuotekuSurinkimas">'Forma 4'!$J$19</definedName>
    <definedName name="VAS073_F_Remontoiraptar142NuotekuValymas">'Forma 4'!$K$19</definedName>
    <definedName name="VAS073_F_Remontoiraptar143NuotekuDumblo">'Forma 4'!$L$19</definedName>
    <definedName name="VAS073_F_Remontoiraptar14IsViso">'Forma 4'!$I$19</definedName>
    <definedName name="VAS073_F_Remontoiraptar15PavirsiniuNuoteku">'Forma 4'!$M$19</definedName>
    <definedName name="VAS073_F_Remontoiraptar16KitosReguliuojamosios">'Forma 4'!$N$19</definedName>
    <definedName name="VAS073_F_Remontoiraptar17KitosVeiklos">'Forma 4'!$Q$19</definedName>
    <definedName name="VAS073_F_Remontoiraptar1Apskaitosveikla1">'Forma 4'!$O$19</definedName>
    <definedName name="VAS073_F_Remontoiraptar1Kitareguliuoja1">'Forma 4'!$P$19</definedName>
    <definedName name="VAS073_F_Remontoiraptar21IS">'Forma 4'!$D$47</definedName>
    <definedName name="VAS073_F_Remontoiraptar231GeriamojoVandens">'Forma 4'!$F$47</definedName>
    <definedName name="VAS073_F_Remontoiraptar232GeriamojoVandens">'Forma 4'!$G$47</definedName>
    <definedName name="VAS073_F_Remontoiraptar233GeriamojoVandens">'Forma 4'!$H$47</definedName>
    <definedName name="VAS073_F_Remontoiraptar23IsViso">'Forma 4'!$E$47</definedName>
    <definedName name="VAS073_F_Remontoiraptar241NuotekuSurinkimas">'Forma 4'!$J$47</definedName>
    <definedName name="VAS073_F_Remontoiraptar242NuotekuValymas">'Forma 4'!$K$47</definedName>
    <definedName name="VAS073_F_Remontoiraptar243NuotekuDumblo">'Forma 4'!$L$47</definedName>
    <definedName name="VAS073_F_Remontoiraptar24IsViso">'Forma 4'!$I$47</definedName>
    <definedName name="VAS073_F_Remontoiraptar25PavirsiniuNuoteku">'Forma 4'!$M$47</definedName>
    <definedName name="VAS073_F_Remontoiraptar26KitosReguliuojamosios">'Forma 4'!$N$47</definedName>
    <definedName name="VAS073_F_Remontoiraptar27KitosVeiklos">'Forma 4'!$Q$47</definedName>
    <definedName name="VAS073_F_Remontoiraptar2Apskaitosveikla1">'Forma 4'!$O$47</definedName>
    <definedName name="VAS073_F_Remontoiraptar2Kitareguliuoja1">'Forma 4'!$P$47</definedName>
    <definedName name="VAS073_F_Remontoiraptar31IS">'Forma 4'!$D$103</definedName>
    <definedName name="VAS073_F_Remontoiraptar331GeriamojoVandens">'Forma 4'!$F$103</definedName>
    <definedName name="VAS073_F_Remontoiraptar332GeriamojoVandens">'Forma 4'!$G$103</definedName>
    <definedName name="VAS073_F_Remontoiraptar333GeriamojoVandens">'Forma 4'!$H$103</definedName>
    <definedName name="VAS073_F_Remontoiraptar33IsViso">'Forma 4'!$E$103</definedName>
    <definedName name="VAS073_F_Remontoiraptar341NuotekuSurinkimas">'Forma 4'!$J$103</definedName>
    <definedName name="VAS073_F_Remontoiraptar342NuotekuValymas">'Forma 4'!$K$103</definedName>
    <definedName name="VAS073_F_Remontoiraptar343NuotekuDumblo">'Forma 4'!$L$103</definedName>
    <definedName name="VAS073_F_Remontoiraptar34IsViso">'Forma 4'!$I$103</definedName>
    <definedName name="VAS073_F_Remontoiraptar35PavirsiniuNuoteku">'Forma 4'!$M$103</definedName>
    <definedName name="VAS073_F_Remontoiraptar36KitosReguliuojamosios">'Forma 4'!$N$103</definedName>
    <definedName name="VAS073_F_Remontoiraptar37KitosVeiklos">'Forma 4'!$Q$103</definedName>
    <definedName name="VAS073_F_Remontoiraptar3Apskaitosveikla1">'Forma 4'!$O$103</definedName>
    <definedName name="VAS073_F_Remontoiraptar3Kitareguliuoja1">'Forma 4'!$P$103</definedName>
    <definedName name="VAS073_F_Remontoiraptar41IS">'Forma 4'!$D$155</definedName>
    <definedName name="VAS073_F_Remontoiraptar431GeriamojoVandens">'Forma 4'!$F$155</definedName>
    <definedName name="VAS073_F_Remontoiraptar432GeriamojoVandens">'Forma 4'!$G$155</definedName>
    <definedName name="VAS073_F_Remontoiraptar433GeriamojoVandens">'Forma 4'!$H$155</definedName>
    <definedName name="VAS073_F_Remontoiraptar43IsViso">'Forma 4'!$E$155</definedName>
    <definedName name="VAS073_F_Remontoiraptar441NuotekuSurinkimas">'Forma 4'!$J$155</definedName>
    <definedName name="VAS073_F_Remontoiraptar442NuotekuValymas">'Forma 4'!$K$155</definedName>
    <definedName name="VAS073_F_Remontoiraptar443NuotekuDumblo">'Forma 4'!$L$155</definedName>
    <definedName name="VAS073_F_Remontoiraptar44IsViso">'Forma 4'!$I$155</definedName>
    <definedName name="VAS073_F_Remontoiraptar45PavirsiniuNuoteku">'Forma 4'!$M$155</definedName>
    <definedName name="VAS073_F_Remontoiraptar46KitosReguliuojamosios">'Forma 4'!$N$155</definedName>
    <definedName name="VAS073_F_Remontoiraptar47KitosVeiklos">'Forma 4'!$Q$155</definedName>
    <definedName name="VAS073_F_Remontoiraptar4Apskaitosveikla1">'Forma 4'!$O$155</definedName>
    <definedName name="VAS073_F_Remontoiraptar4Kitareguliuoja1">'Forma 4'!$P$155</definedName>
    <definedName name="VAS073_F_Remontoiraptar51IS">'Forma 4'!$D$200</definedName>
    <definedName name="VAS073_F_Remontoiraptar531GeriamojoVandens">'Forma 4'!$F$200</definedName>
    <definedName name="VAS073_F_Remontoiraptar532GeriamojoVandens">'Forma 4'!$G$200</definedName>
    <definedName name="VAS073_F_Remontoiraptar533GeriamojoVandens">'Forma 4'!$H$200</definedName>
    <definedName name="VAS073_F_Remontoiraptar53IsViso">'Forma 4'!$E$200</definedName>
    <definedName name="VAS073_F_Remontoiraptar541NuotekuSurinkimas">'Forma 4'!$J$200</definedName>
    <definedName name="VAS073_F_Remontoiraptar542NuotekuValymas">'Forma 4'!$K$200</definedName>
    <definedName name="VAS073_F_Remontoiraptar543NuotekuDumblo">'Forma 4'!$L$200</definedName>
    <definedName name="VAS073_F_Remontoiraptar54IsViso">'Forma 4'!$I$200</definedName>
    <definedName name="VAS073_F_Remontoiraptar55PavirsiniuNuoteku">'Forma 4'!$M$200</definedName>
    <definedName name="VAS073_F_Remontoiraptar56KitosReguliuojamosios">'Forma 4'!$N$200</definedName>
    <definedName name="VAS073_F_Remontoiraptar57KitosVeiklos">'Forma 4'!$Q$200</definedName>
    <definedName name="VAS073_F_Remontoiraptar5Apskaitosveikla1">'Forma 4'!$O$200</definedName>
    <definedName name="VAS073_F_Remontoiraptar5Kitareguliuoja1">'Forma 4'!$P$200</definedName>
    <definedName name="VAS073_F_Remontomedziag11IS">'Forma 4'!$D$17</definedName>
    <definedName name="VAS073_F_Remontomedziag131GeriamojoVandens">'Forma 4'!$F$17</definedName>
    <definedName name="VAS073_F_Remontomedziag132GeriamojoVandens">'Forma 4'!$G$17</definedName>
    <definedName name="VAS073_F_Remontomedziag133GeriamojoVandens">'Forma 4'!$H$17</definedName>
    <definedName name="VAS073_F_Remontomedziag13IsViso">'Forma 4'!$E$17</definedName>
    <definedName name="VAS073_F_Remontomedziag141NuotekuSurinkimas">'Forma 4'!$J$17</definedName>
    <definedName name="VAS073_F_Remontomedziag142NuotekuValymas">'Forma 4'!$K$17</definedName>
    <definedName name="VAS073_F_Remontomedziag143NuotekuDumblo">'Forma 4'!$L$17</definedName>
    <definedName name="VAS073_F_Remontomedziag14IsViso">'Forma 4'!$I$17</definedName>
    <definedName name="VAS073_F_Remontomedziag15PavirsiniuNuoteku">'Forma 4'!$M$17</definedName>
    <definedName name="VAS073_F_Remontomedziag16KitosReguliuojamosios">'Forma 4'!$N$17</definedName>
    <definedName name="VAS073_F_Remontomedziag17KitosVeiklos">'Forma 4'!$Q$17</definedName>
    <definedName name="VAS073_F_Remontomedziag1Apskaitosveikla1">'Forma 4'!$O$17</definedName>
    <definedName name="VAS073_F_Remontomedziag1Kitareguliuoja1">'Forma 4'!$P$17</definedName>
    <definedName name="VAS073_F_Remontomedziag21IS">'Forma 4'!$D$46</definedName>
    <definedName name="VAS073_F_Remontomedziag231GeriamojoVandens">'Forma 4'!$F$46</definedName>
    <definedName name="VAS073_F_Remontomedziag232GeriamojoVandens">'Forma 4'!$G$46</definedName>
    <definedName name="VAS073_F_Remontomedziag233GeriamojoVandens">'Forma 4'!$H$46</definedName>
    <definedName name="VAS073_F_Remontomedziag23IsViso">'Forma 4'!$E$46</definedName>
    <definedName name="VAS073_F_Remontomedziag241NuotekuSurinkimas">'Forma 4'!$J$46</definedName>
    <definedName name="VAS073_F_Remontomedziag242NuotekuValymas">'Forma 4'!$K$46</definedName>
    <definedName name="VAS073_F_Remontomedziag243NuotekuDumblo">'Forma 4'!$L$46</definedName>
    <definedName name="VAS073_F_Remontomedziag24IsViso">'Forma 4'!$I$46</definedName>
    <definedName name="VAS073_F_Remontomedziag25PavirsiniuNuoteku">'Forma 4'!$M$46</definedName>
    <definedName name="VAS073_F_Remontomedziag26KitosReguliuojamosios">'Forma 4'!$N$46</definedName>
    <definedName name="VAS073_F_Remontomedziag27KitosVeiklos">'Forma 4'!$Q$46</definedName>
    <definedName name="VAS073_F_Remontomedziag2Apskaitosveikla1">'Forma 4'!$O$46</definedName>
    <definedName name="VAS073_F_Remontomedziag2Kitareguliuoja1">'Forma 4'!$P$46</definedName>
    <definedName name="VAS073_F_Remontomedziag31IS">'Forma 4'!$D$102</definedName>
    <definedName name="VAS073_F_Remontomedziag331GeriamojoVandens">'Forma 4'!$F$102</definedName>
    <definedName name="VAS073_F_Remontomedziag332GeriamojoVandens">'Forma 4'!$G$102</definedName>
    <definedName name="VAS073_F_Remontomedziag333GeriamojoVandens">'Forma 4'!$H$102</definedName>
    <definedName name="VAS073_F_Remontomedziag33IsViso">'Forma 4'!$E$102</definedName>
    <definedName name="VAS073_F_Remontomedziag341NuotekuSurinkimas">'Forma 4'!$J$102</definedName>
    <definedName name="VAS073_F_Remontomedziag342NuotekuValymas">'Forma 4'!$K$102</definedName>
    <definedName name="VAS073_F_Remontomedziag343NuotekuDumblo">'Forma 4'!$L$102</definedName>
    <definedName name="VAS073_F_Remontomedziag34IsViso">'Forma 4'!$I$102</definedName>
    <definedName name="VAS073_F_Remontomedziag35PavirsiniuNuoteku">'Forma 4'!$M$102</definedName>
    <definedName name="VAS073_F_Remontomedziag36KitosReguliuojamosios">'Forma 4'!$N$102</definedName>
    <definedName name="VAS073_F_Remontomedziag37KitosVeiklos">'Forma 4'!$Q$102</definedName>
    <definedName name="VAS073_F_Remontomedziag3Apskaitosveikla1">'Forma 4'!$O$102</definedName>
    <definedName name="VAS073_F_Remontomedziag3Kitareguliuoja1">'Forma 4'!$P$102</definedName>
    <definedName name="VAS073_F_Remontomedziag41IS">'Forma 4'!$D$154</definedName>
    <definedName name="VAS073_F_Remontomedziag431GeriamojoVandens">'Forma 4'!$F$154</definedName>
    <definedName name="VAS073_F_Remontomedziag432GeriamojoVandens">'Forma 4'!$G$154</definedName>
    <definedName name="VAS073_F_Remontomedziag433GeriamojoVandens">'Forma 4'!$H$154</definedName>
    <definedName name="VAS073_F_Remontomedziag43IsViso">'Forma 4'!$E$154</definedName>
    <definedName name="VAS073_F_Remontomedziag441NuotekuSurinkimas">'Forma 4'!$J$154</definedName>
    <definedName name="VAS073_F_Remontomedziag442NuotekuValymas">'Forma 4'!$K$154</definedName>
    <definedName name="VAS073_F_Remontomedziag443NuotekuDumblo">'Forma 4'!$L$154</definedName>
    <definedName name="VAS073_F_Remontomedziag44IsViso">'Forma 4'!$I$154</definedName>
    <definedName name="VAS073_F_Remontomedziag45PavirsiniuNuoteku">'Forma 4'!$M$154</definedName>
    <definedName name="VAS073_F_Remontomedziag46KitosReguliuojamosios">'Forma 4'!$N$154</definedName>
    <definedName name="VAS073_F_Remontomedziag47KitosVeiklos">'Forma 4'!$Q$154</definedName>
    <definedName name="VAS073_F_Remontomedziag4Apskaitosveikla1">'Forma 4'!$O$154</definedName>
    <definedName name="VAS073_F_Remontomedziag4Kitareguliuoja1">'Forma 4'!$P$154</definedName>
    <definedName name="VAS073_F_Remontomedziag51IS">'Forma 4'!$D$199</definedName>
    <definedName name="VAS073_F_Remontomedziag531GeriamojoVandens">'Forma 4'!$F$199</definedName>
    <definedName name="VAS073_F_Remontomedziag532GeriamojoVandens">'Forma 4'!$G$199</definedName>
    <definedName name="VAS073_F_Remontomedziag533GeriamojoVandens">'Forma 4'!$H$199</definedName>
    <definedName name="VAS073_F_Remontomedziag53IsViso">'Forma 4'!$E$199</definedName>
    <definedName name="VAS073_F_Remontomedziag541NuotekuSurinkimas">'Forma 4'!$J$199</definedName>
    <definedName name="VAS073_F_Remontomedziag542NuotekuValymas">'Forma 4'!$K$199</definedName>
    <definedName name="VAS073_F_Remontomedziag543NuotekuDumblo">'Forma 4'!$L$199</definedName>
    <definedName name="VAS073_F_Remontomedziag54IsViso">'Forma 4'!$I$199</definedName>
    <definedName name="VAS073_F_Remontomedziag55PavirsiniuNuoteku">'Forma 4'!$M$199</definedName>
    <definedName name="VAS073_F_Remontomedziag56KitosReguliuojamosios">'Forma 4'!$N$199</definedName>
    <definedName name="VAS073_F_Remontomedziag57KitosVeiklos">'Forma 4'!$Q$199</definedName>
    <definedName name="VAS073_F_Remontomedziag5Apskaitosveikla1">'Forma 4'!$O$199</definedName>
    <definedName name="VAS073_F_Remontomedziag5Kitareguliuoja1">'Forma 4'!$P$199</definedName>
    <definedName name="VAS073_F_Rinkodarosirpa11IS">'Forma 4'!$D$83</definedName>
    <definedName name="VAS073_F_Rinkodarosirpa131GeriamojoVandens">'Forma 4'!$F$83</definedName>
    <definedName name="VAS073_F_Rinkodarosirpa132GeriamojoVandens">'Forma 4'!$G$83</definedName>
    <definedName name="VAS073_F_Rinkodarosirpa133GeriamojoVandens">'Forma 4'!$H$83</definedName>
    <definedName name="VAS073_F_Rinkodarosirpa13IsViso">'Forma 4'!$E$83</definedName>
    <definedName name="VAS073_F_Rinkodarosirpa141NuotekuSurinkimas">'Forma 4'!$J$83</definedName>
    <definedName name="VAS073_F_Rinkodarosirpa142NuotekuValymas">'Forma 4'!$K$83</definedName>
    <definedName name="VAS073_F_Rinkodarosirpa143NuotekuDumblo">'Forma 4'!$L$83</definedName>
    <definedName name="VAS073_F_Rinkodarosirpa14IsViso">'Forma 4'!$I$83</definedName>
    <definedName name="VAS073_F_Rinkodarosirpa15PavirsiniuNuoteku">'Forma 4'!$M$83</definedName>
    <definedName name="VAS073_F_Rinkodarosirpa16KitosReguliuojamosios">'Forma 4'!$N$83</definedName>
    <definedName name="VAS073_F_Rinkodarosirpa17KitosVeiklos">'Forma 4'!$Q$83</definedName>
    <definedName name="VAS073_F_Rinkodarosirpa1Apskaitosveikla1">'Forma 4'!$O$83</definedName>
    <definedName name="VAS073_F_Rinkodarosirpa1Kitareguliuoja1">'Forma 4'!$P$83</definedName>
    <definedName name="VAS073_F_Rinkodarosirpa21IS">'Forma 4'!$D$136</definedName>
    <definedName name="VAS073_F_Rinkodarosirpa231GeriamojoVandens">'Forma 4'!$F$136</definedName>
    <definedName name="VAS073_F_Rinkodarosirpa232GeriamojoVandens">'Forma 4'!$G$136</definedName>
    <definedName name="VAS073_F_Rinkodarosirpa233GeriamojoVandens">'Forma 4'!$H$136</definedName>
    <definedName name="VAS073_F_Rinkodarosirpa23IsViso">'Forma 4'!$E$136</definedName>
    <definedName name="VAS073_F_Rinkodarosirpa241NuotekuSurinkimas">'Forma 4'!$J$136</definedName>
    <definedName name="VAS073_F_Rinkodarosirpa242NuotekuValymas">'Forma 4'!$K$136</definedName>
    <definedName name="VAS073_F_Rinkodarosirpa243NuotekuDumblo">'Forma 4'!$L$136</definedName>
    <definedName name="VAS073_F_Rinkodarosirpa24IsViso">'Forma 4'!$I$136</definedName>
    <definedName name="VAS073_F_Rinkodarosirpa25PavirsiniuNuoteku">'Forma 4'!$M$136</definedName>
    <definedName name="VAS073_F_Rinkodarosirpa26KitosReguliuojamosios">'Forma 4'!$N$136</definedName>
    <definedName name="VAS073_F_Rinkodarosirpa27KitosVeiklos">'Forma 4'!$Q$136</definedName>
    <definedName name="VAS073_F_Rinkodarosirpa2Apskaitosveikla1">'Forma 4'!$O$136</definedName>
    <definedName name="VAS073_F_Rinkodarosirpa2Kitareguliuoja1">'Forma 4'!$P$136</definedName>
    <definedName name="VAS073_F_Rinkodarosirpa31IS">'Forma 4'!$D$188</definedName>
    <definedName name="VAS073_F_Rinkodarosirpa331GeriamojoVandens">'Forma 4'!$F$188</definedName>
    <definedName name="VAS073_F_Rinkodarosirpa332GeriamojoVandens">'Forma 4'!$G$188</definedName>
    <definedName name="VAS073_F_Rinkodarosirpa333GeriamojoVandens">'Forma 4'!$H$188</definedName>
    <definedName name="VAS073_F_Rinkodarosirpa33IsViso">'Forma 4'!$E$188</definedName>
    <definedName name="VAS073_F_Rinkodarosirpa341NuotekuSurinkimas">'Forma 4'!$J$188</definedName>
    <definedName name="VAS073_F_Rinkodarosirpa342NuotekuValymas">'Forma 4'!$K$188</definedName>
    <definedName name="VAS073_F_Rinkodarosirpa343NuotekuDumblo">'Forma 4'!$L$188</definedName>
    <definedName name="VAS073_F_Rinkodarosirpa34IsViso">'Forma 4'!$I$188</definedName>
    <definedName name="VAS073_F_Rinkodarosirpa35PavirsiniuNuoteku">'Forma 4'!$M$188</definedName>
    <definedName name="VAS073_F_Rinkodarosirpa36KitosReguliuojamosios">'Forma 4'!$N$188</definedName>
    <definedName name="VAS073_F_Rinkodarosirpa37KitosVeiklos">'Forma 4'!$Q$188</definedName>
    <definedName name="VAS073_F_Rinkodarosirpa3Apskaitosveikla1">'Forma 4'!$O$188</definedName>
    <definedName name="VAS073_F_Rinkodarosirpa3Kitareguliuoja1">'Forma 4'!$P$188</definedName>
    <definedName name="VAS073_F_Rinkodarosirpa41IS">'Forma 4'!$D$234</definedName>
    <definedName name="VAS073_F_Rinkodarosirpa431GeriamojoVandens">'Forma 4'!$F$234</definedName>
    <definedName name="VAS073_F_Rinkodarosirpa432GeriamojoVandens">'Forma 4'!$G$234</definedName>
    <definedName name="VAS073_F_Rinkodarosirpa433GeriamojoVandens">'Forma 4'!$H$234</definedName>
    <definedName name="VAS073_F_Rinkodarosirpa43IsViso">'Forma 4'!$E$234</definedName>
    <definedName name="VAS073_F_Rinkodarosirpa441NuotekuSurinkimas">'Forma 4'!$J$234</definedName>
    <definedName name="VAS073_F_Rinkodarosirpa442NuotekuValymas">'Forma 4'!$K$234</definedName>
    <definedName name="VAS073_F_Rinkodarosirpa443NuotekuDumblo">'Forma 4'!$L$234</definedName>
    <definedName name="VAS073_F_Rinkodarosirpa44IsViso">'Forma 4'!$I$234</definedName>
    <definedName name="VAS073_F_Rinkodarosirpa45PavirsiniuNuoteku">'Forma 4'!$M$234</definedName>
    <definedName name="VAS073_F_Rinkodarosirpa46KitosReguliuojamosios">'Forma 4'!$N$234</definedName>
    <definedName name="VAS073_F_Rinkodarosirpa47KitosVeiklos">'Forma 4'!$Q$234</definedName>
    <definedName name="VAS073_F_Rinkodarosirpa4Apskaitosveikla1">'Forma 4'!$O$234</definedName>
    <definedName name="VAS073_F_Rinkodarosirpa4Kitareguliuoja1">'Forma 4'!$P$234</definedName>
    <definedName name="VAS073_F_Rysiupaslaugus11IS">'Forma 4'!$D$72</definedName>
    <definedName name="VAS073_F_Rysiupaslaugus131GeriamojoVandens">'Forma 4'!$F$72</definedName>
    <definedName name="VAS073_F_Rysiupaslaugus132GeriamojoVandens">'Forma 4'!$G$72</definedName>
    <definedName name="VAS073_F_Rysiupaslaugus133GeriamojoVandens">'Forma 4'!$H$72</definedName>
    <definedName name="VAS073_F_Rysiupaslaugus13IsViso">'Forma 4'!$E$72</definedName>
    <definedName name="VAS073_F_Rysiupaslaugus141NuotekuSurinkimas">'Forma 4'!$J$72</definedName>
    <definedName name="VAS073_F_Rysiupaslaugus142NuotekuValymas">'Forma 4'!$K$72</definedName>
    <definedName name="VAS073_F_Rysiupaslaugus143NuotekuDumblo">'Forma 4'!$L$72</definedName>
    <definedName name="VAS073_F_Rysiupaslaugus14IsViso">'Forma 4'!$I$72</definedName>
    <definedName name="VAS073_F_Rysiupaslaugus15PavirsiniuNuoteku">'Forma 4'!$M$72</definedName>
    <definedName name="VAS073_F_Rysiupaslaugus16KitosReguliuojamosios">'Forma 4'!$N$72</definedName>
    <definedName name="VAS073_F_Rysiupaslaugus17KitosVeiklos">'Forma 4'!$Q$72</definedName>
    <definedName name="VAS073_F_Rysiupaslaugus1Apskaitosveikla1">'Forma 4'!$O$72</definedName>
    <definedName name="VAS073_F_Rysiupaslaugus1Kitareguliuoja1">'Forma 4'!$P$72</definedName>
    <definedName name="VAS073_F_Rysiupaslaugus21IS">'Forma 4'!$D$125</definedName>
    <definedName name="VAS073_F_Rysiupaslaugus231GeriamojoVandens">'Forma 4'!$F$125</definedName>
    <definedName name="VAS073_F_Rysiupaslaugus232GeriamojoVandens">'Forma 4'!$G$125</definedName>
    <definedName name="VAS073_F_Rysiupaslaugus233GeriamojoVandens">'Forma 4'!$H$125</definedName>
    <definedName name="VAS073_F_Rysiupaslaugus23IsViso">'Forma 4'!$E$125</definedName>
    <definedName name="VAS073_F_Rysiupaslaugus241NuotekuSurinkimas">'Forma 4'!$J$125</definedName>
    <definedName name="VAS073_F_Rysiupaslaugus242NuotekuValymas">'Forma 4'!$K$125</definedName>
    <definedName name="VAS073_F_Rysiupaslaugus243NuotekuDumblo">'Forma 4'!$L$125</definedName>
    <definedName name="VAS073_F_Rysiupaslaugus24IsViso">'Forma 4'!$I$125</definedName>
    <definedName name="VAS073_F_Rysiupaslaugus25PavirsiniuNuoteku">'Forma 4'!$M$125</definedName>
    <definedName name="VAS073_F_Rysiupaslaugus26KitosReguliuojamosios">'Forma 4'!$N$125</definedName>
    <definedName name="VAS073_F_Rysiupaslaugus27KitosVeiklos">'Forma 4'!$Q$125</definedName>
    <definedName name="VAS073_F_Rysiupaslaugus2Apskaitosveikla1">'Forma 4'!$O$125</definedName>
    <definedName name="VAS073_F_Rysiupaslaugus2Kitareguliuoja1">'Forma 4'!$P$125</definedName>
    <definedName name="VAS073_F_Rysiupaslaugus31IS">'Forma 4'!$D$177</definedName>
    <definedName name="VAS073_F_Rysiupaslaugus331GeriamojoVandens">'Forma 4'!$F$177</definedName>
    <definedName name="VAS073_F_Rysiupaslaugus332GeriamojoVandens">'Forma 4'!$G$177</definedName>
    <definedName name="VAS073_F_Rysiupaslaugus333GeriamojoVandens">'Forma 4'!$H$177</definedName>
    <definedName name="VAS073_F_Rysiupaslaugus33IsViso">'Forma 4'!$E$177</definedName>
    <definedName name="VAS073_F_Rysiupaslaugus341NuotekuSurinkimas">'Forma 4'!$J$177</definedName>
    <definedName name="VAS073_F_Rysiupaslaugus342NuotekuValymas">'Forma 4'!$K$177</definedName>
    <definedName name="VAS073_F_Rysiupaslaugus343NuotekuDumblo">'Forma 4'!$L$177</definedName>
    <definedName name="VAS073_F_Rysiupaslaugus34IsViso">'Forma 4'!$I$177</definedName>
    <definedName name="VAS073_F_Rysiupaslaugus35PavirsiniuNuoteku">'Forma 4'!$M$177</definedName>
    <definedName name="VAS073_F_Rysiupaslaugus36KitosReguliuojamosios">'Forma 4'!$N$177</definedName>
    <definedName name="VAS073_F_Rysiupaslaugus37KitosVeiklos">'Forma 4'!$Q$177</definedName>
    <definedName name="VAS073_F_Rysiupaslaugus3Apskaitosveikla1">'Forma 4'!$O$177</definedName>
    <definedName name="VAS073_F_Rysiupaslaugus3Kitareguliuoja1">'Forma 4'!$P$177</definedName>
    <definedName name="VAS073_F_Rysiupaslaugus41IS">'Forma 4'!$D$222</definedName>
    <definedName name="VAS073_F_Rysiupaslaugus431GeriamojoVandens">'Forma 4'!$F$222</definedName>
    <definedName name="VAS073_F_Rysiupaslaugus432GeriamojoVandens">'Forma 4'!$G$222</definedName>
    <definedName name="VAS073_F_Rysiupaslaugus433GeriamojoVandens">'Forma 4'!$H$222</definedName>
    <definedName name="VAS073_F_Rysiupaslaugus43IsViso">'Forma 4'!$E$222</definedName>
    <definedName name="VAS073_F_Rysiupaslaugus441NuotekuSurinkimas">'Forma 4'!$J$222</definedName>
    <definedName name="VAS073_F_Rysiupaslaugus442NuotekuValymas">'Forma 4'!$K$222</definedName>
    <definedName name="VAS073_F_Rysiupaslaugus443NuotekuDumblo">'Forma 4'!$L$222</definedName>
    <definedName name="VAS073_F_Rysiupaslaugus44IsViso">'Forma 4'!$I$222</definedName>
    <definedName name="VAS073_F_Rysiupaslaugus45PavirsiniuNuoteku">'Forma 4'!$M$222</definedName>
    <definedName name="VAS073_F_Rysiupaslaugus46KitosReguliuojamosios">'Forma 4'!$N$222</definedName>
    <definedName name="VAS073_F_Rysiupaslaugus47KitosVeiklos">'Forma 4'!$Q$222</definedName>
    <definedName name="VAS073_F_Rysiupaslaugus4Apskaitosveikla1">'Forma 4'!$O$222</definedName>
    <definedName name="VAS073_F_Rysiupaslaugus4Kitareguliuoja1">'Forma 4'!$P$222</definedName>
    <definedName name="VAS073_F_Silumosenergij11IS">'Forma 4'!$D$43</definedName>
    <definedName name="VAS073_F_Silumosenergij131GeriamojoVandens">'Forma 4'!$F$43</definedName>
    <definedName name="VAS073_F_Silumosenergij132GeriamojoVandens">'Forma 4'!$G$43</definedName>
    <definedName name="VAS073_F_Silumosenergij133GeriamojoVandens">'Forma 4'!$H$43</definedName>
    <definedName name="VAS073_F_Silumosenergij13IsViso">'Forma 4'!$E$43</definedName>
    <definedName name="VAS073_F_Silumosenergij141NuotekuSurinkimas">'Forma 4'!$J$43</definedName>
    <definedName name="VAS073_F_Silumosenergij142NuotekuValymas">'Forma 4'!$K$43</definedName>
    <definedName name="VAS073_F_Silumosenergij143NuotekuDumblo">'Forma 4'!$L$43</definedName>
    <definedName name="VAS073_F_Silumosenergij14IsViso">'Forma 4'!$I$43</definedName>
    <definedName name="VAS073_F_Silumosenergij15PavirsiniuNuoteku">'Forma 4'!$M$43</definedName>
    <definedName name="VAS073_F_Silumosenergij16KitosReguliuojamosios">'Forma 4'!$N$43</definedName>
    <definedName name="VAS073_F_Silumosenergij17KitosVeiklos">'Forma 4'!$Q$43</definedName>
    <definedName name="VAS073_F_Silumosenergij1Apskaitosveikla1">'Forma 4'!$O$43</definedName>
    <definedName name="VAS073_F_Silumosenergij1Kitareguliuoja1">'Forma 4'!$P$43</definedName>
    <definedName name="VAS073_F_Silumosenergij21IS">'Forma 4'!$D$44</definedName>
    <definedName name="VAS073_F_Silumosenergij231GeriamojoVandens">'Forma 4'!$F$44</definedName>
    <definedName name="VAS073_F_Silumosenergij232GeriamojoVandens">'Forma 4'!$G$44</definedName>
    <definedName name="VAS073_F_Silumosenergij233GeriamojoVandens">'Forma 4'!$H$44</definedName>
    <definedName name="VAS073_F_Silumosenergij23IsViso">'Forma 4'!$E$44</definedName>
    <definedName name="VAS073_F_Silumosenergij241NuotekuSurinkimas">'Forma 4'!$J$44</definedName>
    <definedName name="VAS073_F_Silumosenergij242NuotekuValymas">'Forma 4'!$K$44</definedName>
    <definedName name="VAS073_F_Silumosenergij243NuotekuDumblo">'Forma 4'!$L$44</definedName>
    <definedName name="VAS073_F_Silumosenergij24IsViso">'Forma 4'!$I$44</definedName>
    <definedName name="VAS073_F_Silumosenergij25PavirsiniuNuoteku">'Forma 4'!$M$44</definedName>
    <definedName name="VAS073_F_Silumosenergij26KitosReguliuojamosios">'Forma 4'!$N$44</definedName>
    <definedName name="VAS073_F_Silumosenergij27KitosVeiklos">'Forma 4'!$Q$44</definedName>
    <definedName name="VAS073_F_Silumosenergij2Apskaitosveikla1">'Forma 4'!$O$44</definedName>
    <definedName name="VAS073_F_Silumosenergij2Kitareguliuoja1">'Forma 4'!$P$44</definedName>
    <definedName name="VAS073_F_Silumosenergij31IS">'Forma 4'!$D$99</definedName>
    <definedName name="VAS073_F_Silumosenergij331GeriamojoVandens">'Forma 4'!$F$99</definedName>
    <definedName name="VAS073_F_Silumosenergij332GeriamojoVandens">'Forma 4'!$G$99</definedName>
    <definedName name="VAS073_F_Silumosenergij333GeriamojoVandens">'Forma 4'!$H$99</definedName>
    <definedName name="VAS073_F_Silumosenergij33IsViso">'Forma 4'!$E$99</definedName>
    <definedName name="VAS073_F_Silumosenergij341NuotekuSurinkimas">'Forma 4'!$J$99</definedName>
    <definedName name="VAS073_F_Silumosenergij342NuotekuValymas">'Forma 4'!$K$99</definedName>
    <definedName name="VAS073_F_Silumosenergij343NuotekuDumblo">'Forma 4'!$L$99</definedName>
    <definedName name="VAS073_F_Silumosenergij34IsViso">'Forma 4'!$I$99</definedName>
    <definedName name="VAS073_F_Silumosenergij35PavirsiniuNuoteku">'Forma 4'!$M$99</definedName>
    <definedName name="VAS073_F_Silumosenergij36KitosReguliuojamosios">'Forma 4'!$N$99</definedName>
    <definedName name="VAS073_F_Silumosenergij37KitosVeiklos">'Forma 4'!$Q$99</definedName>
    <definedName name="VAS073_F_Silumosenergij3Apskaitosveikla1">'Forma 4'!$O$99</definedName>
    <definedName name="VAS073_F_Silumosenergij3Kitareguliuoja1">'Forma 4'!$P$99</definedName>
    <definedName name="VAS073_F_Silumosenergij41IS">'Forma 4'!$D$100</definedName>
    <definedName name="VAS073_F_Silumosenergij431GeriamojoVandens">'Forma 4'!$F$100</definedName>
    <definedName name="VAS073_F_Silumosenergij432GeriamojoVandens">'Forma 4'!$G$100</definedName>
    <definedName name="VAS073_F_Silumosenergij433GeriamojoVandens">'Forma 4'!$H$100</definedName>
    <definedName name="VAS073_F_Silumosenergij43IsViso">'Forma 4'!$E$100</definedName>
    <definedName name="VAS073_F_Silumosenergij441NuotekuSurinkimas">'Forma 4'!$J$100</definedName>
    <definedName name="VAS073_F_Silumosenergij442NuotekuValymas">'Forma 4'!$K$100</definedName>
    <definedName name="VAS073_F_Silumosenergij443NuotekuDumblo">'Forma 4'!$L$100</definedName>
    <definedName name="VAS073_F_Silumosenergij44IsViso">'Forma 4'!$I$100</definedName>
    <definedName name="VAS073_F_Silumosenergij45PavirsiniuNuoteku">'Forma 4'!$M$100</definedName>
    <definedName name="VAS073_F_Silumosenergij46KitosReguliuojamosios">'Forma 4'!$N$100</definedName>
    <definedName name="VAS073_F_Silumosenergij47KitosVeiklos">'Forma 4'!$Q$100</definedName>
    <definedName name="VAS073_F_Silumosenergij4Apskaitosveikla1">'Forma 4'!$O$100</definedName>
    <definedName name="VAS073_F_Silumosenergij4Kitareguliuoja1">'Forma 4'!$P$100</definedName>
    <definedName name="VAS073_F_Silumosenergij51IS">'Forma 4'!$D$152</definedName>
    <definedName name="VAS073_F_Silumosenergij531GeriamojoVandens">'Forma 4'!$F$152</definedName>
    <definedName name="VAS073_F_Silumosenergij532GeriamojoVandens">'Forma 4'!$G$152</definedName>
    <definedName name="VAS073_F_Silumosenergij533GeriamojoVandens">'Forma 4'!$H$152</definedName>
    <definedName name="VAS073_F_Silumosenergij53IsViso">'Forma 4'!$E$152</definedName>
    <definedName name="VAS073_F_Silumosenergij541NuotekuSurinkimas">'Forma 4'!$J$152</definedName>
    <definedName name="VAS073_F_Silumosenergij542NuotekuValymas">'Forma 4'!$K$152</definedName>
    <definedName name="VAS073_F_Silumosenergij543NuotekuDumblo">'Forma 4'!$L$152</definedName>
    <definedName name="VAS073_F_Silumosenergij54IsViso">'Forma 4'!$I$152</definedName>
    <definedName name="VAS073_F_Silumosenergij55PavirsiniuNuoteku">'Forma 4'!$M$152</definedName>
    <definedName name="VAS073_F_Silumosenergij56KitosReguliuojamosios">'Forma 4'!$N$152</definedName>
    <definedName name="VAS073_F_Silumosenergij57KitosVeiklos">'Forma 4'!$Q$152</definedName>
    <definedName name="VAS073_F_Silumosenergij5Apskaitosveikla1">'Forma 4'!$O$152</definedName>
    <definedName name="VAS073_F_Silumosenergij5Kitareguliuoja1">'Forma 4'!$P$152</definedName>
    <definedName name="VAS073_F_Silumosenergij61IS">'Forma 4'!$D$196</definedName>
    <definedName name="VAS073_F_Silumosenergij631GeriamojoVandens">'Forma 4'!$F$196</definedName>
    <definedName name="VAS073_F_Silumosenergij632GeriamojoVandens">'Forma 4'!$G$196</definedName>
    <definedName name="VAS073_F_Silumosenergij633GeriamojoVandens">'Forma 4'!$H$196</definedName>
    <definedName name="VAS073_F_Silumosenergij63IsViso">'Forma 4'!$E$196</definedName>
    <definedName name="VAS073_F_Silumosenergij641NuotekuSurinkimas">'Forma 4'!$J$196</definedName>
    <definedName name="VAS073_F_Silumosenergij642NuotekuValymas">'Forma 4'!$K$196</definedName>
    <definedName name="VAS073_F_Silumosenergij643NuotekuDumblo">'Forma 4'!$L$196</definedName>
    <definedName name="VAS073_F_Silumosenergij64IsViso">'Forma 4'!$I$196</definedName>
    <definedName name="VAS073_F_Silumosenergij65PavirsiniuNuoteku">'Forma 4'!$M$196</definedName>
    <definedName name="VAS073_F_Silumosenergij66KitosReguliuojamosios">'Forma 4'!$N$196</definedName>
    <definedName name="VAS073_F_Silumosenergij67KitosVeiklos">'Forma 4'!$Q$196</definedName>
    <definedName name="VAS073_F_Silumosenergij6Apskaitosveikla1">'Forma 4'!$O$196</definedName>
    <definedName name="VAS073_F_Silumosenergij6Kitareguliuoja1">'Forma 4'!$P$196</definedName>
    <definedName name="VAS073_F_Silumosenergij71IS">'Forma 4'!$D$197</definedName>
    <definedName name="VAS073_F_Silumosenergij731GeriamojoVandens">'Forma 4'!$F$197</definedName>
    <definedName name="VAS073_F_Silumosenergij732GeriamojoVandens">'Forma 4'!$G$197</definedName>
    <definedName name="VAS073_F_Silumosenergij733GeriamojoVandens">'Forma 4'!$H$197</definedName>
    <definedName name="VAS073_F_Silumosenergij73IsViso">'Forma 4'!$E$197</definedName>
    <definedName name="VAS073_F_Silumosenergij741NuotekuSurinkimas">'Forma 4'!$J$197</definedName>
    <definedName name="VAS073_F_Silumosenergij742NuotekuValymas">'Forma 4'!$K$197</definedName>
    <definedName name="VAS073_F_Silumosenergij743NuotekuDumblo">'Forma 4'!$L$197</definedName>
    <definedName name="VAS073_F_Silumosenergij74IsViso">'Forma 4'!$I$197</definedName>
    <definedName name="VAS073_F_Silumosenergij75PavirsiniuNuoteku">'Forma 4'!$M$197</definedName>
    <definedName name="VAS073_F_Silumosenergij76KitosReguliuojamosios">'Forma 4'!$N$197</definedName>
    <definedName name="VAS073_F_Silumosenergij77KitosVeiklos">'Forma 4'!$Q$197</definedName>
    <definedName name="VAS073_F_Silumosenergij7Apskaitosveikla1">'Forma 4'!$O$197</definedName>
    <definedName name="VAS073_F_Silumosenergij7Kitareguliuoja1">'Forma 4'!$P$197</definedName>
    <definedName name="VAS073_F_Technologiniok11IS">'Forma 4'!$D$39</definedName>
    <definedName name="VAS073_F_Technologiniok131GeriamojoVandens">'Forma 4'!$F$39</definedName>
    <definedName name="VAS073_F_Technologiniok132GeriamojoVandens">'Forma 4'!$G$39</definedName>
    <definedName name="VAS073_F_Technologiniok133GeriamojoVandens">'Forma 4'!$H$39</definedName>
    <definedName name="VAS073_F_Technologiniok13IsViso">'Forma 4'!$E$39</definedName>
    <definedName name="VAS073_F_Technologiniok141NuotekuSurinkimas">'Forma 4'!$J$39</definedName>
    <definedName name="VAS073_F_Technologiniok142NuotekuValymas">'Forma 4'!$K$39</definedName>
    <definedName name="VAS073_F_Technologiniok143NuotekuDumblo">'Forma 4'!$L$39</definedName>
    <definedName name="VAS073_F_Technologiniok14IsViso">'Forma 4'!$I$39</definedName>
    <definedName name="VAS073_F_Technologiniok15PavirsiniuNuoteku">'Forma 4'!$M$39</definedName>
    <definedName name="VAS073_F_Technologiniok16KitosReguliuojamosios">'Forma 4'!$N$39</definedName>
    <definedName name="VAS073_F_Technologiniok17KitosVeiklos">'Forma 4'!$Q$39</definedName>
    <definedName name="VAS073_F_Technologiniok1Apskaitosveikla1">'Forma 4'!$O$39</definedName>
    <definedName name="VAS073_F_Technologiniok1Kitareguliuoja1">'Forma 4'!$P$39</definedName>
    <definedName name="VAS073_F_Technologinium11IS">'Forma 4'!$D$15</definedName>
    <definedName name="VAS073_F_Technologinium131GeriamojoVandens">'Forma 4'!$F$15</definedName>
    <definedName name="VAS073_F_Technologinium132GeriamojoVandens">'Forma 4'!$G$15</definedName>
    <definedName name="VAS073_F_Technologinium133GeriamojoVandens">'Forma 4'!$H$15</definedName>
    <definedName name="VAS073_F_Technologinium13IsViso">'Forma 4'!$E$15</definedName>
    <definedName name="VAS073_F_Technologinium141NuotekuSurinkimas">'Forma 4'!$J$15</definedName>
    <definedName name="VAS073_F_Technologinium142NuotekuValymas">'Forma 4'!$K$15</definedName>
    <definedName name="VAS073_F_Technologinium143NuotekuDumblo">'Forma 4'!$L$15</definedName>
    <definedName name="VAS073_F_Technologinium14IsViso">'Forma 4'!$I$15</definedName>
    <definedName name="VAS073_F_Technologinium15PavirsiniuNuoteku">'Forma 4'!$M$15</definedName>
    <definedName name="VAS073_F_Technologinium16KitosReguliuojamosios">'Forma 4'!$N$15</definedName>
    <definedName name="VAS073_F_Technologinium17KitosVeiklos">'Forma 4'!$Q$15</definedName>
    <definedName name="VAS073_F_Technologinium1Apskaitosveikla1">'Forma 4'!$O$15</definedName>
    <definedName name="VAS073_F_Technologinium1Kitareguliuoja1">'Forma 4'!$P$15</definedName>
    <definedName name="VAS073_F_Technologinium21IS">'Forma 4'!$D$37</definedName>
    <definedName name="VAS073_F_Technologinium231GeriamojoVandens">'Forma 4'!$F$37</definedName>
    <definedName name="VAS073_F_Technologinium232GeriamojoVandens">'Forma 4'!$G$37</definedName>
    <definedName name="VAS073_F_Technologinium233GeriamojoVandens">'Forma 4'!$H$37</definedName>
    <definedName name="VAS073_F_Technologinium23IsViso">'Forma 4'!$E$37</definedName>
    <definedName name="VAS073_F_Technologinium241NuotekuSurinkimas">'Forma 4'!$J$37</definedName>
    <definedName name="VAS073_F_Technologinium242NuotekuValymas">'Forma 4'!$K$37</definedName>
    <definedName name="VAS073_F_Technologinium243NuotekuDumblo">'Forma 4'!$L$37</definedName>
    <definedName name="VAS073_F_Technologinium24IsViso">'Forma 4'!$I$37</definedName>
    <definedName name="VAS073_F_Technologinium25PavirsiniuNuoteku">'Forma 4'!$M$37</definedName>
    <definedName name="VAS073_F_Technologinium26KitosReguliuojamosios">'Forma 4'!$N$37</definedName>
    <definedName name="VAS073_F_Technologinium27KitosVeiklos">'Forma 4'!$Q$37</definedName>
    <definedName name="VAS073_F_Technologinium2Apskaitosveikla1">'Forma 4'!$O$37</definedName>
    <definedName name="VAS073_F_Technologinium2Kitareguliuoja1">'Forma 4'!$P$37</definedName>
    <definedName name="VAS073_F_Technologinium31IS">'Forma 4'!$D$38</definedName>
    <definedName name="VAS073_F_Technologinium331GeriamojoVandens">'Forma 4'!$F$38</definedName>
    <definedName name="VAS073_F_Technologinium332GeriamojoVandens">'Forma 4'!$G$38</definedName>
    <definedName name="VAS073_F_Technologinium333GeriamojoVandens">'Forma 4'!$H$38</definedName>
    <definedName name="VAS073_F_Technologinium33IsViso">'Forma 4'!$E$38</definedName>
    <definedName name="VAS073_F_Technologinium341NuotekuSurinkimas">'Forma 4'!$J$38</definedName>
    <definedName name="VAS073_F_Technologinium342NuotekuValymas">'Forma 4'!$K$38</definedName>
    <definedName name="VAS073_F_Technologinium343NuotekuDumblo">'Forma 4'!$L$38</definedName>
    <definedName name="VAS073_F_Technologinium34IsViso">'Forma 4'!$I$38</definedName>
    <definedName name="VAS073_F_Technologinium35PavirsiniuNuoteku">'Forma 4'!$M$38</definedName>
    <definedName name="VAS073_F_Technologinium36KitosReguliuojamosios">'Forma 4'!$N$38</definedName>
    <definedName name="VAS073_F_Technologinium37KitosVeiklos">'Forma 4'!$Q$38</definedName>
    <definedName name="VAS073_F_Technologinium3Apskaitosveikla1">'Forma 4'!$O$38</definedName>
    <definedName name="VAS073_F_Technologinium3Kitareguliuoja1">'Forma 4'!$P$38</definedName>
    <definedName name="VAS073_F_Teisiniupaslau11IS">'Forma 4'!$D$69</definedName>
    <definedName name="VAS073_F_Teisiniupaslau131GeriamojoVandens">'Forma 4'!$F$69</definedName>
    <definedName name="VAS073_F_Teisiniupaslau132GeriamojoVandens">'Forma 4'!$G$69</definedName>
    <definedName name="VAS073_F_Teisiniupaslau133GeriamojoVandens">'Forma 4'!$H$69</definedName>
    <definedName name="VAS073_F_Teisiniupaslau13IsViso">'Forma 4'!$E$69</definedName>
    <definedName name="VAS073_F_Teisiniupaslau141NuotekuSurinkimas">'Forma 4'!$J$69</definedName>
    <definedName name="VAS073_F_Teisiniupaslau142NuotekuValymas">'Forma 4'!$K$69</definedName>
    <definedName name="VAS073_F_Teisiniupaslau143NuotekuDumblo">'Forma 4'!$L$69</definedName>
    <definedName name="VAS073_F_Teisiniupaslau14IsViso">'Forma 4'!$I$69</definedName>
    <definedName name="VAS073_F_Teisiniupaslau15PavirsiniuNuoteku">'Forma 4'!$M$69</definedName>
    <definedName name="VAS073_F_Teisiniupaslau16KitosReguliuojamosios">'Forma 4'!$N$69</definedName>
    <definedName name="VAS073_F_Teisiniupaslau17KitosVeiklos">'Forma 4'!$Q$69</definedName>
    <definedName name="VAS073_F_Teisiniupaslau1Apskaitosveikla1">'Forma 4'!$O$69</definedName>
    <definedName name="VAS073_F_Teisiniupaslau1Kitareguliuoja1">'Forma 4'!$P$69</definedName>
    <definedName name="VAS073_F_Teisiniupaslau21IS">'Forma 4'!$D$122</definedName>
    <definedName name="VAS073_F_Teisiniupaslau231GeriamojoVandens">'Forma 4'!$F$122</definedName>
    <definedName name="VAS073_F_Teisiniupaslau232GeriamojoVandens">'Forma 4'!$G$122</definedName>
    <definedName name="VAS073_F_Teisiniupaslau233GeriamojoVandens">'Forma 4'!$H$122</definedName>
    <definedName name="VAS073_F_Teisiniupaslau23IsViso">'Forma 4'!$E$122</definedName>
    <definedName name="VAS073_F_Teisiniupaslau241NuotekuSurinkimas">'Forma 4'!$J$122</definedName>
    <definedName name="VAS073_F_Teisiniupaslau242NuotekuValymas">'Forma 4'!$K$122</definedName>
    <definedName name="VAS073_F_Teisiniupaslau243NuotekuDumblo">'Forma 4'!$L$122</definedName>
    <definedName name="VAS073_F_Teisiniupaslau24IsViso">'Forma 4'!$I$122</definedName>
    <definedName name="VAS073_F_Teisiniupaslau25PavirsiniuNuoteku">'Forma 4'!$M$122</definedName>
    <definedName name="VAS073_F_Teisiniupaslau26KitosReguliuojamosios">'Forma 4'!$N$122</definedName>
    <definedName name="VAS073_F_Teisiniupaslau27KitosVeiklos">'Forma 4'!$Q$122</definedName>
    <definedName name="VAS073_F_Teisiniupaslau2Apskaitosveikla1">'Forma 4'!$O$122</definedName>
    <definedName name="VAS073_F_Teisiniupaslau2Kitareguliuoja1">'Forma 4'!$P$122</definedName>
    <definedName name="VAS073_F_Teisiniupaslau31IS">'Forma 4'!$D$174</definedName>
    <definedName name="VAS073_F_Teisiniupaslau331GeriamojoVandens">'Forma 4'!$F$174</definedName>
    <definedName name="VAS073_F_Teisiniupaslau332GeriamojoVandens">'Forma 4'!$G$174</definedName>
    <definedName name="VAS073_F_Teisiniupaslau333GeriamojoVandens">'Forma 4'!$H$174</definedName>
    <definedName name="VAS073_F_Teisiniupaslau33IsViso">'Forma 4'!$E$174</definedName>
    <definedName name="VAS073_F_Teisiniupaslau341NuotekuSurinkimas">'Forma 4'!$J$174</definedName>
    <definedName name="VAS073_F_Teisiniupaslau342NuotekuValymas">'Forma 4'!$K$174</definedName>
    <definedName name="VAS073_F_Teisiniupaslau343NuotekuDumblo">'Forma 4'!$L$174</definedName>
    <definedName name="VAS073_F_Teisiniupaslau34IsViso">'Forma 4'!$I$174</definedName>
    <definedName name="VAS073_F_Teisiniupaslau35PavirsiniuNuoteku">'Forma 4'!$M$174</definedName>
    <definedName name="VAS073_F_Teisiniupaslau36KitosReguliuojamosios">'Forma 4'!$N$174</definedName>
    <definedName name="VAS073_F_Teisiniupaslau37KitosVeiklos">'Forma 4'!$Q$174</definedName>
    <definedName name="VAS073_F_Teisiniupaslau3Apskaitosveikla1">'Forma 4'!$O$174</definedName>
    <definedName name="VAS073_F_Teisiniupaslau3Kitareguliuoja1">'Forma 4'!$P$174</definedName>
    <definedName name="VAS073_F_Teisiniupaslau41IS">'Forma 4'!$D$219</definedName>
    <definedName name="VAS073_F_Teisiniupaslau431GeriamojoVandens">'Forma 4'!$F$219</definedName>
    <definedName name="VAS073_F_Teisiniupaslau432GeriamojoVandens">'Forma 4'!$G$219</definedName>
    <definedName name="VAS073_F_Teisiniupaslau433GeriamojoVandens">'Forma 4'!$H$219</definedName>
    <definedName name="VAS073_F_Teisiniupaslau43IsViso">'Forma 4'!$E$219</definedName>
    <definedName name="VAS073_F_Teisiniupaslau441NuotekuSurinkimas">'Forma 4'!$J$219</definedName>
    <definedName name="VAS073_F_Teisiniupaslau442NuotekuValymas">'Forma 4'!$K$219</definedName>
    <definedName name="VAS073_F_Teisiniupaslau443NuotekuDumblo">'Forma 4'!$L$219</definedName>
    <definedName name="VAS073_F_Teisiniupaslau44IsViso">'Forma 4'!$I$219</definedName>
    <definedName name="VAS073_F_Teisiniupaslau45PavirsiniuNuoteku">'Forma 4'!$M$219</definedName>
    <definedName name="VAS073_F_Teisiniupaslau46KitosReguliuojamosios">'Forma 4'!$N$219</definedName>
    <definedName name="VAS073_F_Teisiniupaslau47KitosVeiklos">'Forma 4'!$Q$219</definedName>
    <definedName name="VAS073_F_Teisiniupaslau4Apskaitosveikla1">'Forma 4'!$O$219</definedName>
    <definedName name="VAS073_F_Teisiniupaslau4Kitareguliuoja1">'Forma 4'!$P$219</definedName>
    <definedName name="VAS073_F_Tiesioginespas11IS">'Forma 4'!$D$25</definedName>
    <definedName name="VAS073_F_Tiesioginespas131GeriamojoVandens">'Forma 4'!$F$25</definedName>
    <definedName name="VAS073_F_Tiesioginespas132GeriamojoVandens">'Forma 4'!$G$25</definedName>
    <definedName name="VAS073_F_Tiesioginespas133GeriamojoVandens">'Forma 4'!$H$25</definedName>
    <definedName name="VAS073_F_Tiesioginespas13IsViso">'Forma 4'!$E$25</definedName>
    <definedName name="VAS073_F_Tiesioginespas141NuotekuSurinkimas">'Forma 4'!$J$25</definedName>
    <definedName name="VAS073_F_Tiesioginespas142NuotekuValymas">'Forma 4'!$K$25</definedName>
    <definedName name="VAS073_F_Tiesioginespas143NuotekuDumblo">'Forma 4'!$L$25</definedName>
    <definedName name="VAS073_F_Tiesioginespas14IsViso">'Forma 4'!$I$25</definedName>
    <definedName name="VAS073_F_Tiesioginespas15PavirsiniuNuoteku">'Forma 4'!$M$25</definedName>
    <definedName name="VAS073_F_Tiesioginespas16KitosReguliuojamosios">'Forma 4'!$N$25</definedName>
    <definedName name="VAS073_F_Tiesioginespas17KitosVeiklos">'Forma 4'!$Q$25</definedName>
    <definedName name="VAS073_F_Tiesioginespas1Apskaitosveikla1">'Forma 4'!$O$25</definedName>
    <definedName name="VAS073_F_Tiesioginespas1Kitareguliuoja1">'Forma 4'!$P$25</definedName>
    <definedName name="VAS073_F_Tiesioginessan11IS">'Forma 4'!$D$29</definedName>
    <definedName name="VAS073_F_Tiesioginessan131GeriamojoVandens">'Forma 4'!$F$29</definedName>
    <definedName name="VAS073_F_Tiesioginessan132GeriamojoVandens">'Forma 4'!$G$29</definedName>
    <definedName name="VAS073_F_Tiesioginessan133GeriamojoVandens">'Forma 4'!$H$29</definedName>
    <definedName name="VAS073_F_Tiesioginessan13IsViso">'Forma 4'!$E$29</definedName>
    <definedName name="VAS073_F_Tiesioginessan141NuotekuSurinkimas">'Forma 4'!$J$29</definedName>
    <definedName name="VAS073_F_Tiesioginessan142NuotekuValymas">'Forma 4'!$K$29</definedName>
    <definedName name="VAS073_F_Tiesioginessan143NuotekuDumblo">'Forma 4'!$L$29</definedName>
    <definedName name="VAS073_F_Tiesioginessan14IsViso">'Forma 4'!$I$29</definedName>
    <definedName name="VAS073_F_Tiesioginessan15PavirsiniuNuoteku">'Forma 4'!$M$29</definedName>
    <definedName name="VAS073_F_Tiesioginessan16KitosReguliuojamosios">'Forma 4'!$N$29</definedName>
    <definedName name="VAS073_F_Tiesioginessan17KitosVeiklos">'Forma 4'!$Q$29</definedName>
    <definedName name="VAS073_F_Tiesioginessan1Apskaitosveikla1">'Forma 4'!$O$29</definedName>
    <definedName name="VAS073_F_Tiesioginessan1Kitareguliuoja1">'Forma 4'!$P$29</definedName>
    <definedName name="VAS073_F_Transportopasl11IS">'Forma 4'!$D$79</definedName>
    <definedName name="VAS073_F_Transportopasl131GeriamojoVandens">'Forma 4'!$F$79</definedName>
    <definedName name="VAS073_F_Transportopasl132GeriamojoVandens">'Forma 4'!$G$79</definedName>
    <definedName name="VAS073_F_Transportopasl133GeriamojoVandens">'Forma 4'!$H$79</definedName>
    <definedName name="VAS073_F_Transportopasl13IsViso">'Forma 4'!$E$79</definedName>
    <definedName name="VAS073_F_Transportopasl141NuotekuSurinkimas">'Forma 4'!$J$79</definedName>
    <definedName name="VAS073_F_Transportopasl142NuotekuValymas">'Forma 4'!$K$79</definedName>
    <definedName name="VAS073_F_Transportopasl143NuotekuDumblo">'Forma 4'!$L$79</definedName>
    <definedName name="VAS073_F_Transportopasl14IsViso">'Forma 4'!$I$79</definedName>
    <definedName name="VAS073_F_Transportopasl15PavirsiniuNuoteku">'Forma 4'!$M$79</definedName>
    <definedName name="VAS073_F_Transportopasl16KitosReguliuojamosios">'Forma 4'!$N$79</definedName>
    <definedName name="VAS073_F_Transportopasl17KitosVeiklos">'Forma 4'!$Q$79</definedName>
    <definedName name="VAS073_F_Transportopasl1Apskaitosveikla1">'Forma 4'!$O$79</definedName>
    <definedName name="VAS073_F_Transportopasl1Kitareguliuoja1">'Forma 4'!$P$79</definedName>
    <definedName name="VAS073_F_Transportopasl21IS">'Forma 4'!$D$132</definedName>
    <definedName name="VAS073_F_Transportopasl231GeriamojoVandens">'Forma 4'!$F$132</definedName>
    <definedName name="VAS073_F_Transportopasl232GeriamojoVandens">'Forma 4'!$G$132</definedName>
    <definedName name="VAS073_F_Transportopasl233GeriamojoVandens">'Forma 4'!$H$132</definedName>
    <definedName name="VAS073_F_Transportopasl23IsViso">'Forma 4'!$E$132</definedName>
    <definedName name="VAS073_F_Transportopasl241NuotekuSurinkimas">'Forma 4'!$J$132</definedName>
    <definedName name="VAS073_F_Transportopasl242NuotekuValymas">'Forma 4'!$K$132</definedName>
    <definedName name="VAS073_F_Transportopasl243NuotekuDumblo">'Forma 4'!$L$132</definedName>
    <definedName name="VAS073_F_Transportopasl24IsViso">'Forma 4'!$I$132</definedName>
    <definedName name="VAS073_F_Transportopasl25PavirsiniuNuoteku">'Forma 4'!$M$132</definedName>
    <definedName name="VAS073_F_Transportopasl26KitosReguliuojamosios">'Forma 4'!$N$132</definedName>
    <definedName name="VAS073_F_Transportopasl27KitosVeiklos">'Forma 4'!$Q$132</definedName>
    <definedName name="VAS073_F_Transportopasl2Apskaitosveikla1">'Forma 4'!$O$132</definedName>
    <definedName name="VAS073_F_Transportopasl2Kitareguliuoja1">'Forma 4'!$P$132</definedName>
    <definedName name="VAS073_F_Transportopasl31IS">'Forma 4'!$D$184</definedName>
    <definedName name="VAS073_F_Transportopasl331GeriamojoVandens">'Forma 4'!$F$184</definedName>
    <definedName name="VAS073_F_Transportopasl332GeriamojoVandens">'Forma 4'!$G$184</definedName>
    <definedName name="VAS073_F_Transportopasl333GeriamojoVandens">'Forma 4'!$H$184</definedName>
    <definedName name="VAS073_F_Transportopasl33IsViso">'Forma 4'!$E$184</definedName>
    <definedName name="VAS073_F_Transportopasl341NuotekuSurinkimas">'Forma 4'!$J$184</definedName>
    <definedName name="VAS073_F_Transportopasl342NuotekuValymas">'Forma 4'!$K$184</definedName>
    <definedName name="VAS073_F_Transportopasl343NuotekuDumblo">'Forma 4'!$L$184</definedName>
    <definedName name="VAS073_F_Transportopasl34IsViso">'Forma 4'!$I$184</definedName>
    <definedName name="VAS073_F_Transportopasl35PavirsiniuNuoteku">'Forma 4'!$M$184</definedName>
    <definedName name="VAS073_F_Transportopasl36KitosReguliuojamosios">'Forma 4'!$N$184</definedName>
    <definedName name="VAS073_F_Transportopasl37KitosVeiklos">'Forma 4'!$Q$184</definedName>
    <definedName name="VAS073_F_Transportopasl3Apskaitosveikla1">'Forma 4'!$O$184</definedName>
    <definedName name="VAS073_F_Transportopasl3Kitareguliuoja1">'Forma 4'!$P$184</definedName>
    <definedName name="VAS073_F_Transportopasl41IS">'Forma 4'!$D$229</definedName>
    <definedName name="VAS073_F_Transportopasl431GeriamojoVandens">'Forma 4'!$F$229</definedName>
    <definedName name="VAS073_F_Transportopasl432GeriamojoVandens">'Forma 4'!$G$229</definedName>
    <definedName name="VAS073_F_Transportopasl433GeriamojoVandens">'Forma 4'!$H$229</definedName>
    <definedName name="VAS073_F_Transportopasl43IsViso">'Forma 4'!$E$229</definedName>
    <definedName name="VAS073_F_Transportopasl441NuotekuSurinkimas">'Forma 4'!$J$229</definedName>
    <definedName name="VAS073_F_Transportopasl442NuotekuValymas">'Forma 4'!$K$229</definedName>
    <definedName name="VAS073_F_Transportopasl443NuotekuDumblo">'Forma 4'!$L$229</definedName>
    <definedName name="VAS073_F_Transportopasl44IsViso">'Forma 4'!$I$229</definedName>
    <definedName name="VAS073_F_Transportopasl45PavirsiniuNuoteku">'Forma 4'!$M$229</definedName>
    <definedName name="VAS073_F_Transportopasl46KitosReguliuojamosios">'Forma 4'!$N$229</definedName>
    <definedName name="VAS073_F_Transportopasl47KitosVeiklos">'Forma 4'!$Q$229</definedName>
    <definedName name="VAS073_F_Transportopasl4Apskaitosveikla1">'Forma 4'!$O$229</definedName>
    <definedName name="VAS073_F_Transportopasl4Kitareguliuoja1">'Forma 4'!$P$229</definedName>
    <definedName name="VAS073_F_Trumpalaikiotu11IS">'Forma 4'!$D$90</definedName>
    <definedName name="VAS073_F_Trumpalaikiotu131GeriamojoVandens">'Forma 4'!$F$90</definedName>
    <definedName name="VAS073_F_Trumpalaikiotu132GeriamojoVandens">'Forma 4'!$G$90</definedName>
    <definedName name="VAS073_F_Trumpalaikiotu133GeriamojoVandens">'Forma 4'!$H$90</definedName>
    <definedName name="VAS073_F_Trumpalaikiotu13IsViso">'Forma 4'!$E$90</definedName>
    <definedName name="VAS073_F_Trumpalaikiotu141NuotekuSurinkimas">'Forma 4'!$J$90</definedName>
    <definedName name="VAS073_F_Trumpalaikiotu142NuotekuValymas">'Forma 4'!$K$90</definedName>
    <definedName name="VAS073_F_Trumpalaikiotu143NuotekuDumblo">'Forma 4'!$L$90</definedName>
    <definedName name="VAS073_F_Trumpalaikiotu14IsViso">'Forma 4'!$I$90</definedName>
    <definedName name="VAS073_F_Trumpalaikiotu15PavirsiniuNuoteku">'Forma 4'!$M$90</definedName>
    <definedName name="VAS073_F_Trumpalaikiotu16KitosReguliuojamosios">'Forma 4'!$N$90</definedName>
    <definedName name="VAS073_F_Trumpalaikiotu17KitosVeiklos">'Forma 4'!$Q$90</definedName>
    <definedName name="VAS073_F_Trumpalaikiotu1Apskaitosveikla1">'Forma 4'!$O$90</definedName>
    <definedName name="VAS073_F_Trumpalaikiotu1Kitareguliuoja1">'Forma 4'!$P$90</definedName>
    <definedName name="VAS073_F_Turtonuomossan11IS">'Forma 4'!$D$85</definedName>
    <definedName name="VAS073_F_Turtonuomossan131GeriamojoVandens">'Forma 4'!$F$85</definedName>
    <definedName name="VAS073_F_Turtonuomossan132GeriamojoVandens">'Forma 4'!$G$85</definedName>
    <definedName name="VAS073_F_Turtonuomossan133GeriamojoVandens">'Forma 4'!$H$85</definedName>
    <definedName name="VAS073_F_Turtonuomossan13IsViso">'Forma 4'!$E$85</definedName>
    <definedName name="VAS073_F_Turtonuomossan141NuotekuSurinkimas">'Forma 4'!$J$85</definedName>
    <definedName name="VAS073_F_Turtonuomossan142NuotekuValymas">'Forma 4'!$K$85</definedName>
    <definedName name="VAS073_F_Turtonuomossan143NuotekuDumblo">'Forma 4'!$L$85</definedName>
    <definedName name="VAS073_F_Turtonuomossan14IsViso">'Forma 4'!$I$85</definedName>
    <definedName name="VAS073_F_Turtonuomossan15PavirsiniuNuoteku">'Forma 4'!$M$85</definedName>
    <definedName name="VAS073_F_Turtonuomossan16KitosReguliuojamosios">'Forma 4'!$N$85</definedName>
    <definedName name="VAS073_F_Turtonuomossan17KitosVeiklos">'Forma 4'!$Q$85</definedName>
    <definedName name="VAS073_F_Turtonuomossan1Apskaitosveikla1">'Forma 4'!$O$85</definedName>
    <definedName name="VAS073_F_Turtonuomossan1Kitareguliuoja1">'Forma 4'!$P$85</definedName>
    <definedName name="VAS073_F_Turtonuomossan21IS">'Forma 4'!$D$138</definedName>
    <definedName name="VAS073_F_Turtonuomossan231GeriamojoVandens">'Forma 4'!$F$138</definedName>
    <definedName name="VAS073_F_Turtonuomossan232GeriamojoVandens">'Forma 4'!$G$138</definedName>
    <definedName name="VAS073_F_Turtonuomossan233GeriamojoVandens">'Forma 4'!$H$138</definedName>
    <definedName name="VAS073_F_Turtonuomossan23IsViso">'Forma 4'!$E$138</definedName>
    <definedName name="VAS073_F_Turtonuomossan241NuotekuSurinkimas">'Forma 4'!$J$138</definedName>
    <definedName name="VAS073_F_Turtonuomossan242NuotekuValymas">'Forma 4'!$K$138</definedName>
    <definedName name="VAS073_F_Turtonuomossan243NuotekuDumblo">'Forma 4'!$L$138</definedName>
    <definedName name="VAS073_F_Turtonuomossan24IsViso">'Forma 4'!$I$138</definedName>
    <definedName name="VAS073_F_Turtonuomossan25PavirsiniuNuoteku">'Forma 4'!$M$138</definedName>
    <definedName name="VAS073_F_Turtonuomossan26KitosReguliuojamosios">'Forma 4'!$N$138</definedName>
    <definedName name="VAS073_F_Turtonuomossan27KitosVeiklos">'Forma 4'!$Q$138</definedName>
    <definedName name="VAS073_F_Turtonuomossan2Apskaitosveikla1">'Forma 4'!$O$138</definedName>
    <definedName name="VAS073_F_Turtonuomossan2Kitareguliuoja1">'Forma 4'!$P$138</definedName>
    <definedName name="VAS073_F_Turtonuomossan31IS">'Forma 4'!$D$236</definedName>
    <definedName name="VAS073_F_Turtonuomossan331GeriamojoVandens">'Forma 4'!$F$236</definedName>
    <definedName name="VAS073_F_Turtonuomossan332GeriamojoVandens">'Forma 4'!$G$236</definedName>
    <definedName name="VAS073_F_Turtonuomossan333GeriamojoVandens">'Forma 4'!$H$236</definedName>
    <definedName name="VAS073_F_Turtonuomossan33IsViso">'Forma 4'!$E$236</definedName>
    <definedName name="VAS073_F_Turtonuomossan341NuotekuSurinkimas">'Forma 4'!$J$236</definedName>
    <definedName name="VAS073_F_Turtonuomossan342NuotekuValymas">'Forma 4'!$K$236</definedName>
    <definedName name="VAS073_F_Turtonuomossan343NuotekuDumblo">'Forma 4'!$L$236</definedName>
    <definedName name="VAS073_F_Turtonuomossan34IsViso">'Forma 4'!$I$236</definedName>
    <definedName name="VAS073_F_Turtonuomossan35PavirsiniuNuoteku">'Forma 4'!$M$236</definedName>
    <definedName name="VAS073_F_Turtonuomossan36KitosReguliuojamosios">'Forma 4'!$N$236</definedName>
    <definedName name="VAS073_F_Turtonuomossan37KitosVeiklos">'Forma 4'!$Q$236</definedName>
    <definedName name="VAS073_F_Turtonuomossan3Apskaitosveikla1">'Forma 4'!$O$236</definedName>
    <definedName name="VAS073_F_Turtonuomossan3Kitareguliuoja1">'Forma 4'!$P$236</definedName>
    <definedName name="VAS073_F_Vartotojuinfor11IS">'Forma 4'!$D$81</definedName>
    <definedName name="VAS073_F_Vartotojuinfor131GeriamojoVandens">'Forma 4'!$F$81</definedName>
    <definedName name="VAS073_F_Vartotojuinfor132GeriamojoVandens">'Forma 4'!$G$81</definedName>
    <definedName name="VAS073_F_Vartotojuinfor133GeriamojoVandens">'Forma 4'!$H$81</definedName>
    <definedName name="VAS073_F_Vartotojuinfor13IsViso">'Forma 4'!$E$81</definedName>
    <definedName name="VAS073_F_Vartotojuinfor141NuotekuSurinkimas">'Forma 4'!$J$81</definedName>
    <definedName name="VAS073_F_Vartotojuinfor142NuotekuValymas">'Forma 4'!$K$81</definedName>
    <definedName name="VAS073_F_Vartotojuinfor143NuotekuDumblo">'Forma 4'!$L$81</definedName>
    <definedName name="VAS073_F_Vartotojuinfor14IsViso">'Forma 4'!$I$81</definedName>
    <definedName name="VAS073_F_Vartotojuinfor15PavirsiniuNuoteku">'Forma 4'!$M$81</definedName>
    <definedName name="VAS073_F_Vartotojuinfor16KitosReguliuojamosios">'Forma 4'!$N$81</definedName>
    <definedName name="VAS073_F_Vartotojuinfor17KitosVeiklos">'Forma 4'!$Q$81</definedName>
    <definedName name="VAS073_F_Vartotojuinfor1Apskaitosveikla1">'Forma 4'!$O$81</definedName>
    <definedName name="VAS073_F_Vartotojuinfor1Kitareguliuoja1">'Forma 4'!$P$81</definedName>
    <definedName name="VAS073_F_Vartotojuinfor21IS">'Forma 4'!$D$134</definedName>
    <definedName name="VAS073_F_Vartotojuinfor231GeriamojoVandens">'Forma 4'!$F$134</definedName>
    <definedName name="VAS073_F_Vartotojuinfor232GeriamojoVandens">'Forma 4'!$G$134</definedName>
    <definedName name="VAS073_F_Vartotojuinfor233GeriamojoVandens">'Forma 4'!$H$134</definedName>
    <definedName name="VAS073_F_Vartotojuinfor23IsViso">'Forma 4'!$E$134</definedName>
    <definedName name="VAS073_F_Vartotojuinfor241NuotekuSurinkimas">'Forma 4'!$J$134</definedName>
    <definedName name="VAS073_F_Vartotojuinfor242NuotekuValymas">'Forma 4'!$K$134</definedName>
    <definedName name="VAS073_F_Vartotojuinfor243NuotekuDumblo">'Forma 4'!$L$134</definedName>
    <definedName name="VAS073_F_Vartotojuinfor24IsViso">'Forma 4'!$I$134</definedName>
    <definedName name="VAS073_F_Vartotojuinfor25PavirsiniuNuoteku">'Forma 4'!$M$134</definedName>
    <definedName name="VAS073_F_Vartotojuinfor26KitosReguliuojamosios">'Forma 4'!$N$134</definedName>
    <definedName name="VAS073_F_Vartotojuinfor27KitosVeiklos">'Forma 4'!$Q$134</definedName>
    <definedName name="VAS073_F_Vartotojuinfor2Apskaitosveikla1">'Forma 4'!$O$134</definedName>
    <definedName name="VAS073_F_Vartotojuinfor2Kitareguliuoja1">'Forma 4'!$P$134</definedName>
    <definedName name="VAS073_F_Vartotojuinfor31IS">'Forma 4'!$D$186</definedName>
    <definedName name="VAS073_F_Vartotojuinfor331GeriamojoVandens">'Forma 4'!$F$186</definedName>
    <definedName name="VAS073_F_Vartotojuinfor332GeriamojoVandens">'Forma 4'!$G$186</definedName>
    <definedName name="VAS073_F_Vartotojuinfor333GeriamojoVandens">'Forma 4'!$H$186</definedName>
    <definedName name="VAS073_F_Vartotojuinfor33IsViso">'Forma 4'!$E$186</definedName>
    <definedName name="VAS073_F_Vartotojuinfor341NuotekuSurinkimas">'Forma 4'!$J$186</definedName>
    <definedName name="VAS073_F_Vartotojuinfor342NuotekuValymas">'Forma 4'!$K$186</definedName>
    <definedName name="VAS073_F_Vartotojuinfor343NuotekuDumblo">'Forma 4'!$L$186</definedName>
    <definedName name="VAS073_F_Vartotojuinfor34IsViso">'Forma 4'!$I$186</definedName>
    <definedName name="VAS073_F_Vartotojuinfor35PavirsiniuNuoteku">'Forma 4'!$M$186</definedName>
    <definedName name="VAS073_F_Vartotojuinfor36KitosReguliuojamosios">'Forma 4'!$N$186</definedName>
    <definedName name="VAS073_F_Vartotojuinfor37KitosVeiklos">'Forma 4'!$Q$186</definedName>
    <definedName name="VAS073_F_Vartotojuinfor3Apskaitosveikla1">'Forma 4'!$O$186</definedName>
    <definedName name="VAS073_F_Vartotojuinfor3Kitareguliuoja1">'Forma 4'!$P$186</definedName>
    <definedName name="VAS073_F_Vartotojuinfor41IS">'Forma 4'!$D$231</definedName>
    <definedName name="VAS073_F_Vartotojuinfor431GeriamojoVandens">'Forma 4'!$F$231</definedName>
    <definedName name="VAS073_F_Vartotojuinfor432GeriamojoVandens">'Forma 4'!$G$231</definedName>
    <definedName name="VAS073_F_Vartotojuinfor433GeriamojoVandens">'Forma 4'!$H$231</definedName>
    <definedName name="VAS073_F_Vartotojuinfor43IsViso">'Forma 4'!$E$231</definedName>
    <definedName name="VAS073_F_Vartotojuinfor441NuotekuSurinkimas">'Forma 4'!$J$231</definedName>
    <definedName name="VAS073_F_Vartotojuinfor442NuotekuValymas">'Forma 4'!$K$231</definedName>
    <definedName name="VAS073_F_Vartotojuinfor443NuotekuDumblo">'Forma 4'!$L$231</definedName>
    <definedName name="VAS073_F_Vartotojuinfor44IsViso">'Forma 4'!$I$231</definedName>
    <definedName name="VAS073_F_Vartotojuinfor45PavirsiniuNuoteku">'Forma 4'!$M$231</definedName>
    <definedName name="VAS073_F_Vartotojuinfor46KitosReguliuojamosios">'Forma 4'!$N$231</definedName>
    <definedName name="VAS073_F_Vartotojuinfor47KitosVeiklos">'Forma 4'!$Q$231</definedName>
    <definedName name="VAS073_F_Vartotojuinfor4Apskaitosveikla1">'Forma 4'!$O$231</definedName>
    <definedName name="VAS073_F_Vartotojuinfor4Kitareguliuoja1">'Forma 4'!$P$231</definedName>
    <definedName name="VAS073_F_Verslovienetop11IS">'Forma 4'!$D$242</definedName>
    <definedName name="VAS073_F_Verslovienetop131GeriamojoVandens">'Forma 4'!$F$242</definedName>
    <definedName name="VAS073_F_Verslovienetop132GeriamojoVandens">'Forma 4'!$G$242</definedName>
    <definedName name="VAS073_F_Verslovienetop133GeriamojoVandens">'Forma 4'!$H$242</definedName>
    <definedName name="VAS073_F_Verslovienetop13IsViso">'Forma 4'!$E$242</definedName>
    <definedName name="VAS073_F_Verslovienetop141NuotekuSurinkimas">'Forma 4'!$J$242</definedName>
    <definedName name="VAS073_F_Verslovienetop142NuotekuValymas">'Forma 4'!$K$242</definedName>
    <definedName name="VAS073_F_Verslovienetop143NuotekuDumblo">'Forma 4'!$L$242</definedName>
    <definedName name="VAS073_F_Verslovienetop14IsViso">'Forma 4'!$I$242</definedName>
    <definedName name="VAS073_F_Verslovienetop15PavirsiniuNuoteku">'Forma 4'!$M$242</definedName>
    <definedName name="VAS073_F_Verslovienetop16KitosReguliuojamosios">'Forma 4'!$N$242</definedName>
    <definedName name="VAS073_F_Verslovienetop17KitosVeiklos">'Forma 4'!$Q$242</definedName>
    <definedName name="VAS073_F_Verslovienetop1Apskaitosveikla1">'Forma 4'!$O$242</definedName>
    <definedName name="VAS073_F_Verslovienetop1Kitareguliuoja1">'Forma 4'!$P$242</definedName>
    <definedName name="VAS073_F_Verslovienetui11IS">'Forma 4'!$D$243</definedName>
    <definedName name="VAS073_F_Verslovienetui131GeriamojoVandens">'Forma 4'!$F$243</definedName>
    <definedName name="VAS073_F_Verslovienetui132GeriamojoVandens">'Forma 4'!$G$243</definedName>
    <definedName name="VAS073_F_Verslovienetui133GeriamojoVandens">'Forma 4'!$H$243</definedName>
    <definedName name="VAS073_F_Verslovienetui13IsViso">'Forma 4'!$E$243</definedName>
    <definedName name="VAS073_F_Verslovienetui141NuotekuSurinkimas">'Forma 4'!$J$243</definedName>
    <definedName name="VAS073_F_Verslovienetui142NuotekuValymas">'Forma 4'!$K$243</definedName>
    <definedName name="VAS073_F_Verslovienetui143NuotekuDumblo">'Forma 4'!$L$243</definedName>
    <definedName name="VAS073_F_Verslovienetui14IsViso">'Forma 4'!$I$243</definedName>
    <definedName name="VAS073_F_Verslovienetui15PavirsiniuNuoteku">'Forma 4'!$M$243</definedName>
    <definedName name="VAS073_F_Verslovienetui16KitosReguliuojamosios">'Forma 4'!$N$243</definedName>
    <definedName name="VAS073_F_Verslovienetui17KitosVeiklos">'Forma 4'!$Q$243</definedName>
    <definedName name="VAS073_F_Verslovienetui1Apskaitosveikla1">'Forma 4'!$O$243</definedName>
    <definedName name="VAS073_F_Verslovienetui1Kitareguliuoja1">'Forma 4'!$P$243</definedName>
    <definedName name="VAS073_F_Visospaskirsto11IS">'Forma 4'!$D$23</definedName>
    <definedName name="VAS073_F_Visospaskirsto131GeriamojoVandens">'Forma 4'!$F$23</definedName>
    <definedName name="VAS073_F_Visospaskirsto132GeriamojoVandens">'Forma 4'!$G$23</definedName>
    <definedName name="VAS073_F_Visospaskirsto133GeriamojoVandens">'Forma 4'!$H$23</definedName>
    <definedName name="VAS073_F_Visospaskirsto13IsViso">'Forma 4'!$E$23</definedName>
    <definedName name="VAS073_F_Visospaskirsto141NuotekuSurinkimas">'Forma 4'!$J$23</definedName>
    <definedName name="VAS073_F_Visospaskirsto142NuotekuValymas">'Forma 4'!$K$23</definedName>
    <definedName name="VAS073_F_Visospaskirsto143NuotekuDumblo">'Forma 4'!$L$23</definedName>
    <definedName name="VAS073_F_Visospaskirsto14IsViso">'Forma 4'!$I$23</definedName>
    <definedName name="VAS073_F_Visospaskirsto15PavirsiniuNuoteku">'Forma 4'!$M$23</definedName>
    <definedName name="VAS073_F_Visospaskirsto16KitosReguliuojamosios">'Forma 4'!$N$23</definedName>
    <definedName name="VAS073_F_Visospaskirsto17KitosVeiklos">'Forma 4'!$Q$23</definedName>
    <definedName name="VAS073_F_Visospaskirsto1Apskaitosveikla1">'Forma 4'!$O$23</definedName>
    <definedName name="VAS073_F_Visospaskirsto1Kitareguliuoja1">'Forma 4'!$P$23</definedName>
    <definedName name="VAS073_F_Zemesnuomosmok11IS">'Forma 4'!$D$62</definedName>
    <definedName name="VAS073_F_Zemesnuomosmok131GeriamojoVandens">'Forma 4'!$F$62</definedName>
    <definedName name="VAS073_F_Zemesnuomosmok132GeriamojoVandens">'Forma 4'!$G$62</definedName>
    <definedName name="VAS073_F_Zemesnuomosmok133GeriamojoVandens">'Forma 4'!$H$62</definedName>
    <definedName name="VAS073_F_Zemesnuomosmok13IsViso">'Forma 4'!$E$62</definedName>
    <definedName name="VAS073_F_Zemesnuomosmok141NuotekuSurinkimas">'Forma 4'!$J$62</definedName>
    <definedName name="VAS073_F_Zemesnuomosmok142NuotekuValymas">'Forma 4'!$K$62</definedName>
    <definedName name="VAS073_F_Zemesnuomosmok143NuotekuDumblo">'Forma 4'!$L$62</definedName>
    <definedName name="VAS073_F_Zemesnuomosmok14IsViso">'Forma 4'!$I$62</definedName>
    <definedName name="VAS073_F_Zemesnuomosmok15PavirsiniuNuoteku">'Forma 4'!$M$62</definedName>
    <definedName name="VAS073_F_Zemesnuomosmok16KitosReguliuojamosios">'Forma 4'!$N$62</definedName>
    <definedName name="VAS073_F_Zemesnuomosmok17KitosVeiklos">'Forma 4'!$Q$62</definedName>
    <definedName name="VAS073_F_Zemesnuomosmok1Apskaitosveikla1">'Forma 4'!$O$62</definedName>
    <definedName name="VAS073_F_Zemesnuomosmok1Kitareguliuoja1">'Forma 4'!$P$62</definedName>
    <definedName name="VAS073_F_Zemesnuomosmok21IS">'Forma 4'!$D$116</definedName>
    <definedName name="VAS073_F_Zemesnuomosmok231GeriamojoVandens">'Forma 4'!$F$116</definedName>
    <definedName name="VAS073_F_Zemesnuomosmok232GeriamojoVandens">'Forma 4'!$G$116</definedName>
    <definedName name="VAS073_F_Zemesnuomosmok233GeriamojoVandens">'Forma 4'!$H$116</definedName>
    <definedName name="VAS073_F_Zemesnuomosmok23IsViso">'Forma 4'!$E$116</definedName>
    <definedName name="VAS073_F_Zemesnuomosmok241NuotekuSurinkimas">'Forma 4'!$J$116</definedName>
    <definedName name="VAS073_F_Zemesnuomosmok242NuotekuValymas">'Forma 4'!$K$116</definedName>
    <definedName name="VAS073_F_Zemesnuomosmok243NuotekuDumblo">'Forma 4'!$L$116</definedName>
    <definedName name="VAS073_F_Zemesnuomosmok24IsViso">'Forma 4'!$I$116</definedName>
    <definedName name="VAS073_F_Zemesnuomosmok25PavirsiniuNuoteku">'Forma 4'!$M$116</definedName>
    <definedName name="VAS073_F_Zemesnuomosmok26KitosReguliuojamosios">'Forma 4'!$N$116</definedName>
    <definedName name="VAS073_F_Zemesnuomosmok27KitosVeiklos">'Forma 4'!$Q$116</definedName>
    <definedName name="VAS073_F_Zemesnuomosmok2Apskaitosveikla1">'Forma 4'!$O$116</definedName>
    <definedName name="VAS073_F_Zemesnuomosmok2Kitareguliuoja1">'Forma 4'!$P$116</definedName>
    <definedName name="VAS073_F_Zemesnuomosmok31IS">'Forma 4'!$D$168</definedName>
    <definedName name="VAS073_F_Zemesnuomosmok331GeriamojoVandens">'Forma 4'!$F$168</definedName>
    <definedName name="VAS073_F_Zemesnuomosmok332GeriamojoVandens">'Forma 4'!$G$168</definedName>
    <definedName name="VAS073_F_Zemesnuomosmok333GeriamojoVandens">'Forma 4'!$H$168</definedName>
    <definedName name="VAS073_F_Zemesnuomosmok33IsViso">'Forma 4'!$E$168</definedName>
    <definedName name="VAS073_F_Zemesnuomosmok341NuotekuSurinkimas">'Forma 4'!$J$168</definedName>
    <definedName name="VAS073_F_Zemesnuomosmok342NuotekuValymas">'Forma 4'!$K$168</definedName>
    <definedName name="VAS073_F_Zemesnuomosmok343NuotekuDumblo">'Forma 4'!$L$168</definedName>
    <definedName name="VAS073_F_Zemesnuomosmok34IsViso">'Forma 4'!$I$168</definedName>
    <definedName name="VAS073_F_Zemesnuomosmok35PavirsiniuNuoteku">'Forma 4'!$M$168</definedName>
    <definedName name="VAS073_F_Zemesnuomosmok36KitosReguliuojamosios">'Forma 4'!$N$168</definedName>
    <definedName name="VAS073_F_Zemesnuomosmok37KitosVeiklos">'Forma 4'!$Q$168</definedName>
    <definedName name="VAS073_F_Zemesnuomosmok3Apskaitosveikla1">'Forma 4'!$O$168</definedName>
    <definedName name="VAS073_F_Zemesnuomosmok3Kitareguliuoja1">'Forma 4'!$P$168</definedName>
    <definedName name="VAS073_F_Zemesnuomosmok41IS">'Forma 4'!$D$213</definedName>
    <definedName name="VAS073_F_Zemesnuomosmok431GeriamojoVandens">'Forma 4'!$F$213</definedName>
    <definedName name="VAS073_F_Zemesnuomosmok432GeriamojoVandens">'Forma 4'!$G$213</definedName>
    <definedName name="VAS073_F_Zemesnuomosmok433GeriamojoVandens">'Forma 4'!$H$213</definedName>
    <definedName name="VAS073_F_Zemesnuomosmok43IsViso">'Forma 4'!$E$213</definedName>
    <definedName name="VAS073_F_Zemesnuomosmok441NuotekuSurinkimas">'Forma 4'!$J$213</definedName>
    <definedName name="VAS073_F_Zemesnuomosmok442NuotekuValymas">'Forma 4'!$K$213</definedName>
    <definedName name="VAS073_F_Zemesnuomosmok443NuotekuDumblo">'Forma 4'!$L$213</definedName>
    <definedName name="VAS073_F_Zemesnuomosmok44IsViso">'Forma 4'!$I$213</definedName>
    <definedName name="VAS073_F_Zemesnuomosmok45PavirsiniuNuoteku">'Forma 4'!$M$213</definedName>
    <definedName name="VAS073_F_Zemesnuomosmok46KitosReguliuojamosios">'Forma 4'!$N$213</definedName>
    <definedName name="VAS073_F_Zemesnuomosmok47KitosVeiklos">'Forma 4'!$Q$213</definedName>
    <definedName name="VAS073_F_Zemesnuomosmok4Apskaitosveikla1">'Forma 4'!$O$213</definedName>
    <definedName name="VAS073_F_Zemesnuomosmok4Kitareguliuoja1">'Forma 4'!$P$213</definedName>
    <definedName name="VAS073_F_Zyminiomokesci11IS">'Forma 4'!$D$70</definedName>
    <definedName name="VAS073_F_Zyminiomokesci131GeriamojoVandens">'Forma 4'!$F$70</definedName>
    <definedName name="VAS073_F_Zyminiomokesci132GeriamojoVandens">'Forma 4'!$G$70</definedName>
    <definedName name="VAS073_F_Zyminiomokesci133GeriamojoVandens">'Forma 4'!$H$70</definedName>
    <definedName name="VAS073_F_Zyminiomokesci13IsViso">'Forma 4'!$E$70</definedName>
    <definedName name="VAS073_F_Zyminiomokesci141NuotekuSurinkimas">'Forma 4'!$J$70</definedName>
    <definedName name="VAS073_F_Zyminiomokesci142NuotekuValymas">'Forma 4'!$K$70</definedName>
    <definedName name="VAS073_F_Zyminiomokesci143NuotekuDumblo">'Forma 4'!$L$70</definedName>
    <definedName name="VAS073_F_Zyminiomokesci14IsViso">'Forma 4'!$I$70</definedName>
    <definedName name="VAS073_F_Zyminiomokesci15PavirsiniuNuoteku">'Forma 4'!$M$70</definedName>
    <definedName name="VAS073_F_Zyminiomokesci16KitosReguliuojamosios">'Forma 4'!$N$70</definedName>
    <definedName name="VAS073_F_Zyminiomokesci17KitosVeiklos">'Forma 4'!$Q$70</definedName>
    <definedName name="VAS073_F_Zyminiomokesci1Apskaitosveikla1">'Forma 4'!$O$70</definedName>
    <definedName name="VAS073_F_Zyminiomokesci1Kitareguliuoja1">'Forma 4'!$P$70</definedName>
    <definedName name="VAS073_F_Zyminiomokesci21IS">'Forma 4'!$D$123</definedName>
    <definedName name="VAS073_F_Zyminiomokesci231GeriamojoVandens">'Forma 4'!$F$123</definedName>
    <definedName name="VAS073_F_Zyminiomokesci232GeriamojoVandens">'Forma 4'!$G$123</definedName>
    <definedName name="VAS073_F_Zyminiomokesci233GeriamojoVandens">'Forma 4'!$H$123</definedName>
    <definedName name="VAS073_F_Zyminiomokesci23IsViso">'Forma 4'!$E$123</definedName>
    <definedName name="VAS073_F_Zyminiomokesci241NuotekuSurinkimas">'Forma 4'!$J$123</definedName>
    <definedName name="VAS073_F_Zyminiomokesci242NuotekuValymas">'Forma 4'!$K$123</definedName>
    <definedName name="VAS073_F_Zyminiomokesci243NuotekuDumblo">'Forma 4'!$L$123</definedName>
    <definedName name="VAS073_F_Zyminiomokesci24IsViso">'Forma 4'!$I$123</definedName>
    <definedName name="VAS073_F_Zyminiomokesci25PavirsiniuNuoteku">'Forma 4'!$M$123</definedName>
    <definedName name="VAS073_F_Zyminiomokesci26KitosReguliuojamosios">'Forma 4'!$N$123</definedName>
    <definedName name="VAS073_F_Zyminiomokesci27KitosVeiklos">'Forma 4'!$Q$123</definedName>
    <definedName name="VAS073_F_Zyminiomokesci2Apskaitosveikla1">'Forma 4'!$O$123</definedName>
    <definedName name="VAS073_F_Zyminiomokesci2Kitareguliuoja1">'Forma 4'!$P$123</definedName>
    <definedName name="VAS073_F_Zyminiomokesci31IS">'Forma 4'!$D$175</definedName>
    <definedName name="VAS073_F_Zyminiomokesci331GeriamojoVandens">'Forma 4'!$F$175</definedName>
    <definedName name="VAS073_F_Zyminiomokesci332GeriamojoVandens">'Forma 4'!$G$175</definedName>
    <definedName name="VAS073_F_Zyminiomokesci333GeriamojoVandens">'Forma 4'!$H$175</definedName>
    <definedName name="VAS073_F_Zyminiomokesci33IsViso">'Forma 4'!$E$175</definedName>
    <definedName name="VAS073_F_Zyminiomokesci341NuotekuSurinkimas">'Forma 4'!$J$175</definedName>
    <definedName name="VAS073_F_Zyminiomokesci342NuotekuValymas">'Forma 4'!$K$175</definedName>
    <definedName name="VAS073_F_Zyminiomokesci343NuotekuDumblo">'Forma 4'!$L$175</definedName>
    <definedName name="VAS073_F_Zyminiomokesci34IsViso">'Forma 4'!$I$175</definedName>
    <definedName name="VAS073_F_Zyminiomokesci35PavirsiniuNuoteku">'Forma 4'!$M$175</definedName>
    <definedName name="VAS073_F_Zyminiomokesci36KitosReguliuojamosios">'Forma 4'!$N$175</definedName>
    <definedName name="VAS073_F_Zyminiomokesci37KitosVeiklos">'Forma 4'!$Q$175</definedName>
    <definedName name="VAS073_F_Zyminiomokesci3Apskaitosveikla1">'Forma 4'!$O$175</definedName>
    <definedName name="VAS073_F_Zyminiomokesci3Kitareguliuoja1">'Forma 4'!$P$175</definedName>
    <definedName name="VAS073_F_Zyminiomokesci41IS">'Forma 4'!$D$220</definedName>
    <definedName name="VAS073_F_Zyminiomokesci431GeriamojoVandens">'Forma 4'!$F$220</definedName>
    <definedName name="VAS073_F_Zyminiomokesci432GeriamojoVandens">'Forma 4'!$G$220</definedName>
    <definedName name="VAS073_F_Zyminiomokesci433GeriamojoVandens">'Forma 4'!$H$220</definedName>
    <definedName name="VAS073_F_Zyminiomokesci43IsViso">'Forma 4'!$E$220</definedName>
    <definedName name="VAS073_F_Zyminiomokesci441NuotekuSurinkimas">'Forma 4'!$J$220</definedName>
    <definedName name="VAS073_F_Zyminiomokesci442NuotekuValymas">'Forma 4'!$K$220</definedName>
    <definedName name="VAS073_F_Zyminiomokesci443NuotekuDumblo">'Forma 4'!$L$220</definedName>
    <definedName name="VAS073_F_Zyminiomokesci44IsViso">'Forma 4'!$I$220</definedName>
    <definedName name="VAS073_F_Zyminiomokesci45PavirsiniuNuoteku">'Forma 4'!$M$220</definedName>
    <definedName name="VAS073_F_Zyminiomokesci46KitosReguliuojamosios">'Forma 4'!$N$220</definedName>
    <definedName name="VAS073_F_Zyminiomokesci47KitosVeiklos">'Forma 4'!$Q$220</definedName>
    <definedName name="VAS073_F_Zyminiomokesci4Apskaitosveikla1">'Forma 4'!$O$220</definedName>
    <definedName name="VAS073_F_Zyminiomokesci4Kitareguliuoja1">'Forma 4'!$P$220</definedName>
    <definedName name="VAS074_D_Apskaitosveikl1">'Forma 5'!$C$54</definedName>
    <definedName name="VAS074_D_Apskaitosveikl2">'Forma 5'!$C$31</definedName>
    <definedName name="VAS074_D_AtaskaitinisLaikotarpis">'Forma 5'!$D$10</definedName>
    <definedName name="VAS074_D_Atidetojomokes1">'Forma 5'!$C$25</definedName>
    <definedName name="VAS074_D_Atidetojomokes2">'Forma 5'!$C$48</definedName>
    <definedName name="VAS074_D_Finansinioturt1">'Forma 5'!$C$24</definedName>
    <definedName name="VAS074_D_Finansinioturt2">'Forma 5'!$C$47</definedName>
    <definedName name="VAS074_D_Geriamojovande13">'Forma 5'!$C$12</definedName>
    <definedName name="VAS074_D_Geriamojovande14">'Forma 5'!$C$13</definedName>
    <definedName name="VAS074_D_Geriamojovande15">'Forma 5'!$C$35</definedName>
    <definedName name="VAS074_D_Geriamojovande16">'Forma 5'!$C$36</definedName>
    <definedName name="VAS074_D_Gvtntilgalaiki10">'Forma 5'!$C$52</definedName>
    <definedName name="VAS074_D_Gvtntilgalaiki9">'Forma 5'!$C$29</definedName>
    <definedName name="VAS074_D_Gvtntveiklosre1">'Forma 5'!$C$19</definedName>
    <definedName name="VAS074_D_Gvtntveiklosre2">'Forma 5'!$C$42</definedName>
    <definedName name="VAS074_D_Ilgalaikioturt1">'Forma 5'!$C$11</definedName>
    <definedName name="VAS074_D_Ilgalaikioturt2">'Forma 5'!$C$26</definedName>
    <definedName name="VAS074_D_Ilgalaikioturt3">'Forma 5'!$C$34</definedName>
    <definedName name="VAS074_D_Ilgalaikioturt4">'Forma 5'!$C$49</definedName>
    <definedName name="VAS074_D_Investiciniotu1">'Forma 5'!$C$23</definedName>
    <definedName name="VAS074_D_Investiciniotu2">'Forma 5'!$C$46</definedName>
    <definedName name="VAS074_D_Kitoreguliuoja1">'Forma 5'!$C$28</definedName>
    <definedName name="VAS074_D_Kitoreguliuoja2">'Forma 5'!$C$51</definedName>
    <definedName name="VAS074_D_Kitosreguliuoj6">'Forma 5'!$C$32</definedName>
    <definedName name="VAS074_D_Kitosreguliuoj7">'Forma 5'!$C$55</definedName>
    <definedName name="VAS074_D_Kituveikluilga1">'Forma 5'!$C$30</definedName>
    <definedName name="VAS074_D_Kituveikluilga2">'Forma 5'!$C$53</definedName>
    <definedName name="VAS074_D_Nebaigtosstaty2">'Forma 5'!$C$27</definedName>
    <definedName name="VAS074_D_Nebaigtosstaty3">'Forma 5'!$C$50</definedName>
    <definedName name="VAS074_D_Nereguliuojamo5">'Forma 5'!$C$33</definedName>
    <definedName name="VAS074_D_Nereguliuojamo6">'Forma 5'!$C$56</definedName>
    <definedName name="VAS074_D_Nuotekudumblot5">'Forma 5'!$C$17</definedName>
    <definedName name="VAS074_D_Nuotekudumblot6">'Forma 5'!$C$40</definedName>
    <definedName name="VAS074_D_Nuotekusurinki5">'Forma 5'!$C$15</definedName>
    <definedName name="VAS074_D_Nuotekusurinki6">'Forma 5'!$C$38</definedName>
    <definedName name="VAS074_D_Nuotekutvarkym8">'Forma 5'!$C$14</definedName>
    <definedName name="VAS074_D_Nuotekutvarkym9">'Forma 5'!$C$37</definedName>
    <definedName name="VAS074_D_Nuotekuvalymor1">'Forma 5'!$C$16</definedName>
    <definedName name="VAS074_D_Nuotekuvalymor2">'Forma 5'!$C$39</definedName>
    <definedName name="VAS074_D_Pavirsiniunuot5">'Forma 5'!$C$18</definedName>
    <definedName name="VAS074_D_Pavirsiniunuot6">'Forma 5'!$C$41</definedName>
    <definedName name="VAS074_D_Pletrosdarbuve1">'Forma 5'!$C$21</definedName>
    <definedName name="VAS074_D_Pletrosdarbuve2">'Forma 5'!$C$44</definedName>
    <definedName name="VAS074_D_Prestizoverteg1">'Forma 5'!$C$22</definedName>
    <definedName name="VAS074_D_Prestizoverteg2">'Forma 5'!$C$45</definedName>
    <definedName name="VAS074_D_Uzdotacijasisi1">'Forma 5'!$C$20</definedName>
    <definedName name="VAS074_D_Uzdotacijasisi2">'Forma 5'!$C$43</definedName>
    <definedName name="VAS074_F_Apskaitosveikl1AtaskaitinisLaikotarpis">'Forma 5'!$D$54</definedName>
    <definedName name="VAS074_F_Apskaitosveikl2AtaskaitinisLaikotarpis">'Forma 5'!$D$31</definedName>
    <definedName name="VAS074_F_Atidetojomokes1AtaskaitinisLaikotarpis">'Forma 5'!$D$25</definedName>
    <definedName name="VAS074_F_Atidetojomokes2AtaskaitinisLaikotarpis">'Forma 5'!$D$48</definedName>
    <definedName name="VAS074_F_Finansinioturt1AtaskaitinisLaikotarpis">'Forma 5'!$D$24</definedName>
    <definedName name="VAS074_F_Finansinioturt2AtaskaitinisLaikotarpis">'Forma 5'!$D$47</definedName>
    <definedName name="VAS074_F_Geriamojovande13AtaskaitinisLaikotarpis">'Forma 5'!$D$12</definedName>
    <definedName name="VAS074_F_Geriamojovande14AtaskaitinisLaikotarpis">'Forma 5'!$D$13</definedName>
    <definedName name="VAS074_F_Geriamojovande15AtaskaitinisLaikotarpis">'Forma 5'!$D$35</definedName>
    <definedName name="VAS074_F_Geriamojovande16AtaskaitinisLaikotarpis">'Forma 5'!$D$36</definedName>
    <definedName name="VAS074_F_Gvtntilgalaiki10AtaskaitinisLaikotarpis">'Forma 5'!$D$52</definedName>
    <definedName name="VAS074_F_Gvtntilgalaiki9AtaskaitinisLaikotarpis">'Forma 5'!$D$29</definedName>
    <definedName name="VAS074_F_Gvtntveiklosre1AtaskaitinisLaikotarpis">'Forma 5'!$D$19</definedName>
    <definedName name="VAS074_F_Gvtntveiklosre2AtaskaitinisLaikotarpis">'Forma 5'!$D$42</definedName>
    <definedName name="VAS074_F_Ilgalaikioturt1AtaskaitinisLaikotarpis">'Forma 5'!$D$11</definedName>
    <definedName name="VAS074_F_Ilgalaikioturt2AtaskaitinisLaikotarpis">'Forma 5'!$D$26</definedName>
    <definedName name="VAS074_F_Ilgalaikioturt3AtaskaitinisLaikotarpis">'Forma 5'!$D$34</definedName>
    <definedName name="VAS074_F_Ilgalaikioturt4AtaskaitinisLaikotarpis">'Forma 5'!$D$49</definedName>
    <definedName name="VAS074_F_Investiciniotu1AtaskaitinisLaikotarpis">'Forma 5'!$D$23</definedName>
    <definedName name="VAS074_F_Investiciniotu2AtaskaitinisLaikotarpis">'Forma 5'!$D$46</definedName>
    <definedName name="VAS074_F_Kitoreguliuoja1AtaskaitinisLaikotarpis">'Forma 5'!$D$28</definedName>
    <definedName name="VAS074_F_Kitoreguliuoja2AtaskaitinisLaikotarpis">'Forma 5'!$D$51</definedName>
    <definedName name="VAS074_F_Kitosreguliuoj6AtaskaitinisLaikotarpis">'Forma 5'!$D$32</definedName>
    <definedName name="VAS074_F_Kitosreguliuoj7AtaskaitinisLaikotarpis">'Forma 5'!$D$55</definedName>
    <definedName name="VAS074_F_Kituveikluilga1AtaskaitinisLaikotarpis">'Forma 5'!$D$30</definedName>
    <definedName name="VAS074_F_Kituveikluilga2AtaskaitinisLaikotarpis">'Forma 5'!$D$53</definedName>
    <definedName name="VAS074_F_Nebaigtosstaty2AtaskaitinisLaikotarpis">'Forma 5'!$D$27</definedName>
    <definedName name="VAS074_F_Nebaigtosstaty3AtaskaitinisLaikotarpis">'Forma 5'!$D$50</definedName>
    <definedName name="VAS074_F_Nereguliuojamo5AtaskaitinisLaikotarpis">'Forma 5'!$D$33</definedName>
    <definedName name="VAS074_F_Nereguliuojamo6AtaskaitinisLaikotarpis">'Forma 5'!$D$56</definedName>
    <definedName name="VAS074_F_Nuotekudumblot5AtaskaitinisLaikotarpis">'Forma 5'!$D$17</definedName>
    <definedName name="VAS074_F_Nuotekudumblot6AtaskaitinisLaikotarpis">'Forma 5'!$D$40</definedName>
    <definedName name="VAS074_F_Nuotekusurinki5AtaskaitinisLaikotarpis">'Forma 5'!$D$15</definedName>
    <definedName name="VAS074_F_Nuotekusurinki6AtaskaitinisLaikotarpis">'Forma 5'!$D$38</definedName>
    <definedName name="VAS074_F_Nuotekutvarkym8AtaskaitinisLaikotarpis">'Forma 5'!$D$14</definedName>
    <definedName name="VAS074_F_Nuotekutvarkym9AtaskaitinisLaikotarpis">'Forma 5'!$D$37</definedName>
    <definedName name="VAS074_F_Nuotekuvalymor1AtaskaitinisLaikotarpis">'Forma 5'!$D$16</definedName>
    <definedName name="VAS074_F_Nuotekuvalymor2AtaskaitinisLaikotarpis">'Forma 5'!$D$39</definedName>
    <definedName name="VAS074_F_Pavirsiniunuot5AtaskaitinisLaikotarpis">'Forma 5'!$D$18</definedName>
    <definedName name="VAS074_F_Pavirsiniunuot6AtaskaitinisLaikotarpis">'Forma 5'!$D$41</definedName>
    <definedName name="VAS074_F_Pletrosdarbuve1AtaskaitinisLaikotarpis">'Forma 5'!$D$21</definedName>
    <definedName name="VAS074_F_Pletrosdarbuve2AtaskaitinisLaikotarpis">'Forma 5'!$D$44</definedName>
    <definedName name="VAS074_F_Prestizoverteg1AtaskaitinisLaikotarpis">'Forma 5'!$D$22</definedName>
    <definedName name="VAS074_F_Prestizoverteg2AtaskaitinisLaikotarpis">'Forma 5'!$D$45</definedName>
    <definedName name="VAS074_F_Uzdotacijasisi1AtaskaitinisLaikotarpis">'Forma 5'!$D$20</definedName>
    <definedName name="VAS074_F_Uzdotacijasisi2AtaskaitinisLaikotarpis">'Forma 5'!$D$43</definedName>
    <definedName name="VAS075_D_1IS">'Forma 6'!$D$9</definedName>
    <definedName name="VAS075_D_31GeriamojoVandens">'Forma 6'!$F$9</definedName>
    <definedName name="VAS075_D_32GeriamojoVandens">'Forma 6'!$G$9</definedName>
    <definedName name="VAS075_D_33GeriamojoVandens">'Forma 6'!$H$9</definedName>
    <definedName name="VAS075_D_3IsViso">'Forma 6'!$E$9</definedName>
    <definedName name="VAS075_D_41NuotekuSurinkimas">'Forma 6'!$J$9</definedName>
    <definedName name="VAS075_D_42NuotekuValymas">'Forma 6'!$K$9</definedName>
    <definedName name="VAS075_D_43NuotekuDumblo">'Forma 6'!$L$9</definedName>
    <definedName name="VAS075_D_4IsViso">'Forma 6'!$I$9</definedName>
    <definedName name="VAS075_D_5PavirsiniuNuoteku">'Forma 6'!$M$9</definedName>
    <definedName name="VAS075_D_6KitosReguliuojamosios">'Forma 6'!$N$9</definedName>
    <definedName name="VAS075_D_7KitosVeiklos">'Forma 6'!$Q$9</definedName>
    <definedName name="VAS075_D_Apskaitospriet2">'Forma 6'!$C$26</definedName>
    <definedName name="VAS075_D_Apskaitospriet3">'Forma 6'!$C$54</definedName>
    <definedName name="VAS075_D_Apskaitospriet4">'Forma 6'!$C$82</definedName>
    <definedName name="VAS075_D_Apskaitospriet5">'Forma 6'!$C$131</definedName>
    <definedName name="VAS075_D_Apskaitosveikla1">'Forma 6'!$O$9</definedName>
    <definedName name="VAS075_D_Atsiskaitomiej1">'Forma 6'!$C$27</definedName>
    <definedName name="VAS075_D_Atsiskaitomiej2">'Forma 6'!$C$55</definedName>
    <definedName name="VAS075_D_Atsiskaitomiej3">'Forma 6'!$C$83</definedName>
    <definedName name="VAS075_D_Atsiskaitomiej4">'Forma 6'!$C$132</definedName>
    <definedName name="VAS075_D_Bendraipaskirs1">'Forma 6'!$C$116</definedName>
    <definedName name="VAS075_D_Bendraipaskirs2">'Forma 6'!$C$143</definedName>
    <definedName name="VAS075_D_Cpunktui10">'Forma 6'!$C$96</definedName>
    <definedName name="VAS075_D_Cpunktui11">'Forma 6'!$C$97</definedName>
    <definedName name="VAS075_D_Cpunktui12">'Forma 6'!$C$98</definedName>
    <definedName name="VAS075_D_Cpunktui13">'Forma 6'!$C$99</definedName>
    <definedName name="VAS075_D_Cpunktui14">'Forma 6'!$C$100</definedName>
    <definedName name="VAS075_D_Cpunktui15">'Forma 6'!$C$103</definedName>
    <definedName name="VAS075_D_Cpunktui16">'Forma 6'!$C$104</definedName>
    <definedName name="VAS075_D_Cpunktui17">'Forma 6'!$C$102</definedName>
    <definedName name="VAS075_D_Cpunktui171">'Forma 6'!$C$101</definedName>
    <definedName name="VAS075_D_Cpunktui18">'Forma 6'!$C$106</definedName>
    <definedName name="VAS075_D_Cpunktui181">'Forma 6'!$C$105</definedName>
    <definedName name="VAS075_D_Cpunktui19">'Forma 6'!$C$109</definedName>
    <definedName name="VAS075_D_Cpunktui191">'Forma 6'!$C$108</definedName>
    <definedName name="VAS075_D_Cpunktui192">'Forma 6'!$C$107</definedName>
    <definedName name="VAS075_D_Cpunktui20">'Forma 6'!$C$111</definedName>
    <definedName name="VAS075_D_Cpunktui201">'Forma 6'!$C$110</definedName>
    <definedName name="VAS075_D_Cpunktui21">'Forma 6'!$C$112</definedName>
    <definedName name="VAS075_D_Cpunktui22">'Forma 6'!$C$113</definedName>
    <definedName name="VAS075_D_Cpunktui23">'Forma 6'!$C$114</definedName>
    <definedName name="VAS075_D_Cpunktui24">'Forma 6'!$C$115</definedName>
    <definedName name="VAS075_D_Cpunktui9">'Forma 6'!$C$95</definedName>
    <definedName name="VAS075_D_Epunktui1">'Forma 6'!$C$144</definedName>
    <definedName name="VAS075_D_Epunktui10">'Forma 6'!$C$155</definedName>
    <definedName name="VAS075_D_Epunktui11">'Forma 6'!$C$159</definedName>
    <definedName name="VAS075_D_Epunktui12">'Forma 6'!$C$160</definedName>
    <definedName name="VAS075_D_Epunktui13">'Forma 6'!$C$161</definedName>
    <definedName name="VAS075_D_Epunktui14">'Forma 6'!$C$162</definedName>
    <definedName name="VAS075_D_Epunktui15">'Forma 6'!$C$163</definedName>
    <definedName name="VAS075_D_Epunktui16">'Forma 6'!$C$151</definedName>
    <definedName name="VAS075_D_Epunktui17">'Forma 6'!$C$152</definedName>
    <definedName name="VAS075_D_Epunktui18">'Forma 6'!$C$156</definedName>
    <definedName name="VAS075_D_Epunktui19">'Forma 6'!$C$157</definedName>
    <definedName name="VAS075_D_Epunktui2">'Forma 6'!$C$145</definedName>
    <definedName name="VAS075_D_Epunktui20">'Forma 6'!$C$158</definedName>
    <definedName name="VAS075_D_Epunktui3">'Forma 6'!$C$146</definedName>
    <definedName name="VAS075_D_Epunktui4">'Forma 6'!$C$147</definedName>
    <definedName name="VAS075_D_Epunktui5">'Forma 6'!$C$148</definedName>
    <definedName name="VAS075_D_Epunktui6">'Forma 6'!$C$149</definedName>
    <definedName name="VAS075_D_Epunktui7">'Forma 6'!$C$150</definedName>
    <definedName name="VAS075_D_Epunktui8">'Forma 6'!$C$153</definedName>
    <definedName name="VAS075_D_Epunktui9">'Forma 6'!$C$154</definedName>
    <definedName name="VAS075_D_Irankiaimatavi2">'Forma 6'!$C$30</definedName>
    <definedName name="VAS075_D_Irankiaimatavi3">'Forma 6'!$C$58</definedName>
    <definedName name="VAS075_D_Irankiaimatavi4">'Forma 6'!$C$86</definedName>
    <definedName name="VAS075_D_Irankiaimatavi5">'Forma 6'!$C$135</definedName>
    <definedName name="VAS075_D_Irasyti1">'Forma 6'!$C$35</definedName>
    <definedName name="VAS075_D_Irasyti10">'Forma 6'!$C$140</definedName>
    <definedName name="VAS075_D_Irasyti11">'Forma 6'!$C$141</definedName>
    <definedName name="VAS075_D_Irasyti12">'Forma 6'!$C$142</definedName>
    <definedName name="VAS075_D_Irasyti2">'Forma 6'!$C$36</definedName>
    <definedName name="VAS075_D_Irasyti3">'Forma 6'!$C$37</definedName>
    <definedName name="VAS075_D_Irasyti4">'Forma 6'!$C$63</definedName>
    <definedName name="VAS075_D_Irasyti5">'Forma 6'!$C$64</definedName>
    <definedName name="VAS075_D_Irasyti6">'Forma 6'!$C$65</definedName>
    <definedName name="VAS075_D_Irasyti7">'Forma 6'!$C$91</definedName>
    <definedName name="VAS075_D_Irasyti8">'Forma 6'!$C$92</definedName>
    <definedName name="VAS075_D_Irasyti9">'Forma 6'!$C$93</definedName>
    <definedName name="VAS075_D_Keliaiaikstele2">'Forma 6'!$C$17</definedName>
    <definedName name="VAS075_D_Keliaiaikstele3">'Forma 6'!$C$45</definedName>
    <definedName name="VAS075_D_Keliaiaikstele4">'Forma 6'!$C$73</definedName>
    <definedName name="VAS075_D_Keliaiaikstele5">'Forma 6'!$C$123</definedName>
    <definedName name="VAS075_D_Kitairanga1">'Forma 6'!$C$129</definedName>
    <definedName name="VAS075_D_Kitareguliuoja1">'Forma 6'!$P$9</definedName>
    <definedName name="VAS075_D_Kitasilgalaiki1">'Forma 6'!$C$34</definedName>
    <definedName name="VAS075_D_Kitasilgalaiki2">'Forma 6'!$C$62</definedName>
    <definedName name="VAS075_D_Kitasilgalaiki3">'Forma 6'!$C$90</definedName>
    <definedName name="VAS075_D_Kitasilgalaiki4">'Forma 6'!$C$139</definedName>
    <definedName name="VAS075_D_Kitasnemateria2">'Forma 6'!$C$14</definedName>
    <definedName name="VAS075_D_Kitasnemateria3">'Forma 6'!$C$42</definedName>
    <definedName name="VAS075_D_Kitasnemateria4">'Forma 6'!$C$70</definedName>
    <definedName name="VAS075_D_Kitasnemateria5">'Forma 6'!$C$120</definedName>
    <definedName name="VAS075_D_Kitigeriamojov1">'Forma 6'!$C$29</definedName>
    <definedName name="VAS075_D_Kitigeriamojov2">'Forma 6'!$C$57</definedName>
    <definedName name="VAS075_D_Kitigeriamojov3">'Forma 6'!$C$85</definedName>
    <definedName name="VAS075_D_Kitigeriamojov4">'Forma 6'!$C$134</definedName>
    <definedName name="VAS075_D_Kitiirenginiai10">'Forma 6'!$C$130</definedName>
    <definedName name="VAS075_D_Kitiirenginiai3">'Forma 6'!$C$21</definedName>
    <definedName name="VAS075_D_Kitiirenginiai4">'Forma 6'!$C$25</definedName>
    <definedName name="VAS075_D_Kitiirenginiai5">'Forma 6'!$C$49</definedName>
    <definedName name="VAS075_D_Kitiirenginiai6">'Forma 6'!$C$53</definedName>
    <definedName name="VAS075_D_Kitiirenginiai7">'Forma 6'!$C$77</definedName>
    <definedName name="VAS075_D_Kitiirenginiai8">'Forma 6'!$C$81</definedName>
    <definedName name="VAS075_D_Kitiirenginiai9">'Forma 6'!$C$127</definedName>
    <definedName name="VAS075_D_Kitostransport2">'Forma 6'!$C$33</definedName>
    <definedName name="VAS075_D_Kitostransport3">'Forma 6'!$C$61</definedName>
    <definedName name="VAS075_D_Kitostransport4">'Forma 6'!$C$89</definedName>
    <definedName name="VAS075_D_Kitostransport5">'Forma 6'!$C$138</definedName>
    <definedName name="VAS075_D_Lengviejiautom2">'Forma 6'!$C$32</definedName>
    <definedName name="VAS075_D_Lengviejiautom3">'Forma 6'!$C$60</definedName>
    <definedName name="VAS075_D_Lengviejiautom4">'Forma 6'!$C$88</definedName>
    <definedName name="VAS075_D_Lengviejiautom5">'Forma 6'!$C$137</definedName>
    <definedName name="VAS075_D_Masinosiriranga2">'Forma 6'!$C$22</definedName>
    <definedName name="VAS075_D_Masinosiriranga3">'Forma 6'!$C$50</definedName>
    <definedName name="VAS075_D_Masinosiriranga4">'Forma 6'!$C$78</definedName>
    <definedName name="VAS075_D_Masinosiriranga5">'Forma 6'!$C$128</definedName>
    <definedName name="VAS075_D_Nematerialusis2">'Forma 6'!$C$11</definedName>
    <definedName name="VAS075_D_Nematerialusis3">'Forma 6'!$C$39</definedName>
    <definedName name="VAS075_D_Nematerialusis4">'Forma 6'!$C$67</definedName>
    <definedName name="VAS075_D_Nematerialusis5">'Forma 6'!$C$117</definedName>
    <definedName name="VAS075_D_Netiesiogiaipa1">'Forma 6'!$C$66</definedName>
    <definedName name="VAS075_D_Netiesiogiaipa2">'Forma 6'!$C$94</definedName>
    <definedName name="VAS075_D_Nuotekuirdumbl2">'Forma 6'!$C$24</definedName>
    <definedName name="VAS075_D_Nuotekuirdumbl3">'Forma 6'!$C$52</definedName>
    <definedName name="VAS075_D_Nuotekuirdumbl4">'Forma 6'!$C$80</definedName>
    <definedName name="VAS075_D_Paskirstomasil1">'Forma 6'!$C$10</definedName>
    <definedName name="VAS075_D_Pastataiadmini2">'Forma 6'!$C$16</definedName>
    <definedName name="VAS075_D_Pastataiadmini3">'Forma 6'!$C$44</definedName>
    <definedName name="VAS075_D_Pastataiadmini4">'Forma 6'!$C$72</definedName>
    <definedName name="VAS075_D_Pastataiadmini5">'Forma 6'!$C$122</definedName>
    <definedName name="VAS075_D_Pastataiirstat2">'Forma 6'!$C$15</definedName>
    <definedName name="VAS075_D_Pastataiirstat3">'Forma 6'!$C$43</definedName>
    <definedName name="VAS075_D_Pastataiirstat4">'Forma 6'!$C$71</definedName>
    <definedName name="VAS075_D_Pastataiirstat5">'Forma 6'!$C$121</definedName>
    <definedName name="VAS075_D_Saulessviesose1">'Forma 6'!$C$20</definedName>
    <definedName name="VAS075_D_Saulessviesose2">'Forma 6'!$C$48</definedName>
    <definedName name="VAS075_D_Saulessviesose3">'Forma 6'!$C$76</definedName>
    <definedName name="VAS075_D_Saulessviesose4">'Forma 6'!$C$126</definedName>
    <definedName name="VAS075_D_Silumosatsiska1">'Forma 6'!$C$28</definedName>
    <definedName name="VAS075_D_Silumosatsiska2">'Forma 6'!$C$56</definedName>
    <definedName name="VAS075_D_Silumosatsiska3">'Forma 6'!$C$84</definedName>
    <definedName name="VAS075_D_Silumosatsiska4">'Forma 6'!$C$133</definedName>
    <definedName name="VAS075_D_Silumosirkarst1">'Forma 6'!$C$19</definedName>
    <definedName name="VAS075_D_Silumosirkarst2">'Forma 6'!$C$47</definedName>
    <definedName name="VAS075_D_Silumosirkarst3">'Forma 6'!$C$75</definedName>
    <definedName name="VAS075_D_Silumosirkarst4">'Forma 6'!$C$125</definedName>
    <definedName name="VAS075_D_Specprogramine2">'Forma 6'!$C$13</definedName>
    <definedName name="VAS075_D_Specprogramine3">'Forma 6'!$C$41</definedName>
    <definedName name="VAS075_D_Specprogramine4">'Forma 6'!$C$69</definedName>
    <definedName name="VAS075_D_Specprogramine5">'Forma 6'!$C$119</definedName>
    <definedName name="VAS075_D_Standartinepro2">'Forma 6'!$C$12</definedName>
    <definedName name="VAS075_D_Standartinepro3">'Forma 6'!$C$40</definedName>
    <definedName name="VAS075_D_Standartinepro4">'Forma 6'!$C$68</definedName>
    <definedName name="VAS075_D_Standartinepro5">'Forma 6'!$C$118</definedName>
    <definedName name="VAS075_D_Tiesiogiaipask1">'Forma 6'!$C$38</definedName>
    <definedName name="VAS075_D_Transportoprie2">'Forma 6'!$C$31</definedName>
    <definedName name="VAS075_D_Transportoprie3">'Forma 6'!$C$59</definedName>
    <definedName name="VAS075_D_Transportoprie4">'Forma 6'!$C$87</definedName>
    <definedName name="VAS075_D_Transportoprie5">'Forma 6'!$C$136</definedName>
    <definedName name="VAS075_D_Vamzdynai2">'Forma 6'!$C$18</definedName>
    <definedName name="VAS075_D_Vamzdynai3">'Forma 6'!$C$46</definedName>
    <definedName name="VAS075_D_Vamzdynai4">'Forma 6'!$C$74</definedName>
    <definedName name="VAS075_D_Vamzdynai5">'Forma 6'!$C$124</definedName>
    <definedName name="VAS075_D_Vandenssiurbli2">'Forma 6'!$C$23</definedName>
    <definedName name="VAS075_D_Vandenssiurbli3">'Forma 6'!$C$51</definedName>
    <definedName name="VAS075_D_Vandenssiurbli4">'Forma 6'!$C$79</definedName>
    <definedName name="VAS075_D_Verslovienetui2">'Forma 6'!$C$164</definedName>
    <definedName name="VAS075_F_101IS">'Forma 6'!$D$140</definedName>
    <definedName name="VAS075_F_1031GeriamojoVandens">'Forma 6'!$F$140</definedName>
    <definedName name="VAS075_F_1032GeriamojoVandens">'Forma 6'!$G$140</definedName>
    <definedName name="VAS075_F_1033GeriamojoVandens">'Forma 6'!$H$140</definedName>
    <definedName name="VAS075_F_103IsViso">'Forma 6'!$E$140</definedName>
    <definedName name="VAS075_F_1041NuotekuSurinkimas">'Forma 6'!$J$140</definedName>
    <definedName name="VAS075_F_1042NuotekuValymas">'Forma 6'!$K$140</definedName>
    <definedName name="VAS075_F_1043NuotekuDumblo">'Forma 6'!$L$140</definedName>
    <definedName name="VAS075_F_104IsViso">'Forma 6'!$I$140</definedName>
    <definedName name="VAS075_F_105PavirsiniuNuoteku">'Forma 6'!$M$140</definedName>
    <definedName name="VAS075_F_106KitosReguliuojamosios">'Forma 6'!$N$140</definedName>
    <definedName name="VAS075_F_107KitosVeiklos">'Forma 6'!$Q$140</definedName>
    <definedName name="VAS075_F_111IS">'Forma 6'!$D$141</definedName>
    <definedName name="VAS075_F_1131GeriamojoVandens">'Forma 6'!$F$141</definedName>
    <definedName name="VAS075_F_1132GeriamojoVandens">'Forma 6'!$G$141</definedName>
    <definedName name="VAS075_F_1133GeriamojoVandens">'Forma 6'!$H$141</definedName>
    <definedName name="VAS075_F_113IsViso">'Forma 6'!$E$141</definedName>
    <definedName name="VAS075_F_1141NuotekuSurinkimas">'Forma 6'!$J$141</definedName>
    <definedName name="VAS075_F_1142NuotekuValymas">'Forma 6'!$K$141</definedName>
    <definedName name="VAS075_F_1143NuotekuDumblo">'Forma 6'!$L$141</definedName>
    <definedName name="VAS075_F_114IsViso">'Forma 6'!$I$141</definedName>
    <definedName name="VAS075_F_115PavirsiniuNuoteku">'Forma 6'!$M$141</definedName>
    <definedName name="VAS075_F_116KitosReguliuojamosios">'Forma 6'!$N$141</definedName>
    <definedName name="VAS075_F_117KitosVeiklos">'Forma 6'!$Q$141</definedName>
    <definedName name="VAS075_F_11IS">'Forma 6'!$D$35</definedName>
    <definedName name="VAS075_F_121IS">'Forma 6'!$D$142</definedName>
    <definedName name="VAS075_F_1231GeriamojoVandens">'Forma 6'!$F$142</definedName>
    <definedName name="VAS075_F_1232GeriamojoVandens">'Forma 6'!$G$142</definedName>
    <definedName name="VAS075_F_1233GeriamojoVandens">'Forma 6'!$H$142</definedName>
    <definedName name="VAS075_F_123IsViso">'Forma 6'!$E$142</definedName>
    <definedName name="VAS075_F_1241NuotekuSurinkimas">'Forma 6'!$J$142</definedName>
    <definedName name="VAS075_F_1242NuotekuValymas">'Forma 6'!$K$142</definedName>
    <definedName name="VAS075_F_1243NuotekuDumblo">'Forma 6'!$L$142</definedName>
    <definedName name="VAS075_F_124IsViso">'Forma 6'!$I$142</definedName>
    <definedName name="VAS075_F_125PavirsiniuNuoteku">'Forma 6'!$M$142</definedName>
    <definedName name="VAS075_F_126KitosReguliuojamosios">'Forma 6'!$N$142</definedName>
    <definedName name="VAS075_F_127KitosVeiklos">'Forma 6'!$Q$142</definedName>
    <definedName name="VAS075_F_131GeriamojoVandens">'Forma 6'!$F$35</definedName>
    <definedName name="VAS075_F_132GeriamojoVandens">'Forma 6'!$G$35</definedName>
    <definedName name="VAS075_F_133GeriamojoVandens">'Forma 6'!$H$35</definedName>
    <definedName name="VAS075_F_13IsViso">'Forma 6'!$E$35</definedName>
    <definedName name="VAS075_F_141NuotekuSurinkimas">'Forma 6'!$J$35</definedName>
    <definedName name="VAS075_F_142NuotekuValymas">'Forma 6'!$K$35</definedName>
    <definedName name="VAS075_F_143NuotekuDumblo">'Forma 6'!$L$35</definedName>
    <definedName name="VAS075_F_14IsViso">'Forma 6'!$I$35</definedName>
    <definedName name="VAS075_F_15PavirsiniuNuoteku">'Forma 6'!$M$35</definedName>
    <definedName name="VAS075_F_16KitosReguliuojamosios">'Forma 6'!$N$35</definedName>
    <definedName name="VAS075_F_17KitosVeiklos">'Forma 6'!$Q$35</definedName>
    <definedName name="VAS075_F_21IS">'Forma 6'!$D$36</definedName>
    <definedName name="VAS075_F_231GeriamojoVandens">'Forma 6'!$F$36</definedName>
    <definedName name="VAS075_F_232GeriamojoVandens">'Forma 6'!$G$36</definedName>
    <definedName name="VAS075_F_233GeriamojoVandens">'Forma 6'!$H$36</definedName>
    <definedName name="VAS075_F_23IsViso">'Forma 6'!$E$36</definedName>
    <definedName name="VAS075_F_241NuotekuSurinkimas">'Forma 6'!$J$36</definedName>
    <definedName name="VAS075_F_242NuotekuValymas">'Forma 6'!$K$36</definedName>
    <definedName name="VAS075_F_243NuotekuDumblo">'Forma 6'!$L$36</definedName>
    <definedName name="VAS075_F_24IsViso">'Forma 6'!$I$36</definedName>
    <definedName name="VAS075_F_25PavirsiniuNuoteku">'Forma 6'!$M$36</definedName>
    <definedName name="VAS075_F_26KitosReguliuojamosios">'Forma 6'!$N$36</definedName>
    <definedName name="VAS075_F_27KitosVeiklos">'Forma 6'!$Q$36</definedName>
    <definedName name="VAS075_F_31IS">'Forma 6'!$D$37</definedName>
    <definedName name="VAS075_F_331GeriamojoVandens">'Forma 6'!$F$37</definedName>
    <definedName name="VAS075_F_332GeriamojoVandens">'Forma 6'!$G$37</definedName>
    <definedName name="VAS075_F_333GeriamojoVandens">'Forma 6'!$H$37</definedName>
    <definedName name="VAS075_F_33IsViso">'Forma 6'!$E$37</definedName>
    <definedName name="VAS075_F_341NuotekuSurinkimas">'Forma 6'!$J$37</definedName>
    <definedName name="VAS075_F_342NuotekuValymas">'Forma 6'!$K$37</definedName>
    <definedName name="VAS075_F_343NuotekuDumblo">'Forma 6'!$L$37</definedName>
    <definedName name="VAS075_F_34IsViso">'Forma 6'!$I$37</definedName>
    <definedName name="VAS075_F_35PavirsiniuNuoteku">'Forma 6'!$M$37</definedName>
    <definedName name="VAS075_F_36KitosReguliuojamosios">'Forma 6'!$N$37</definedName>
    <definedName name="VAS075_F_37KitosVeiklos">'Forma 6'!$Q$37</definedName>
    <definedName name="VAS075_F_41IS">'Forma 6'!$D$63</definedName>
    <definedName name="VAS075_F_431GeriamojoVandens">'Forma 6'!$F$63</definedName>
    <definedName name="VAS075_F_432GeriamojoVandens">'Forma 6'!$G$63</definedName>
    <definedName name="VAS075_F_433GeriamojoVandens">'Forma 6'!$H$63</definedName>
    <definedName name="VAS075_F_43IsViso">'Forma 6'!$E$63</definedName>
    <definedName name="VAS075_F_441NuotekuSurinkimas">'Forma 6'!$J$63</definedName>
    <definedName name="VAS075_F_442NuotekuValymas">'Forma 6'!$K$63</definedName>
    <definedName name="VAS075_F_443NuotekuDumblo">'Forma 6'!$L$63</definedName>
    <definedName name="VAS075_F_44IsViso">'Forma 6'!$I$63</definedName>
    <definedName name="VAS075_F_45PavirsiniuNuoteku">'Forma 6'!$M$63</definedName>
    <definedName name="VAS075_F_46KitosReguliuojamosios">'Forma 6'!$N$63</definedName>
    <definedName name="VAS075_F_47KitosVeiklos">'Forma 6'!$Q$63</definedName>
    <definedName name="VAS075_F_51IS">'Forma 6'!$D$64</definedName>
    <definedName name="VAS075_F_531GeriamojoVandens">'Forma 6'!$F$64</definedName>
    <definedName name="VAS075_F_532GeriamojoVandens">'Forma 6'!$G$64</definedName>
    <definedName name="VAS075_F_533GeriamojoVandens">'Forma 6'!$H$64</definedName>
    <definedName name="VAS075_F_53IsViso">'Forma 6'!$E$64</definedName>
    <definedName name="VAS075_F_541NuotekuSurinkimas">'Forma 6'!$J$64</definedName>
    <definedName name="VAS075_F_542NuotekuValymas">'Forma 6'!$K$64</definedName>
    <definedName name="VAS075_F_543NuotekuDumblo">'Forma 6'!$L$64</definedName>
    <definedName name="VAS075_F_54IsViso">'Forma 6'!$I$64</definedName>
    <definedName name="VAS075_F_55PavirsiniuNuoteku">'Forma 6'!$M$64</definedName>
    <definedName name="VAS075_F_56KitosReguliuojamosios">'Forma 6'!$N$64</definedName>
    <definedName name="VAS075_F_57KitosVeiklos">'Forma 6'!$Q$64</definedName>
    <definedName name="VAS075_F_61IS">'Forma 6'!$D$65</definedName>
    <definedName name="VAS075_F_631GeriamojoVandens">'Forma 6'!$F$65</definedName>
    <definedName name="VAS075_F_632GeriamojoVandens">'Forma 6'!$G$65</definedName>
    <definedName name="VAS075_F_633GeriamojoVandens">'Forma 6'!$H$65</definedName>
    <definedName name="VAS075_F_63IsViso">'Forma 6'!$E$65</definedName>
    <definedName name="VAS075_F_641NuotekuSurinkimas">'Forma 6'!$J$65</definedName>
    <definedName name="VAS075_F_642NuotekuValymas">'Forma 6'!$K$65</definedName>
    <definedName name="VAS075_F_643NuotekuDumblo">'Forma 6'!$L$65</definedName>
    <definedName name="VAS075_F_64IsViso">'Forma 6'!$I$65</definedName>
    <definedName name="VAS075_F_65PavirsiniuNuoteku">'Forma 6'!$M$65</definedName>
    <definedName name="VAS075_F_66KitosReguliuojamosios">'Forma 6'!$N$65</definedName>
    <definedName name="VAS075_F_67KitosVeiklos">'Forma 6'!$Q$65</definedName>
    <definedName name="VAS075_F_71IS">'Forma 6'!$D$91</definedName>
    <definedName name="VAS075_F_731GeriamojoVandens">'Forma 6'!$F$91</definedName>
    <definedName name="VAS075_F_732GeriamojoVandens">'Forma 6'!$G$91</definedName>
    <definedName name="VAS075_F_733GeriamojoVandens">'Forma 6'!$H$91</definedName>
    <definedName name="VAS075_F_73IsViso">'Forma 6'!$E$91</definedName>
    <definedName name="VAS075_F_741NuotekuSurinkimas">'Forma 6'!$J$91</definedName>
    <definedName name="VAS075_F_742NuotekuValymas">'Forma 6'!$K$91</definedName>
    <definedName name="VAS075_F_743NuotekuDumblo">'Forma 6'!$L$91</definedName>
    <definedName name="VAS075_F_74IsViso">'Forma 6'!$I$91</definedName>
    <definedName name="VAS075_F_75PavirsiniuNuoteku">'Forma 6'!$M$91</definedName>
    <definedName name="VAS075_F_76KitosReguliuojamosios">'Forma 6'!$N$91</definedName>
    <definedName name="VAS075_F_77KitosVeiklos">'Forma 6'!$Q$91</definedName>
    <definedName name="VAS075_F_81IS">'Forma 6'!$D$92</definedName>
    <definedName name="VAS075_F_831GeriamojoVandens">'Forma 6'!$F$92</definedName>
    <definedName name="VAS075_F_832GeriamojoVandens">'Forma 6'!$G$92</definedName>
    <definedName name="VAS075_F_833GeriamojoVandens">'Forma 6'!$H$92</definedName>
    <definedName name="VAS075_F_83IsViso">'Forma 6'!$E$92</definedName>
    <definedName name="VAS075_F_841NuotekuSurinkimas">'Forma 6'!$J$92</definedName>
    <definedName name="VAS075_F_842NuotekuValymas">'Forma 6'!$K$92</definedName>
    <definedName name="VAS075_F_843NuotekuDumblo">'Forma 6'!$L$92</definedName>
    <definedName name="VAS075_F_84IsViso">'Forma 6'!$I$92</definedName>
    <definedName name="VAS075_F_85PavirsiniuNuoteku">'Forma 6'!$M$92</definedName>
    <definedName name="VAS075_F_86KitosReguliuojamosios">'Forma 6'!$N$92</definedName>
    <definedName name="VAS075_F_87KitosVeiklos">'Forma 6'!$Q$92</definedName>
    <definedName name="VAS075_F_91IS">'Forma 6'!$D$93</definedName>
    <definedName name="VAS075_F_931GeriamojoVandens">'Forma 6'!$F$93</definedName>
    <definedName name="VAS075_F_932GeriamojoVandens">'Forma 6'!$G$93</definedName>
    <definedName name="VAS075_F_933GeriamojoVandens">'Forma 6'!$H$93</definedName>
    <definedName name="VAS075_F_93IsViso">'Forma 6'!$E$93</definedName>
    <definedName name="VAS075_F_941NuotekuSurinkimas">'Forma 6'!$J$93</definedName>
    <definedName name="VAS075_F_942NuotekuValymas">'Forma 6'!$K$93</definedName>
    <definedName name="VAS075_F_943NuotekuDumblo">'Forma 6'!$L$93</definedName>
    <definedName name="VAS075_F_94IsViso">'Forma 6'!$I$93</definedName>
    <definedName name="VAS075_F_95PavirsiniuNuoteku">'Forma 6'!$M$93</definedName>
    <definedName name="VAS075_F_96KitosReguliuojamosios">'Forma 6'!$N$93</definedName>
    <definedName name="VAS075_F_97KitosVeiklos">'Forma 6'!$Q$93</definedName>
    <definedName name="VAS075_F_Apskaitospriet21IS">'Forma 6'!$D$26</definedName>
    <definedName name="VAS075_F_Apskaitospriet231GeriamojoVandens">'Forma 6'!$F$26</definedName>
    <definedName name="VAS075_F_Apskaitospriet232GeriamojoVandens">'Forma 6'!$G$26</definedName>
    <definedName name="VAS075_F_Apskaitospriet233GeriamojoVandens">'Forma 6'!$H$26</definedName>
    <definedName name="VAS075_F_Apskaitospriet23IsViso">'Forma 6'!$E$26</definedName>
    <definedName name="VAS075_F_Apskaitospriet241NuotekuSurinkimas">'Forma 6'!$J$26</definedName>
    <definedName name="VAS075_F_Apskaitospriet242NuotekuValymas">'Forma 6'!$K$26</definedName>
    <definedName name="VAS075_F_Apskaitospriet243NuotekuDumblo">'Forma 6'!$L$26</definedName>
    <definedName name="VAS075_F_Apskaitospriet24IsViso">'Forma 6'!$I$26</definedName>
    <definedName name="VAS075_F_Apskaitospriet25PavirsiniuNuoteku">'Forma 6'!$M$26</definedName>
    <definedName name="VAS075_F_Apskaitospriet26KitosReguliuojamosios">'Forma 6'!$N$26</definedName>
    <definedName name="VAS075_F_Apskaitospriet27KitosVeiklos">'Forma 6'!$Q$26</definedName>
    <definedName name="VAS075_F_Apskaitospriet2Apskaitosveikla1">'Forma 6'!$O$26</definedName>
    <definedName name="VAS075_F_Apskaitospriet2Kitareguliuoja1">'Forma 6'!$P$26</definedName>
    <definedName name="VAS075_F_Apskaitospriet31IS">'Forma 6'!$D$54</definedName>
    <definedName name="VAS075_F_Apskaitospriet331GeriamojoVandens">'Forma 6'!$F$54</definedName>
    <definedName name="VAS075_F_Apskaitospriet332GeriamojoVandens">'Forma 6'!$G$54</definedName>
    <definedName name="VAS075_F_Apskaitospriet333GeriamojoVandens">'Forma 6'!$H$54</definedName>
    <definedName name="VAS075_F_Apskaitospriet33IsViso">'Forma 6'!$E$54</definedName>
    <definedName name="VAS075_F_Apskaitospriet341NuotekuSurinkimas">'Forma 6'!$J$54</definedName>
    <definedName name="VAS075_F_Apskaitospriet342NuotekuValymas">'Forma 6'!$K$54</definedName>
    <definedName name="VAS075_F_Apskaitospriet343NuotekuDumblo">'Forma 6'!$L$54</definedName>
    <definedName name="VAS075_F_Apskaitospriet34IsViso">'Forma 6'!$I$54</definedName>
    <definedName name="VAS075_F_Apskaitospriet35PavirsiniuNuoteku">'Forma 6'!$M$54</definedName>
    <definedName name="VAS075_F_Apskaitospriet36KitosReguliuojamosios">'Forma 6'!$N$54</definedName>
    <definedName name="VAS075_F_Apskaitospriet37KitosVeiklos">'Forma 6'!$Q$54</definedName>
    <definedName name="VAS075_F_Apskaitospriet3Apskaitosveikla1">'Forma 6'!$O$54</definedName>
    <definedName name="VAS075_F_Apskaitospriet3Kitareguliuoja1">'Forma 6'!$P$54</definedName>
    <definedName name="VAS075_F_Apskaitospriet41IS">'Forma 6'!$D$82</definedName>
    <definedName name="VAS075_F_Apskaitospriet431GeriamojoVandens">'Forma 6'!$F$82</definedName>
    <definedName name="VAS075_F_Apskaitospriet432GeriamojoVandens">'Forma 6'!$G$82</definedName>
    <definedName name="VAS075_F_Apskaitospriet433GeriamojoVandens">'Forma 6'!$H$82</definedName>
    <definedName name="VAS075_F_Apskaitospriet43IsViso">'Forma 6'!$E$82</definedName>
    <definedName name="VAS075_F_Apskaitospriet441NuotekuSurinkimas">'Forma 6'!$J$82</definedName>
    <definedName name="VAS075_F_Apskaitospriet442NuotekuValymas">'Forma 6'!$K$82</definedName>
    <definedName name="VAS075_F_Apskaitospriet443NuotekuDumblo">'Forma 6'!$L$82</definedName>
    <definedName name="VAS075_F_Apskaitospriet44IsViso">'Forma 6'!$I$82</definedName>
    <definedName name="VAS075_F_Apskaitospriet45PavirsiniuNuoteku">'Forma 6'!$M$82</definedName>
    <definedName name="VAS075_F_Apskaitospriet46KitosReguliuojamosios">'Forma 6'!$N$82</definedName>
    <definedName name="VAS075_F_Apskaitospriet47KitosVeiklos">'Forma 6'!$Q$82</definedName>
    <definedName name="VAS075_F_Apskaitospriet4Apskaitosveikla1">'Forma 6'!$O$82</definedName>
    <definedName name="VAS075_F_Apskaitospriet4Kitareguliuoja1">'Forma 6'!$P$82</definedName>
    <definedName name="VAS075_F_Apskaitospriet51IS">'Forma 6'!$D$131</definedName>
    <definedName name="VAS075_F_Apskaitospriet531GeriamojoVandens">'Forma 6'!$F$131</definedName>
    <definedName name="VAS075_F_Apskaitospriet532GeriamojoVandens">'Forma 6'!$G$131</definedName>
    <definedName name="VAS075_F_Apskaitospriet533GeriamojoVandens">'Forma 6'!$H$131</definedName>
    <definedName name="VAS075_F_Apskaitospriet53IsViso">'Forma 6'!$E$131</definedName>
    <definedName name="VAS075_F_Apskaitospriet541NuotekuSurinkimas">'Forma 6'!$J$131</definedName>
    <definedName name="VAS075_F_Apskaitospriet542NuotekuValymas">'Forma 6'!$K$131</definedName>
    <definedName name="VAS075_F_Apskaitospriet543NuotekuDumblo">'Forma 6'!$L$131</definedName>
    <definedName name="VAS075_F_Apskaitospriet54IsViso">'Forma 6'!$I$131</definedName>
    <definedName name="VAS075_F_Apskaitospriet55PavirsiniuNuoteku">'Forma 6'!$M$131</definedName>
    <definedName name="VAS075_F_Apskaitospriet56KitosReguliuojamosios">'Forma 6'!$N$131</definedName>
    <definedName name="VAS075_F_Apskaitospriet57KitosVeiklos">'Forma 6'!$Q$131</definedName>
    <definedName name="VAS075_F_Apskaitospriet5Apskaitosveikla1">'Forma 6'!$O$131</definedName>
    <definedName name="VAS075_F_Apskaitospriet5Kitareguliuoja1">'Forma 6'!$P$131</definedName>
    <definedName name="VAS075_F_Atsiskaitomiej11IS">'Forma 6'!$D$27</definedName>
    <definedName name="VAS075_F_Atsiskaitomiej131GeriamojoVandens">'Forma 6'!$F$27</definedName>
    <definedName name="VAS075_F_Atsiskaitomiej132GeriamojoVandens">'Forma 6'!$G$27</definedName>
    <definedName name="VAS075_F_Atsiskaitomiej133GeriamojoVandens">'Forma 6'!$H$27</definedName>
    <definedName name="VAS075_F_Atsiskaitomiej13IsViso">'Forma 6'!$E$27</definedName>
    <definedName name="VAS075_F_Atsiskaitomiej141NuotekuSurinkimas">'Forma 6'!$J$27</definedName>
    <definedName name="VAS075_F_Atsiskaitomiej142NuotekuValymas">'Forma 6'!$K$27</definedName>
    <definedName name="VAS075_F_Atsiskaitomiej143NuotekuDumblo">'Forma 6'!$L$27</definedName>
    <definedName name="VAS075_F_Atsiskaitomiej14IsViso">'Forma 6'!$I$27</definedName>
    <definedName name="VAS075_F_Atsiskaitomiej15PavirsiniuNuoteku">'Forma 6'!$M$27</definedName>
    <definedName name="VAS075_F_Atsiskaitomiej16KitosReguliuojamosios">'Forma 6'!$N$27</definedName>
    <definedName name="VAS075_F_Atsiskaitomiej17KitosVeiklos">'Forma 6'!$Q$27</definedName>
    <definedName name="VAS075_F_Atsiskaitomiej1Apskaitosveikla1">'Forma 6'!$O$27</definedName>
    <definedName name="VAS075_F_Atsiskaitomiej1Kitareguliuoja1">'Forma 6'!$P$27</definedName>
    <definedName name="VAS075_F_Atsiskaitomiej21IS">'Forma 6'!$D$55</definedName>
    <definedName name="VAS075_F_Atsiskaitomiej231GeriamojoVandens">'Forma 6'!$F$55</definedName>
    <definedName name="VAS075_F_Atsiskaitomiej232GeriamojoVandens">'Forma 6'!$G$55</definedName>
    <definedName name="VAS075_F_Atsiskaitomiej233GeriamojoVandens">'Forma 6'!$H$55</definedName>
    <definedName name="VAS075_F_Atsiskaitomiej23IsViso">'Forma 6'!$E$55</definedName>
    <definedName name="VAS075_F_Atsiskaitomiej241NuotekuSurinkimas">'Forma 6'!$J$55</definedName>
    <definedName name="VAS075_F_Atsiskaitomiej242NuotekuValymas">'Forma 6'!$K$55</definedName>
    <definedName name="VAS075_F_Atsiskaitomiej243NuotekuDumblo">'Forma 6'!$L$55</definedName>
    <definedName name="VAS075_F_Atsiskaitomiej24IsViso">'Forma 6'!$I$55</definedName>
    <definedName name="VAS075_F_Atsiskaitomiej25PavirsiniuNuoteku">'Forma 6'!$M$55</definedName>
    <definedName name="VAS075_F_Atsiskaitomiej26KitosReguliuojamosios">'Forma 6'!$N$55</definedName>
    <definedName name="VAS075_F_Atsiskaitomiej27KitosVeiklos">'Forma 6'!$Q$55</definedName>
    <definedName name="VAS075_F_Atsiskaitomiej2Apskaitosveikla1">'Forma 6'!$O$55</definedName>
    <definedName name="VAS075_F_Atsiskaitomiej2Kitareguliuoja1">'Forma 6'!$P$55</definedName>
    <definedName name="VAS075_F_Atsiskaitomiej31IS">'Forma 6'!$D$83</definedName>
    <definedName name="VAS075_F_Atsiskaitomiej331GeriamojoVandens">'Forma 6'!$F$83</definedName>
    <definedName name="VAS075_F_Atsiskaitomiej332GeriamojoVandens">'Forma 6'!$G$83</definedName>
    <definedName name="VAS075_F_Atsiskaitomiej333GeriamojoVandens">'Forma 6'!$H$83</definedName>
    <definedName name="VAS075_F_Atsiskaitomiej33IsViso">'Forma 6'!$E$83</definedName>
    <definedName name="VAS075_F_Atsiskaitomiej341NuotekuSurinkimas">'Forma 6'!$J$83</definedName>
    <definedName name="VAS075_F_Atsiskaitomiej342NuotekuValymas">'Forma 6'!$K$83</definedName>
    <definedName name="VAS075_F_Atsiskaitomiej343NuotekuDumblo">'Forma 6'!$L$83</definedName>
    <definedName name="VAS075_F_Atsiskaitomiej34IsViso">'Forma 6'!$I$83</definedName>
    <definedName name="VAS075_F_Atsiskaitomiej35PavirsiniuNuoteku">'Forma 6'!$M$83</definedName>
    <definedName name="VAS075_F_Atsiskaitomiej36KitosReguliuojamosios">'Forma 6'!$N$83</definedName>
    <definedName name="VAS075_F_Atsiskaitomiej37KitosVeiklos">'Forma 6'!$Q$83</definedName>
    <definedName name="VAS075_F_Atsiskaitomiej3Apskaitosveikla1">'Forma 6'!$O$83</definedName>
    <definedName name="VAS075_F_Atsiskaitomiej3Kitareguliuoja1">'Forma 6'!$P$83</definedName>
    <definedName name="VAS075_F_Atsiskaitomiej41IS">'Forma 6'!$D$132</definedName>
    <definedName name="VAS075_F_Atsiskaitomiej431GeriamojoVandens">'Forma 6'!$F$132</definedName>
    <definedName name="VAS075_F_Atsiskaitomiej432GeriamojoVandens">'Forma 6'!$G$132</definedName>
    <definedName name="VAS075_F_Atsiskaitomiej433GeriamojoVandens">'Forma 6'!$H$132</definedName>
    <definedName name="VAS075_F_Atsiskaitomiej43IsViso">'Forma 6'!$E$132</definedName>
    <definedName name="VAS075_F_Atsiskaitomiej441NuotekuSurinkimas">'Forma 6'!$J$132</definedName>
    <definedName name="VAS075_F_Atsiskaitomiej442NuotekuValymas">'Forma 6'!$K$132</definedName>
    <definedName name="VAS075_F_Atsiskaitomiej443NuotekuDumblo">'Forma 6'!$L$132</definedName>
    <definedName name="VAS075_F_Atsiskaitomiej44IsViso">'Forma 6'!$I$132</definedName>
    <definedName name="VAS075_F_Atsiskaitomiej45PavirsiniuNuoteku">'Forma 6'!$M$132</definedName>
    <definedName name="VAS075_F_Atsiskaitomiej46KitosReguliuojamosios">'Forma 6'!$N$132</definedName>
    <definedName name="VAS075_F_Atsiskaitomiej47KitosVeiklos">'Forma 6'!$Q$132</definedName>
    <definedName name="VAS075_F_Atsiskaitomiej4Apskaitosveikla1">'Forma 6'!$O$132</definedName>
    <definedName name="VAS075_F_Atsiskaitomiej4Kitareguliuoja1">'Forma 6'!$P$132</definedName>
    <definedName name="VAS075_F_Bendraipaskirs11IS">'Forma 6'!$D$116</definedName>
    <definedName name="VAS075_F_Bendraipaskirs131GeriamojoVandens">'Forma 6'!$F$116</definedName>
    <definedName name="VAS075_F_Bendraipaskirs132GeriamojoVandens">'Forma 6'!$G$116</definedName>
    <definedName name="VAS075_F_Bendraipaskirs133GeriamojoVandens">'Forma 6'!$H$116</definedName>
    <definedName name="VAS075_F_Bendraipaskirs13IsViso">'Forma 6'!$E$116</definedName>
    <definedName name="VAS075_F_Bendraipaskirs141NuotekuSurinkimas">'Forma 6'!$J$116</definedName>
    <definedName name="VAS075_F_Bendraipaskirs142NuotekuValymas">'Forma 6'!$K$116</definedName>
    <definedName name="VAS075_F_Bendraipaskirs143NuotekuDumblo">'Forma 6'!$L$116</definedName>
    <definedName name="VAS075_F_Bendraipaskirs14IsViso">'Forma 6'!$I$116</definedName>
    <definedName name="VAS075_F_Bendraipaskirs15PavirsiniuNuoteku">'Forma 6'!$M$116</definedName>
    <definedName name="VAS075_F_Bendraipaskirs16KitosReguliuojamosios">'Forma 6'!$N$116</definedName>
    <definedName name="VAS075_F_Bendraipaskirs17KitosVeiklos">'Forma 6'!$Q$116</definedName>
    <definedName name="VAS075_F_Bendraipaskirs1Apskaitosveikla1">'Forma 6'!$O$116</definedName>
    <definedName name="VAS075_F_Bendraipaskirs1Kitareguliuoja1">'Forma 6'!$P$116</definedName>
    <definedName name="VAS075_F_Cpunktui101IS">'Forma 6'!$D$96</definedName>
    <definedName name="VAS075_F_Cpunktui1031GeriamojoVandens">'Forma 6'!$F$96</definedName>
    <definedName name="VAS075_F_Cpunktui1032GeriamojoVandens">'Forma 6'!$G$96</definedName>
    <definedName name="VAS075_F_Cpunktui1033GeriamojoVandens">'Forma 6'!$H$96</definedName>
    <definedName name="VAS075_F_Cpunktui103IsViso">'Forma 6'!$E$96</definedName>
    <definedName name="VAS075_F_Cpunktui1041NuotekuSurinkimas">'Forma 6'!$J$96</definedName>
    <definedName name="VAS075_F_Cpunktui1042NuotekuValymas">'Forma 6'!$K$96</definedName>
    <definedName name="VAS075_F_Cpunktui1043NuotekuDumblo">'Forma 6'!$L$96</definedName>
    <definedName name="VAS075_F_Cpunktui104IsViso">'Forma 6'!$I$96</definedName>
    <definedName name="VAS075_F_Cpunktui105PavirsiniuNuoteku">'Forma 6'!$M$96</definedName>
    <definedName name="VAS075_F_Cpunktui106KitosReguliuojamosios">'Forma 6'!$N$96</definedName>
    <definedName name="VAS075_F_Cpunktui107KitosVeiklos">'Forma 6'!$Q$96</definedName>
    <definedName name="VAS075_F_Cpunktui10Apskaitosveikla1">'Forma 6'!$O$96</definedName>
    <definedName name="VAS075_F_Cpunktui10Kitareguliuoja1">'Forma 6'!$P$96</definedName>
    <definedName name="VAS075_F_Cpunktui111IS">'Forma 6'!$D$97</definedName>
    <definedName name="VAS075_F_Cpunktui1131GeriamojoVandens">'Forma 6'!$F$97</definedName>
    <definedName name="VAS075_F_Cpunktui1132GeriamojoVandens">'Forma 6'!$G$97</definedName>
    <definedName name="VAS075_F_Cpunktui1133GeriamojoVandens">'Forma 6'!$H$97</definedName>
    <definedName name="VAS075_F_Cpunktui113IsViso">'Forma 6'!$E$97</definedName>
    <definedName name="VAS075_F_Cpunktui1141NuotekuSurinkimas">'Forma 6'!$J$97</definedName>
    <definedName name="VAS075_F_Cpunktui1142NuotekuValymas">'Forma 6'!$K$97</definedName>
    <definedName name="VAS075_F_Cpunktui1143NuotekuDumblo">'Forma 6'!$L$97</definedName>
    <definedName name="VAS075_F_Cpunktui114IsViso">'Forma 6'!$I$97</definedName>
    <definedName name="VAS075_F_Cpunktui115PavirsiniuNuoteku">'Forma 6'!$M$97</definedName>
    <definedName name="VAS075_F_Cpunktui116KitosReguliuojamosios">'Forma 6'!$N$97</definedName>
    <definedName name="VAS075_F_Cpunktui117KitosVeiklos">'Forma 6'!$Q$97</definedName>
    <definedName name="VAS075_F_Cpunktui11Apskaitosveikla1">'Forma 6'!$O$97</definedName>
    <definedName name="VAS075_F_Cpunktui11Kitareguliuoja1">'Forma 6'!$P$97</definedName>
    <definedName name="VAS075_F_Cpunktui121IS">'Forma 6'!$D$98</definedName>
    <definedName name="VAS075_F_Cpunktui1231GeriamojoVandens">'Forma 6'!$F$98</definedName>
    <definedName name="VAS075_F_Cpunktui1232GeriamojoVandens">'Forma 6'!$G$98</definedName>
    <definedName name="VAS075_F_Cpunktui1233GeriamojoVandens">'Forma 6'!$H$98</definedName>
    <definedName name="VAS075_F_Cpunktui123IsViso">'Forma 6'!$E$98</definedName>
    <definedName name="VAS075_F_Cpunktui1241NuotekuSurinkimas">'Forma 6'!$J$98</definedName>
    <definedName name="VAS075_F_Cpunktui1242NuotekuValymas">'Forma 6'!$K$98</definedName>
    <definedName name="VAS075_F_Cpunktui1243NuotekuDumblo">'Forma 6'!$L$98</definedName>
    <definedName name="VAS075_F_Cpunktui124IsViso">'Forma 6'!$I$98</definedName>
    <definedName name="VAS075_F_Cpunktui125PavirsiniuNuoteku">'Forma 6'!$M$98</definedName>
    <definedName name="VAS075_F_Cpunktui126KitosReguliuojamosios">'Forma 6'!$N$98</definedName>
    <definedName name="VAS075_F_Cpunktui127KitosVeiklos">'Forma 6'!$Q$98</definedName>
    <definedName name="VAS075_F_Cpunktui12Apskaitosveikla1">'Forma 6'!$O$98</definedName>
    <definedName name="VAS075_F_Cpunktui12Kitareguliuoja1">'Forma 6'!$P$98</definedName>
    <definedName name="VAS075_F_Cpunktui131IS">'Forma 6'!$D$99</definedName>
    <definedName name="VAS075_F_Cpunktui1331GeriamojoVandens">'Forma 6'!$F$99</definedName>
    <definedName name="VAS075_F_Cpunktui1332GeriamojoVandens">'Forma 6'!$G$99</definedName>
    <definedName name="VAS075_F_Cpunktui1333GeriamojoVandens">'Forma 6'!$H$99</definedName>
    <definedName name="VAS075_F_Cpunktui133IsViso">'Forma 6'!$E$99</definedName>
    <definedName name="VAS075_F_Cpunktui1341NuotekuSurinkimas">'Forma 6'!$J$99</definedName>
    <definedName name="VAS075_F_Cpunktui1342NuotekuValymas">'Forma 6'!$K$99</definedName>
    <definedName name="VAS075_F_Cpunktui1343NuotekuDumblo">'Forma 6'!$L$99</definedName>
    <definedName name="VAS075_F_Cpunktui134IsViso">'Forma 6'!$I$99</definedName>
    <definedName name="VAS075_F_Cpunktui135PavirsiniuNuoteku">'Forma 6'!$M$99</definedName>
    <definedName name="VAS075_F_Cpunktui136KitosReguliuojamosios">'Forma 6'!$N$99</definedName>
    <definedName name="VAS075_F_Cpunktui137KitosVeiklos">'Forma 6'!$Q$99</definedName>
    <definedName name="VAS075_F_Cpunktui13Apskaitosveikla1">'Forma 6'!$O$99</definedName>
    <definedName name="VAS075_F_Cpunktui13Kitareguliuoja1">'Forma 6'!$P$99</definedName>
    <definedName name="VAS075_F_Cpunktui141IS">'Forma 6'!$D$100</definedName>
    <definedName name="VAS075_F_Cpunktui1431GeriamojoVandens">'Forma 6'!$F$100</definedName>
    <definedName name="VAS075_F_Cpunktui1432GeriamojoVandens">'Forma 6'!$G$100</definedName>
    <definedName name="VAS075_F_Cpunktui1433GeriamojoVandens">'Forma 6'!$H$100</definedName>
    <definedName name="VAS075_F_Cpunktui143IsViso">'Forma 6'!$E$100</definedName>
    <definedName name="VAS075_F_Cpunktui1441NuotekuSurinkimas">'Forma 6'!$J$100</definedName>
    <definedName name="VAS075_F_Cpunktui1442NuotekuValymas">'Forma 6'!$K$100</definedName>
    <definedName name="VAS075_F_Cpunktui1443NuotekuDumblo">'Forma 6'!$L$100</definedName>
    <definedName name="VAS075_F_Cpunktui144IsViso">'Forma 6'!$I$100</definedName>
    <definedName name="VAS075_F_Cpunktui145PavirsiniuNuoteku">'Forma 6'!$M$100</definedName>
    <definedName name="VAS075_F_Cpunktui146KitosReguliuojamosios">'Forma 6'!$N$100</definedName>
    <definedName name="VAS075_F_Cpunktui147KitosVeiklos">'Forma 6'!$Q$100</definedName>
    <definedName name="VAS075_F_Cpunktui14Apskaitosveikla1">'Forma 6'!$O$100</definedName>
    <definedName name="VAS075_F_Cpunktui14Kitareguliuoja1">'Forma 6'!$P$100</definedName>
    <definedName name="VAS075_F_Cpunktui151IS">'Forma 6'!$D$103</definedName>
    <definedName name="VAS075_F_Cpunktui1531GeriamojoVandens">'Forma 6'!$F$103</definedName>
    <definedName name="VAS075_F_Cpunktui1532GeriamojoVandens">'Forma 6'!$G$103</definedName>
    <definedName name="VAS075_F_Cpunktui1533GeriamojoVandens">'Forma 6'!$H$103</definedName>
    <definedName name="VAS075_F_Cpunktui153IsViso">'Forma 6'!$E$103</definedName>
    <definedName name="VAS075_F_Cpunktui1541NuotekuSurinkimas">'Forma 6'!$J$103</definedName>
    <definedName name="VAS075_F_Cpunktui1542NuotekuValymas">'Forma 6'!$K$103</definedName>
    <definedName name="VAS075_F_Cpunktui1543NuotekuDumblo">'Forma 6'!$L$103</definedName>
    <definedName name="VAS075_F_Cpunktui154IsViso">'Forma 6'!$I$103</definedName>
    <definedName name="VAS075_F_Cpunktui155PavirsiniuNuoteku">'Forma 6'!$M$103</definedName>
    <definedName name="VAS075_F_Cpunktui156KitosReguliuojamosios">'Forma 6'!$N$103</definedName>
    <definedName name="VAS075_F_Cpunktui157KitosVeiklos">'Forma 6'!$Q$103</definedName>
    <definedName name="VAS075_F_Cpunktui15Apskaitosveikla1">'Forma 6'!$O$103</definedName>
    <definedName name="VAS075_F_Cpunktui15Kitareguliuoja1">'Forma 6'!$P$103</definedName>
    <definedName name="VAS075_F_Cpunktui161IS">'Forma 6'!$D$104</definedName>
    <definedName name="VAS075_F_Cpunktui1631GeriamojoVandens">'Forma 6'!$F$104</definedName>
    <definedName name="VAS075_F_Cpunktui1632GeriamojoVandens">'Forma 6'!$G$104</definedName>
    <definedName name="VAS075_F_Cpunktui1633GeriamojoVandens">'Forma 6'!$H$104</definedName>
    <definedName name="VAS075_F_Cpunktui163IsViso">'Forma 6'!$E$104</definedName>
    <definedName name="VAS075_F_Cpunktui1641NuotekuSurinkimas">'Forma 6'!$J$104</definedName>
    <definedName name="VAS075_F_Cpunktui1642NuotekuValymas">'Forma 6'!$K$104</definedName>
    <definedName name="VAS075_F_Cpunktui1643NuotekuDumblo">'Forma 6'!$L$104</definedName>
    <definedName name="VAS075_F_Cpunktui164IsViso">'Forma 6'!$I$104</definedName>
    <definedName name="VAS075_F_Cpunktui165PavirsiniuNuoteku">'Forma 6'!$M$104</definedName>
    <definedName name="VAS075_F_Cpunktui166KitosReguliuojamosios">'Forma 6'!$N$104</definedName>
    <definedName name="VAS075_F_Cpunktui167KitosVeiklos">'Forma 6'!$Q$104</definedName>
    <definedName name="VAS075_F_Cpunktui16Apskaitosveikla1">'Forma 6'!$O$104</definedName>
    <definedName name="VAS075_F_Cpunktui16Kitareguliuoja1">'Forma 6'!$P$104</definedName>
    <definedName name="VAS075_F_Cpunktui1711IS">'Forma 6'!$D$101</definedName>
    <definedName name="VAS075_F_Cpunktui17131GeriamojoVandens">'Forma 6'!$F$101</definedName>
    <definedName name="VAS075_F_Cpunktui17132GeriamojoVandens">'Forma 6'!$G$101</definedName>
    <definedName name="VAS075_F_Cpunktui17133GeriamojoVandens">'Forma 6'!$H$101</definedName>
    <definedName name="VAS075_F_Cpunktui1713IsViso">'Forma 6'!$E$101</definedName>
    <definedName name="VAS075_F_Cpunktui17141NuotekuSurinkimas">'Forma 6'!$J$101</definedName>
    <definedName name="VAS075_F_Cpunktui17142NuotekuValymas">'Forma 6'!$K$101</definedName>
    <definedName name="VAS075_F_Cpunktui17143NuotekuDumblo">'Forma 6'!$L$101</definedName>
    <definedName name="VAS075_F_Cpunktui1714IsViso">'Forma 6'!$I$101</definedName>
    <definedName name="VAS075_F_Cpunktui1715PavirsiniuNuoteku">'Forma 6'!$M$101</definedName>
    <definedName name="VAS075_F_Cpunktui1716KitosReguliuojamosios">'Forma 6'!$N$101</definedName>
    <definedName name="VAS075_F_Cpunktui1717KitosVeiklos">'Forma 6'!$Q$101</definedName>
    <definedName name="VAS075_F_Cpunktui171Apskaitosveikla1">'Forma 6'!$O$101</definedName>
    <definedName name="VAS075_F_Cpunktui171IS">'Forma 6'!$D$102</definedName>
    <definedName name="VAS075_F_Cpunktui171Kitareguliuoja1">'Forma 6'!$P$101</definedName>
    <definedName name="VAS075_F_Cpunktui1731GeriamojoVandens">'Forma 6'!$F$102</definedName>
    <definedName name="VAS075_F_Cpunktui1732GeriamojoVandens">'Forma 6'!$G$102</definedName>
    <definedName name="VAS075_F_Cpunktui1733GeriamojoVandens">'Forma 6'!$H$102</definedName>
    <definedName name="VAS075_F_Cpunktui173IsViso">'Forma 6'!$E$102</definedName>
    <definedName name="VAS075_F_Cpunktui1741NuotekuSurinkimas">'Forma 6'!$J$102</definedName>
    <definedName name="VAS075_F_Cpunktui1742NuotekuValymas">'Forma 6'!$K$102</definedName>
    <definedName name="VAS075_F_Cpunktui1743NuotekuDumblo">'Forma 6'!$L$102</definedName>
    <definedName name="VAS075_F_Cpunktui174IsViso">'Forma 6'!$I$102</definedName>
    <definedName name="VAS075_F_Cpunktui175PavirsiniuNuoteku">'Forma 6'!$M$102</definedName>
    <definedName name="VAS075_F_Cpunktui176KitosReguliuojamosios">'Forma 6'!$N$102</definedName>
    <definedName name="VAS075_F_Cpunktui177KitosVeiklos">'Forma 6'!$Q$102</definedName>
    <definedName name="VAS075_F_Cpunktui17Apskaitosveikla1">'Forma 6'!$O$102</definedName>
    <definedName name="VAS075_F_Cpunktui17Kitareguliuoja1">'Forma 6'!$P$102</definedName>
    <definedName name="VAS075_F_Cpunktui1811IS">'Forma 6'!$D$105</definedName>
    <definedName name="VAS075_F_Cpunktui18131GeriamojoVandens">'Forma 6'!$F$105</definedName>
    <definedName name="VAS075_F_Cpunktui18132GeriamojoVandens">'Forma 6'!$G$105</definedName>
    <definedName name="VAS075_F_Cpunktui18133GeriamojoVandens">'Forma 6'!$H$105</definedName>
    <definedName name="VAS075_F_Cpunktui1813IsViso">'Forma 6'!$E$105</definedName>
    <definedName name="VAS075_F_Cpunktui18141NuotekuSurinkimas">'Forma 6'!$J$105</definedName>
    <definedName name="VAS075_F_Cpunktui18142NuotekuValymas">'Forma 6'!$K$105</definedName>
    <definedName name="VAS075_F_Cpunktui18143NuotekuDumblo">'Forma 6'!$L$105</definedName>
    <definedName name="VAS075_F_Cpunktui1814IsViso">'Forma 6'!$I$105</definedName>
    <definedName name="VAS075_F_Cpunktui1815PavirsiniuNuoteku">'Forma 6'!$M$105</definedName>
    <definedName name="VAS075_F_Cpunktui1816KitosReguliuojamosios">'Forma 6'!$N$105</definedName>
    <definedName name="VAS075_F_Cpunktui1817KitosVeiklos">'Forma 6'!$Q$105</definedName>
    <definedName name="VAS075_F_Cpunktui181Apskaitosveikla1">'Forma 6'!$O$105</definedName>
    <definedName name="VAS075_F_Cpunktui181IS">'Forma 6'!$D$106</definedName>
    <definedName name="VAS075_F_Cpunktui181Kitareguliuoja1">'Forma 6'!$P$105</definedName>
    <definedName name="VAS075_F_Cpunktui1831GeriamojoVandens">'Forma 6'!$F$106</definedName>
    <definedName name="VAS075_F_Cpunktui1832GeriamojoVandens">'Forma 6'!$G$106</definedName>
    <definedName name="VAS075_F_Cpunktui1833GeriamojoVandens">'Forma 6'!$H$106</definedName>
    <definedName name="VAS075_F_Cpunktui183IsViso">'Forma 6'!$E$106</definedName>
    <definedName name="VAS075_F_Cpunktui1841NuotekuSurinkimas">'Forma 6'!$J$106</definedName>
    <definedName name="VAS075_F_Cpunktui1842NuotekuValymas">'Forma 6'!$K$106</definedName>
    <definedName name="VAS075_F_Cpunktui1843NuotekuDumblo">'Forma 6'!$L$106</definedName>
    <definedName name="VAS075_F_Cpunktui184IsViso">'Forma 6'!$I$106</definedName>
    <definedName name="VAS075_F_Cpunktui185PavirsiniuNuoteku">'Forma 6'!$M$106</definedName>
    <definedName name="VAS075_F_Cpunktui186KitosReguliuojamosios">'Forma 6'!$N$106</definedName>
    <definedName name="VAS075_F_Cpunktui187KitosVeiklos">'Forma 6'!$Q$106</definedName>
    <definedName name="VAS075_F_Cpunktui18Apskaitosveikla1">'Forma 6'!$O$106</definedName>
    <definedName name="VAS075_F_Cpunktui18Kitareguliuoja1">'Forma 6'!$P$106</definedName>
    <definedName name="VAS075_F_Cpunktui1911IS">'Forma 6'!$D$108</definedName>
    <definedName name="VAS075_F_Cpunktui19131GeriamojoVandens">'Forma 6'!$F$108</definedName>
    <definedName name="VAS075_F_Cpunktui19132GeriamojoVandens">'Forma 6'!$G$108</definedName>
    <definedName name="VAS075_F_Cpunktui19133GeriamojoVandens">'Forma 6'!$H$108</definedName>
    <definedName name="VAS075_F_Cpunktui1913IsViso">'Forma 6'!$E$108</definedName>
    <definedName name="VAS075_F_Cpunktui19141NuotekuSurinkimas">'Forma 6'!$J$108</definedName>
    <definedName name="VAS075_F_Cpunktui19142NuotekuValymas">'Forma 6'!$K$108</definedName>
    <definedName name="VAS075_F_Cpunktui19143NuotekuDumblo">'Forma 6'!$L$108</definedName>
    <definedName name="VAS075_F_Cpunktui1914IsViso">'Forma 6'!$I$108</definedName>
    <definedName name="VAS075_F_Cpunktui1915PavirsiniuNuoteku">'Forma 6'!$M$108</definedName>
    <definedName name="VAS075_F_Cpunktui1916KitosReguliuojamosios">'Forma 6'!$N$108</definedName>
    <definedName name="VAS075_F_Cpunktui1917KitosVeiklos">'Forma 6'!$Q$108</definedName>
    <definedName name="VAS075_F_Cpunktui191Apskaitosveikla1">'Forma 6'!$O$108</definedName>
    <definedName name="VAS075_F_Cpunktui191IS">'Forma 6'!$D$109</definedName>
    <definedName name="VAS075_F_Cpunktui191Kitareguliuoja1">'Forma 6'!$P$108</definedName>
    <definedName name="VAS075_F_Cpunktui1921IS">'Forma 6'!$D$107</definedName>
    <definedName name="VAS075_F_Cpunktui19231GeriamojoVandens">'Forma 6'!$F$107</definedName>
    <definedName name="VAS075_F_Cpunktui19232GeriamojoVandens">'Forma 6'!$G$107</definedName>
    <definedName name="VAS075_F_Cpunktui19233GeriamojoVandens">'Forma 6'!$H$107</definedName>
    <definedName name="VAS075_F_Cpunktui1923IsViso">'Forma 6'!$E$107</definedName>
    <definedName name="VAS075_F_Cpunktui19241NuotekuSurinkimas">'Forma 6'!$J$107</definedName>
    <definedName name="VAS075_F_Cpunktui19242NuotekuValymas">'Forma 6'!$K$107</definedName>
    <definedName name="VAS075_F_Cpunktui19243NuotekuDumblo">'Forma 6'!$L$107</definedName>
    <definedName name="VAS075_F_Cpunktui1924IsViso">'Forma 6'!$I$107</definedName>
    <definedName name="VAS075_F_Cpunktui1925PavirsiniuNuoteku">'Forma 6'!$M$107</definedName>
    <definedName name="VAS075_F_Cpunktui1926KitosReguliuojamosios">'Forma 6'!$N$107</definedName>
    <definedName name="VAS075_F_Cpunktui1927KitosVeiklos">'Forma 6'!$Q$107</definedName>
    <definedName name="VAS075_F_Cpunktui192Apskaitosveikla1">'Forma 6'!$O$107</definedName>
    <definedName name="VAS075_F_Cpunktui192Kitareguliuoja1">'Forma 6'!$P$107</definedName>
    <definedName name="VAS075_F_Cpunktui1931GeriamojoVandens">'Forma 6'!$F$109</definedName>
    <definedName name="VAS075_F_Cpunktui1932GeriamojoVandens">'Forma 6'!$G$109</definedName>
    <definedName name="VAS075_F_Cpunktui1933GeriamojoVandens">'Forma 6'!$H$109</definedName>
    <definedName name="VAS075_F_Cpunktui193IsViso">'Forma 6'!$E$109</definedName>
    <definedName name="VAS075_F_Cpunktui1941NuotekuSurinkimas">'Forma 6'!$J$109</definedName>
    <definedName name="VAS075_F_Cpunktui1942NuotekuValymas">'Forma 6'!$K$109</definedName>
    <definedName name="VAS075_F_Cpunktui1943NuotekuDumblo">'Forma 6'!$L$109</definedName>
    <definedName name="VAS075_F_Cpunktui194IsViso">'Forma 6'!$I$109</definedName>
    <definedName name="VAS075_F_Cpunktui195PavirsiniuNuoteku">'Forma 6'!$M$109</definedName>
    <definedName name="VAS075_F_Cpunktui196KitosReguliuojamosios">'Forma 6'!$N$109</definedName>
    <definedName name="VAS075_F_Cpunktui197KitosVeiklos">'Forma 6'!$Q$109</definedName>
    <definedName name="VAS075_F_Cpunktui19Apskaitosveikla1">'Forma 6'!$O$109</definedName>
    <definedName name="VAS075_F_Cpunktui19Kitareguliuoja1">'Forma 6'!$P$109</definedName>
    <definedName name="VAS075_F_Cpunktui2011IS">'Forma 6'!$D$110</definedName>
    <definedName name="VAS075_F_Cpunktui20131GeriamojoVandens">'Forma 6'!$F$110</definedName>
    <definedName name="VAS075_F_Cpunktui20132GeriamojoVandens">'Forma 6'!$G$110</definedName>
    <definedName name="VAS075_F_Cpunktui20133GeriamojoVandens">'Forma 6'!$H$110</definedName>
    <definedName name="VAS075_F_Cpunktui2013IsViso">'Forma 6'!$E$110</definedName>
    <definedName name="VAS075_F_Cpunktui20141NuotekuSurinkimas">'Forma 6'!$J$110</definedName>
    <definedName name="VAS075_F_Cpunktui20142NuotekuValymas">'Forma 6'!$K$110</definedName>
    <definedName name="VAS075_F_Cpunktui20143NuotekuDumblo">'Forma 6'!$L$110</definedName>
    <definedName name="VAS075_F_Cpunktui2014IsViso">'Forma 6'!$I$110</definedName>
    <definedName name="VAS075_F_Cpunktui2015PavirsiniuNuoteku">'Forma 6'!$M$110</definedName>
    <definedName name="VAS075_F_Cpunktui2016KitosReguliuojamosios">'Forma 6'!$N$110</definedName>
    <definedName name="VAS075_F_Cpunktui2017KitosVeiklos">'Forma 6'!$Q$110</definedName>
    <definedName name="VAS075_F_Cpunktui201Apskaitosveikla1">'Forma 6'!$O$110</definedName>
    <definedName name="VAS075_F_Cpunktui201IS">'Forma 6'!$D$111</definedName>
    <definedName name="VAS075_F_Cpunktui201Kitareguliuoja1">'Forma 6'!$P$110</definedName>
    <definedName name="VAS075_F_Cpunktui2031GeriamojoVandens">'Forma 6'!$F$111</definedName>
    <definedName name="VAS075_F_Cpunktui2032GeriamojoVandens">'Forma 6'!$G$111</definedName>
    <definedName name="VAS075_F_Cpunktui2033GeriamojoVandens">'Forma 6'!$H$111</definedName>
    <definedName name="VAS075_F_Cpunktui203IsViso">'Forma 6'!$E$111</definedName>
    <definedName name="VAS075_F_Cpunktui2041NuotekuSurinkimas">'Forma 6'!$J$111</definedName>
    <definedName name="VAS075_F_Cpunktui2042NuotekuValymas">'Forma 6'!$K$111</definedName>
    <definedName name="VAS075_F_Cpunktui2043NuotekuDumblo">'Forma 6'!$L$111</definedName>
    <definedName name="VAS075_F_Cpunktui204IsViso">'Forma 6'!$I$111</definedName>
    <definedName name="VAS075_F_Cpunktui205PavirsiniuNuoteku">'Forma 6'!$M$111</definedName>
    <definedName name="VAS075_F_Cpunktui206KitosReguliuojamosios">'Forma 6'!$N$111</definedName>
    <definedName name="VAS075_F_Cpunktui207KitosVeiklos">'Forma 6'!$Q$111</definedName>
    <definedName name="VAS075_F_Cpunktui20Apskaitosveikla1">'Forma 6'!$O$111</definedName>
    <definedName name="VAS075_F_Cpunktui20Kitareguliuoja1">'Forma 6'!$P$111</definedName>
    <definedName name="VAS075_F_Cpunktui211IS">'Forma 6'!$D$112</definedName>
    <definedName name="VAS075_F_Cpunktui2131GeriamojoVandens">'Forma 6'!$F$112</definedName>
    <definedName name="VAS075_F_Cpunktui2132GeriamojoVandens">'Forma 6'!$G$112</definedName>
    <definedName name="VAS075_F_Cpunktui2133GeriamojoVandens">'Forma 6'!$H$112</definedName>
    <definedName name="VAS075_F_Cpunktui213IsViso">'Forma 6'!$E$112</definedName>
    <definedName name="VAS075_F_Cpunktui2141NuotekuSurinkimas">'Forma 6'!$J$112</definedName>
    <definedName name="VAS075_F_Cpunktui2142NuotekuValymas">'Forma 6'!$K$112</definedName>
    <definedName name="VAS075_F_Cpunktui2143NuotekuDumblo">'Forma 6'!$L$112</definedName>
    <definedName name="VAS075_F_Cpunktui214IsViso">'Forma 6'!$I$112</definedName>
    <definedName name="VAS075_F_Cpunktui215PavirsiniuNuoteku">'Forma 6'!$M$112</definedName>
    <definedName name="VAS075_F_Cpunktui216KitosReguliuojamosios">'Forma 6'!$N$112</definedName>
    <definedName name="VAS075_F_Cpunktui217KitosVeiklos">'Forma 6'!$Q$112</definedName>
    <definedName name="VAS075_F_Cpunktui21Apskaitosveikla1">'Forma 6'!$O$112</definedName>
    <definedName name="VAS075_F_Cpunktui21Kitareguliuoja1">'Forma 6'!$P$112</definedName>
    <definedName name="VAS075_F_Cpunktui221IS">'Forma 6'!$D$113</definedName>
    <definedName name="VAS075_F_Cpunktui2231GeriamojoVandens">'Forma 6'!$F$113</definedName>
    <definedName name="VAS075_F_Cpunktui2232GeriamojoVandens">'Forma 6'!$G$113</definedName>
    <definedName name="VAS075_F_Cpunktui2233GeriamojoVandens">'Forma 6'!$H$113</definedName>
    <definedName name="VAS075_F_Cpunktui223IsViso">'Forma 6'!$E$113</definedName>
    <definedName name="VAS075_F_Cpunktui2241NuotekuSurinkimas">'Forma 6'!$J$113</definedName>
    <definedName name="VAS075_F_Cpunktui2242NuotekuValymas">'Forma 6'!$K$113</definedName>
    <definedName name="VAS075_F_Cpunktui2243NuotekuDumblo">'Forma 6'!$L$113</definedName>
    <definedName name="VAS075_F_Cpunktui224IsViso">'Forma 6'!$I$113</definedName>
    <definedName name="VAS075_F_Cpunktui225PavirsiniuNuoteku">'Forma 6'!$M$113</definedName>
    <definedName name="VAS075_F_Cpunktui226KitosReguliuojamosios">'Forma 6'!$N$113</definedName>
    <definedName name="VAS075_F_Cpunktui227KitosVeiklos">'Forma 6'!$Q$113</definedName>
    <definedName name="VAS075_F_Cpunktui22Apskaitosveikla1">'Forma 6'!$O$113</definedName>
    <definedName name="VAS075_F_Cpunktui22Kitareguliuoja1">'Forma 6'!$P$113</definedName>
    <definedName name="VAS075_F_Cpunktui231IS">'Forma 6'!$D$114</definedName>
    <definedName name="VAS075_F_Cpunktui2331GeriamojoVandens">'Forma 6'!$F$114</definedName>
    <definedName name="VAS075_F_Cpunktui2332GeriamojoVandens">'Forma 6'!$G$114</definedName>
    <definedName name="VAS075_F_Cpunktui2333GeriamojoVandens">'Forma 6'!$H$114</definedName>
    <definedName name="VAS075_F_Cpunktui233IsViso">'Forma 6'!$E$114</definedName>
    <definedName name="VAS075_F_Cpunktui2341NuotekuSurinkimas">'Forma 6'!$J$114</definedName>
    <definedName name="VAS075_F_Cpunktui2342NuotekuValymas">'Forma 6'!$K$114</definedName>
    <definedName name="VAS075_F_Cpunktui2343NuotekuDumblo">'Forma 6'!$L$114</definedName>
    <definedName name="VAS075_F_Cpunktui234IsViso">'Forma 6'!$I$114</definedName>
    <definedName name="VAS075_F_Cpunktui235PavirsiniuNuoteku">'Forma 6'!$M$114</definedName>
    <definedName name="VAS075_F_Cpunktui236KitosReguliuojamosios">'Forma 6'!$N$114</definedName>
    <definedName name="VAS075_F_Cpunktui237KitosVeiklos">'Forma 6'!$Q$114</definedName>
    <definedName name="VAS075_F_Cpunktui23Apskaitosveikla1">'Forma 6'!$O$114</definedName>
    <definedName name="VAS075_F_Cpunktui23Kitareguliuoja1">'Forma 6'!$P$114</definedName>
    <definedName name="VAS075_F_Cpunktui241IS">'Forma 6'!$D$115</definedName>
    <definedName name="VAS075_F_Cpunktui2431GeriamojoVandens">'Forma 6'!$F$115</definedName>
    <definedName name="VAS075_F_Cpunktui2432GeriamojoVandens">'Forma 6'!$G$115</definedName>
    <definedName name="VAS075_F_Cpunktui2433GeriamojoVandens">'Forma 6'!$H$115</definedName>
    <definedName name="VAS075_F_Cpunktui243IsViso">'Forma 6'!$E$115</definedName>
    <definedName name="VAS075_F_Cpunktui2441NuotekuSurinkimas">'Forma 6'!$J$115</definedName>
    <definedName name="VAS075_F_Cpunktui2442NuotekuValymas">'Forma 6'!$K$115</definedName>
    <definedName name="VAS075_F_Cpunktui2443NuotekuDumblo">'Forma 6'!$L$115</definedName>
    <definedName name="VAS075_F_Cpunktui244IsViso">'Forma 6'!$I$115</definedName>
    <definedName name="VAS075_F_Cpunktui245PavirsiniuNuoteku">'Forma 6'!$M$115</definedName>
    <definedName name="VAS075_F_Cpunktui246KitosReguliuojamosios">'Forma 6'!$N$115</definedName>
    <definedName name="VAS075_F_Cpunktui247KitosVeiklos">'Forma 6'!$Q$115</definedName>
    <definedName name="VAS075_F_Cpunktui24Apskaitosveikla1">'Forma 6'!$O$115</definedName>
    <definedName name="VAS075_F_Cpunktui24Kitareguliuoja1">'Forma 6'!$P$115</definedName>
    <definedName name="VAS075_F_Cpunktui91IS">'Forma 6'!$D$95</definedName>
    <definedName name="VAS075_F_Cpunktui931GeriamojoVandens">'Forma 6'!$F$95</definedName>
    <definedName name="VAS075_F_Cpunktui932GeriamojoVandens">'Forma 6'!$G$95</definedName>
    <definedName name="VAS075_F_Cpunktui933GeriamojoVandens">'Forma 6'!$H$95</definedName>
    <definedName name="VAS075_F_Cpunktui93IsViso">'Forma 6'!$E$95</definedName>
    <definedName name="VAS075_F_Cpunktui941NuotekuSurinkimas">'Forma 6'!$J$95</definedName>
    <definedName name="VAS075_F_Cpunktui942NuotekuValymas">'Forma 6'!$K$95</definedName>
    <definedName name="VAS075_F_Cpunktui943NuotekuDumblo">'Forma 6'!$L$95</definedName>
    <definedName name="VAS075_F_Cpunktui94IsViso">'Forma 6'!$I$95</definedName>
    <definedName name="VAS075_F_Cpunktui95PavirsiniuNuoteku">'Forma 6'!$M$95</definedName>
    <definedName name="VAS075_F_Cpunktui96KitosReguliuojamosios">'Forma 6'!$N$95</definedName>
    <definedName name="VAS075_F_Cpunktui97KitosVeiklos">'Forma 6'!$Q$95</definedName>
    <definedName name="VAS075_F_Cpunktui9Apskaitosveikla1">'Forma 6'!$O$95</definedName>
    <definedName name="VAS075_F_Cpunktui9Kitareguliuoja1">'Forma 6'!$P$95</definedName>
    <definedName name="VAS075_F_Epunktui101IS">'Forma 6'!$D$155</definedName>
    <definedName name="VAS075_F_Epunktui1031GeriamojoVandens">'Forma 6'!$F$155</definedName>
    <definedName name="VAS075_F_Epunktui1032GeriamojoVandens">'Forma 6'!$G$155</definedName>
    <definedName name="VAS075_F_Epunktui1033GeriamojoVandens">'Forma 6'!$H$155</definedName>
    <definedName name="VAS075_F_Epunktui103IsViso">'Forma 6'!$E$155</definedName>
    <definedName name="VAS075_F_Epunktui1041NuotekuSurinkimas">'Forma 6'!$J$155</definedName>
    <definedName name="VAS075_F_Epunktui1042NuotekuValymas">'Forma 6'!$K$155</definedName>
    <definedName name="VAS075_F_Epunktui1043NuotekuDumblo">'Forma 6'!$L$155</definedName>
    <definedName name="VAS075_F_Epunktui104IsViso">'Forma 6'!$I$155</definedName>
    <definedName name="VAS075_F_Epunktui105PavirsiniuNuoteku">'Forma 6'!$M$155</definedName>
    <definedName name="VAS075_F_Epunktui106KitosReguliuojamosios">'Forma 6'!$N$155</definedName>
    <definedName name="VAS075_F_Epunktui107KitosVeiklos">'Forma 6'!$Q$155</definedName>
    <definedName name="VAS075_F_Epunktui10Apskaitosveikla1">'Forma 6'!$O$155</definedName>
    <definedName name="VAS075_F_Epunktui10Kitareguliuoja1">'Forma 6'!$P$155</definedName>
    <definedName name="VAS075_F_Epunktui111IS">'Forma 6'!$D$159</definedName>
    <definedName name="VAS075_F_Epunktui1131GeriamojoVandens">'Forma 6'!$F$159</definedName>
    <definedName name="VAS075_F_Epunktui1132GeriamojoVandens">'Forma 6'!$G$159</definedName>
    <definedName name="VAS075_F_Epunktui1133GeriamojoVandens">'Forma 6'!$H$159</definedName>
    <definedName name="VAS075_F_Epunktui113IsViso">'Forma 6'!$E$159</definedName>
    <definedName name="VAS075_F_Epunktui1141NuotekuSurinkimas">'Forma 6'!$J$159</definedName>
    <definedName name="VAS075_F_Epunktui1142NuotekuValymas">'Forma 6'!$K$159</definedName>
    <definedName name="VAS075_F_Epunktui1143NuotekuDumblo">'Forma 6'!$L$159</definedName>
    <definedName name="VAS075_F_Epunktui114IsViso">'Forma 6'!$I$159</definedName>
    <definedName name="VAS075_F_Epunktui115PavirsiniuNuoteku">'Forma 6'!$M$159</definedName>
    <definedName name="VAS075_F_Epunktui116KitosReguliuojamosios">'Forma 6'!$N$159</definedName>
    <definedName name="VAS075_F_Epunktui117KitosVeiklos">'Forma 6'!$Q$159</definedName>
    <definedName name="VAS075_F_Epunktui11Apskaitosveikla1">'Forma 6'!$O$159</definedName>
    <definedName name="VAS075_F_Epunktui11IS">'Forma 6'!$D$144</definedName>
    <definedName name="VAS075_F_Epunktui11Kitareguliuoja1">'Forma 6'!$P$159</definedName>
    <definedName name="VAS075_F_Epunktui121IS">'Forma 6'!$D$160</definedName>
    <definedName name="VAS075_F_Epunktui1231GeriamojoVandens">'Forma 6'!$F$160</definedName>
    <definedName name="VAS075_F_Epunktui1232GeriamojoVandens">'Forma 6'!$G$160</definedName>
    <definedName name="VAS075_F_Epunktui1233GeriamojoVandens">'Forma 6'!$H$160</definedName>
    <definedName name="VAS075_F_Epunktui123IsViso">'Forma 6'!$E$160</definedName>
    <definedName name="VAS075_F_Epunktui1241NuotekuSurinkimas">'Forma 6'!$J$160</definedName>
    <definedName name="VAS075_F_Epunktui1242NuotekuValymas">'Forma 6'!$K$160</definedName>
    <definedName name="VAS075_F_Epunktui1243NuotekuDumblo">'Forma 6'!$L$160</definedName>
    <definedName name="VAS075_F_Epunktui124IsViso">'Forma 6'!$I$160</definedName>
    <definedName name="VAS075_F_Epunktui125PavirsiniuNuoteku">'Forma 6'!$M$160</definedName>
    <definedName name="VAS075_F_Epunktui126KitosReguliuojamosios">'Forma 6'!$N$160</definedName>
    <definedName name="VAS075_F_Epunktui127KitosVeiklos">'Forma 6'!$Q$160</definedName>
    <definedName name="VAS075_F_Epunktui12Apskaitosveikla1">'Forma 6'!$O$160</definedName>
    <definedName name="VAS075_F_Epunktui12Kitareguliuoja1">'Forma 6'!$P$160</definedName>
    <definedName name="VAS075_F_Epunktui131GeriamojoVandens">'Forma 6'!$F$144</definedName>
    <definedName name="VAS075_F_Epunktui131IS">'Forma 6'!$D$161</definedName>
    <definedName name="VAS075_F_Epunktui132GeriamojoVandens">'Forma 6'!$G$144</definedName>
    <definedName name="VAS075_F_Epunktui1331GeriamojoVandens">'Forma 6'!$F$161</definedName>
    <definedName name="VAS075_F_Epunktui1332GeriamojoVandens">'Forma 6'!$G$161</definedName>
    <definedName name="VAS075_F_Epunktui1333GeriamojoVandens">'Forma 6'!$H$161</definedName>
    <definedName name="VAS075_F_Epunktui133GeriamojoVandens">'Forma 6'!$H$144</definedName>
    <definedName name="VAS075_F_Epunktui133IsViso">'Forma 6'!$E$161</definedName>
    <definedName name="VAS075_F_Epunktui1341NuotekuSurinkimas">'Forma 6'!$J$161</definedName>
    <definedName name="VAS075_F_Epunktui1342NuotekuValymas">'Forma 6'!$K$161</definedName>
    <definedName name="VAS075_F_Epunktui1343NuotekuDumblo">'Forma 6'!$L$161</definedName>
    <definedName name="VAS075_F_Epunktui134IsViso">'Forma 6'!$I$161</definedName>
    <definedName name="VAS075_F_Epunktui135PavirsiniuNuoteku">'Forma 6'!$M$161</definedName>
    <definedName name="VAS075_F_Epunktui136KitosReguliuojamosios">'Forma 6'!$N$161</definedName>
    <definedName name="VAS075_F_Epunktui137KitosVeiklos">'Forma 6'!$Q$161</definedName>
    <definedName name="VAS075_F_Epunktui13Apskaitosveikla1">'Forma 6'!$O$161</definedName>
    <definedName name="VAS075_F_Epunktui13IsViso">'Forma 6'!$E$144</definedName>
    <definedName name="VAS075_F_Epunktui13Kitareguliuoja1">'Forma 6'!$P$161</definedName>
    <definedName name="VAS075_F_Epunktui141IS">'Forma 6'!$D$162</definedName>
    <definedName name="VAS075_F_Epunktui141NuotekuSurinkimas">'Forma 6'!$J$144</definedName>
    <definedName name="VAS075_F_Epunktui142NuotekuValymas">'Forma 6'!$K$144</definedName>
    <definedName name="VAS075_F_Epunktui1431GeriamojoVandens">'Forma 6'!$F$162</definedName>
    <definedName name="VAS075_F_Epunktui1432GeriamojoVandens">'Forma 6'!$G$162</definedName>
    <definedName name="VAS075_F_Epunktui1433GeriamojoVandens">'Forma 6'!$H$162</definedName>
    <definedName name="VAS075_F_Epunktui143IsViso">'Forma 6'!$E$162</definedName>
    <definedName name="VAS075_F_Epunktui143NuotekuDumblo">'Forma 6'!$L$144</definedName>
    <definedName name="VAS075_F_Epunktui1441NuotekuSurinkimas">'Forma 6'!$J$162</definedName>
    <definedName name="VAS075_F_Epunktui1442NuotekuValymas">'Forma 6'!$K$162</definedName>
    <definedName name="VAS075_F_Epunktui1443NuotekuDumblo">'Forma 6'!$L$162</definedName>
    <definedName name="VAS075_F_Epunktui144IsViso">'Forma 6'!$I$162</definedName>
    <definedName name="VAS075_F_Epunktui145PavirsiniuNuoteku">'Forma 6'!$M$162</definedName>
    <definedName name="VAS075_F_Epunktui146KitosReguliuojamosios">'Forma 6'!$N$162</definedName>
    <definedName name="VAS075_F_Epunktui147KitosVeiklos">'Forma 6'!$Q$162</definedName>
    <definedName name="VAS075_F_Epunktui14Apskaitosveikla1">'Forma 6'!$O$162</definedName>
    <definedName name="VAS075_F_Epunktui14IsViso">'Forma 6'!$I$144</definedName>
    <definedName name="VAS075_F_Epunktui14Kitareguliuoja1">'Forma 6'!$P$162</definedName>
    <definedName name="VAS075_F_Epunktui151IS">'Forma 6'!$D$163</definedName>
    <definedName name="VAS075_F_Epunktui1531GeriamojoVandens">'Forma 6'!$F$163</definedName>
    <definedName name="VAS075_F_Epunktui1532GeriamojoVandens">'Forma 6'!$G$163</definedName>
    <definedName name="VAS075_F_Epunktui1533GeriamojoVandens">'Forma 6'!$H$163</definedName>
    <definedName name="VAS075_F_Epunktui153IsViso">'Forma 6'!$E$163</definedName>
    <definedName name="VAS075_F_Epunktui1541NuotekuSurinkimas">'Forma 6'!$J$163</definedName>
    <definedName name="VAS075_F_Epunktui1542NuotekuValymas">'Forma 6'!$K$163</definedName>
    <definedName name="VAS075_F_Epunktui1543NuotekuDumblo">'Forma 6'!$L$163</definedName>
    <definedName name="VAS075_F_Epunktui154IsViso">'Forma 6'!$I$163</definedName>
    <definedName name="VAS075_F_Epunktui155PavirsiniuNuoteku">'Forma 6'!$M$163</definedName>
    <definedName name="VAS075_F_Epunktui156KitosReguliuojamosios">'Forma 6'!$N$163</definedName>
    <definedName name="VAS075_F_Epunktui157KitosVeiklos">'Forma 6'!$Q$163</definedName>
    <definedName name="VAS075_F_Epunktui15Apskaitosveikla1">'Forma 6'!$O$163</definedName>
    <definedName name="VAS075_F_Epunktui15Kitareguliuoja1">'Forma 6'!$P$163</definedName>
    <definedName name="VAS075_F_Epunktui15PavirsiniuNuoteku">'Forma 6'!$M$144</definedName>
    <definedName name="VAS075_F_Epunktui161IS">'Forma 6'!$D$151</definedName>
    <definedName name="VAS075_F_Epunktui1631GeriamojoVandens">'Forma 6'!$F$151</definedName>
    <definedName name="VAS075_F_Epunktui1632GeriamojoVandens">'Forma 6'!$G$151</definedName>
    <definedName name="VAS075_F_Epunktui1633GeriamojoVandens">'Forma 6'!$H$151</definedName>
    <definedName name="VAS075_F_Epunktui163IsViso">'Forma 6'!$E$151</definedName>
    <definedName name="VAS075_F_Epunktui1641NuotekuSurinkimas">'Forma 6'!$J$151</definedName>
    <definedName name="VAS075_F_Epunktui1642NuotekuValymas">'Forma 6'!$K$151</definedName>
    <definedName name="VAS075_F_Epunktui1643NuotekuDumblo">'Forma 6'!$L$151</definedName>
    <definedName name="VAS075_F_Epunktui164IsViso">'Forma 6'!$I$151</definedName>
    <definedName name="VAS075_F_Epunktui165PavirsiniuNuoteku">'Forma 6'!$M$151</definedName>
    <definedName name="VAS075_F_Epunktui166KitosReguliuojamosios">'Forma 6'!$N$151</definedName>
    <definedName name="VAS075_F_Epunktui167KitosVeiklos">'Forma 6'!$Q$151</definedName>
    <definedName name="VAS075_F_Epunktui16Apskaitosveikla1">'Forma 6'!$O$151</definedName>
    <definedName name="VAS075_F_Epunktui16Kitareguliuoja1">'Forma 6'!$P$151</definedName>
    <definedName name="VAS075_F_Epunktui16KitosReguliuojamosios">'Forma 6'!$N$144</definedName>
    <definedName name="VAS075_F_Epunktui171IS">'Forma 6'!$D$152</definedName>
    <definedName name="VAS075_F_Epunktui1731GeriamojoVandens">'Forma 6'!$F$152</definedName>
    <definedName name="VAS075_F_Epunktui1732GeriamojoVandens">'Forma 6'!$G$152</definedName>
    <definedName name="VAS075_F_Epunktui1733GeriamojoVandens">'Forma 6'!$H$152</definedName>
    <definedName name="VAS075_F_Epunktui173IsViso">'Forma 6'!$E$152</definedName>
    <definedName name="VAS075_F_Epunktui1741NuotekuSurinkimas">'Forma 6'!$J$152</definedName>
    <definedName name="VAS075_F_Epunktui1742NuotekuValymas">'Forma 6'!$K$152</definedName>
    <definedName name="VAS075_F_Epunktui1743NuotekuDumblo">'Forma 6'!$L$152</definedName>
    <definedName name="VAS075_F_Epunktui174IsViso">'Forma 6'!$I$152</definedName>
    <definedName name="VAS075_F_Epunktui175PavirsiniuNuoteku">'Forma 6'!$M$152</definedName>
    <definedName name="VAS075_F_Epunktui176KitosReguliuojamosios">'Forma 6'!$N$152</definedName>
    <definedName name="VAS075_F_Epunktui177KitosVeiklos">'Forma 6'!$Q$152</definedName>
    <definedName name="VAS075_F_Epunktui17Apskaitosveikla1">'Forma 6'!$O$152</definedName>
    <definedName name="VAS075_F_Epunktui17Kitareguliuoja1">'Forma 6'!$P$152</definedName>
    <definedName name="VAS075_F_Epunktui17KitosVeiklos">'Forma 6'!$Q$144</definedName>
    <definedName name="VAS075_F_Epunktui181IS">'Forma 6'!$D$156</definedName>
    <definedName name="VAS075_F_Epunktui1831GeriamojoVandens">'Forma 6'!$F$156</definedName>
    <definedName name="VAS075_F_Epunktui1832GeriamojoVandens">'Forma 6'!$G$156</definedName>
    <definedName name="VAS075_F_Epunktui1833GeriamojoVandens">'Forma 6'!$H$156</definedName>
    <definedName name="VAS075_F_Epunktui183IsViso">'Forma 6'!$E$156</definedName>
    <definedName name="VAS075_F_Epunktui1841NuotekuSurinkimas">'Forma 6'!$J$156</definedName>
    <definedName name="VAS075_F_Epunktui1842NuotekuValymas">'Forma 6'!$K$156</definedName>
    <definedName name="VAS075_F_Epunktui1843NuotekuDumblo">'Forma 6'!$L$156</definedName>
    <definedName name="VAS075_F_Epunktui184IsViso">'Forma 6'!$I$156</definedName>
    <definedName name="VAS075_F_Epunktui185PavirsiniuNuoteku">'Forma 6'!$M$156</definedName>
    <definedName name="VAS075_F_Epunktui186KitosReguliuojamosios">'Forma 6'!$N$156</definedName>
    <definedName name="VAS075_F_Epunktui187KitosVeiklos">'Forma 6'!$Q$156</definedName>
    <definedName name="VAS075_F_Epunktui18Apskaitosveikla1">'Forma 6'!$O$156</definedName>
    <definedName name="VAS075_F_Epunktui18Kitareguliuoja1">'Forma 6'!$P$156</definedName>
    <definedName name="VAS075_F_Epunktui191IS">'Forma 6'!$D$157</definedName>
    <definedName name="VAS075_F_Epunktui1931GeriamojoVandens">'Forma 6'!$F$157</definedName>
    <definedName name="VAS075_F_Epunktui1932GeriamojoVandens">'Forma 6'!$G$157</definedName>
    <definedName name="VAS075_F_Epunktui1933GeriamojoVandens">'Forma 6'!$H$157</definedName>
    <definedName name="VAS075_F_Epunktui193IsViso">'Forma 6'!$E$157</definedName>
    <definedName name="VAS075_F_Epunktui1941NuotekuSurinkimas">'Forma 6'!$J$157</definedName>
    <definedName name="VAS075_F_Epunktui1942NuotekuValymas">'Forma 6'!$K$157</definedName>
    <definedName name="VAS075_F_Epunktui1943NuotekuDumblo">'Forma 6'!$L$157</definedName>
    <definedName name="VAS075_F_Epunktui194IsViso">'Forma 6'!$I$157</definedName>
    <definedName name="VAS075_F_Epunktui195PavirsiniuNuoteku">'Forma 6'!$M$157</definedName>
    <definedName name="VAS075_F_Epunktui196KitosReguliuojamosios">'Forma 6'!$N$157</definedName>
    <definedName name="VAS075_F_Epunktui197KitosVeiklos">'Forma 6'!$Q$157</definedName>
    <definedName name="VAS075_F_Epunktui19Apskaitosveikla1">'Forma 6'!$O$157</definedName>
    <definedName name="VAS075_F_Epunktui19Kitareguliuoja1">'Forma 6'!$P$157</definedName>
    <definedName name="VAS075_F_Epunktui1Apskaitosveikla1">'Forma 6'!$O$144</definedName>
    <definedName name="VAS075_F_Epunktui1Kitareguliuoja1">'Forma 6'!$P$144</definedName>
    <definedName name="VAS075_F_Epunktui201IS">'Forma 6'!$D$158</definedName>
    <definedName name="VAS075_F_Epunktui2031GeriamojoVandens">'Forma 6'!$F$158</definedName>
    <definedName name="VAS075_F_Epunktui2032GeriamojoVandens">'Forma 6'!$G$158</definedName>
    <definedName name="VAS075_F_Epunktui2033GeriamojoVandens">'Forma 6'!$H$158</definedName>
    <definedName name="VAS075_F_Epunktui203IsViso">'Forma 6'!$E$158</definedName>
    <definedName name="VAS075_F_Epunktui2041NuotekuSurinkimas">'Forma 6'!$J$158</definedName>
    <definedName name="VAS075_F_Epunktui2042NuotekuValymas">'Forma 6'!$K$158</definedName>
    <definedName name="VAS075_F_Epunktui2043NuotekuDumblo">'Forma 6'!$L$158</definedName>
    <definedName name="VAS075_F_Epunktui204IsViso">'Forma 6'!$I$158</definedName>
    <definedName name="VAS075_F_Epunktui205PavirsiniuNuoteku">'Forma 6'!$M$158</definedName>
    <definedName name="VAS075_F_Epunktui206KitosReguliuojamosios">'Forma 6'!$N$158</definedName>
    <definedName name="VAS075_F_Epunktui207KitosVeiklos">'Forma 6'!$Q$158</definedName>
    <definedName name="VAS075_F_Epunktui20Apskaitosveikla1">'Forma 6'!$O$158</definedName>
    <definedName name="VAS075_F_Epunktui20Kitareguliuoja1">'Forma 6'!$P$158</definedName>
    <definedName name="VAS075_F_Epunktui21IS">'Forma 6'!$D$145</definedName>
    <definedName name="VAS075_F_Epunktui231GeriamojoVandens">'Forma 6'!$F$145</definedName>
    <definedName name="VAS075_F_Epunktui232GeriamojoVandens">'Forma 6'!$G$145</definedName>
    <definedName name="VAS075_F_Epunktui233GeriamojoVandens">'Forma 6'!$H$145</definedName>
    <definedName name="VAS075_F_Epunktui23IsViso">'Forma 6'!$E$145</definedName>
    <definedName name="VAS075_F_Epunktui241NuotekuSurinkimas">'Forma 6'!$J$145</definedName>
    <definedName name="VAS075_F_Epunktui242NuotekuValymas">'Forma 6'!$K$145</definedName>
    <definedName name="VAS075_F_Epunktui243NuotekuDumblo">'Forma 6'!$L$145</definedName>
    <definedName name="VAS075_F_Epunktui24IsViso">'Forma 6'!$I$145</definedName>
    <definedName name="VAS075_F_Epunktui25PavirsiniuNuoteku">'Forma 6'!$M$145</definedName>
    <definedName name="VAS075_F_Epunktui26KitosReguliuojamosios">'Forma 6'!$N$145</definedName>
    <definedName name="VAS075_F_Epunktui27KitosVeiklos">'Forma 6'!$Q$145</definedName>
    <definedName name="VAS075_F_Epunktui2Apskaitosveikla1">'Forma 6'!$O$145</definedName>
    <definedName name="VAS075_F_Epunktui2Kitareguliuoja1">'Forma 6'!$P$145</definedName>
    <definedName name="VAS075_F_Epunktui31IS">'Forma 6'!$D$146</definedName>
    <definedName name="VAS075_F_Epunktui331GeriamojoVandens">'Forma 6'!$F$146</definedName>
    <definedName name="VAS075_F_Epunktui332GeriamojoVandens">'Forma 6'!$G$146</definedName>
    <definedName name="VAS075_F_Epunktui333GeriamojoVandens">'Forma 6'!$H$146</definedName>
    <definedName name="VAS075_F_Epunktui33IsViso">'Forma 6'!$E$146</definedName>
    <definedName name="VAS075_F_Epunktui341NuotekuSurinkimas">'Forma 6'!$J$146</definedName>
    <definedName name="VAS075_F_Epunktui342NuotekuValymas">'Forma 6'!$K$146</definedName>
    <definedName name="VAS075_F_Epunktui343NuotekuDumblo">'Forma 6'!$L$146</definedName>
    <definedName name="VAS075_F_Epunktui34IsViso">'Forma 6'!$I$146</definedName>
    <definedName name="VAS075_F_Epunktui35PavirsiniuNuoteku">'Forma 6'!$M$146</definedName>
    <definedName name="VAS075_F_Epunktui36KitosReguliuojamosios">'Forma 6'!$N$146</definedName>
    <definedName name="VAS075_F_Epunktui37KitosVeiklos">'Forma 6'!$Q$146</definedName>
    <definedName name="VAS075_F_Epunktui3Apskaitosveikla1">'Forma 6'!$O$146</definedName>
    <definedName name="VAS075_F_Epunktui3Kitareguliuoja1">'Forma 6'!$P$146</definedName>
    <definedName name="VAS075_F_Epunktui41IS">'Forma 6'!$D$147</definedName>
    <definedName name="VAS075_F_Epunktui431GeriamojoVandens">'Forma 6'!$F$147</definedName>
    <definedName name="VAS075_F_Epunktui432GeriamojoVandens">'Forma 6'!$G$147</definedName>
    <definedName name="VAS075_F_Epunktui433GeriamojoVandens">'Forma 6'!$H$147</definedName>
    <definedName name="VAS075_F_Epunktui43IsViso">'Forma 6'!$E$147</definedName>
    <definedName name="VAS075_F_Epunktui441NuotekuSurinkimas">'Forma 6'!$J$147</definedName>
    <definedName name="VAS075_F_Epunktui442NuotekuValymas">'Forma 6'!$K$147</definedName>
    <definedName name="VAS075_F_Epunktui443NuotekuDumblo">'Forma 6'!$L$147</definedName>
    <definedName name="VAS075_F_Epunktui44IsViso">'Forma 6'!$I$147</definedName>
    <definedName name="VAS075_F_Epunktui45PavirsiniuNuoteku">'Forma 6'!$M$147</definedName>
    <definedName name="VAS075_F_Epunktui46KitosReguliuojamosios">'Forma 6'!$N$147</definedName>
    <definedName name="VAS075_F_Epunktui47KitosVeiklos">'Forma 6'!$Q$147</definedName>
    <definedName name="VAS075_F_Epunktui4Apskaitosveikla1">'Forma 6'!$O$147</definedName>
    <definedName name="VAS075_F_Epunktui4Kitareguliuoja1">'Forma 6'!$P$147</definedName>
    <definedName name="VAS075_F_Epunktui51IS">'Forma 6'!$D$148</definedName>
    <definedName name="VAS075_F_Epunktui531GeriamojoVandens">'Forma 6'!$F$148</definedName>
    <definedName name="VAS075_F_Epunktui532GeriamojoVandens">'Forma 6'!$G$148</definedName>
    <definedName name="VAS075_F_Epunktui533GeriamojoVandens">'Forma 6'!$H$148</definedName>
    <definedName name="VAS075_F_Epunktui53IsViso">'Forma 6'!$E$148</definedName>
    <definedName name="VAS075_F_Epunktui541NuotekuSurinkimas">'Forma 6'!$J$148</definedName>
    <definedName name="VAS075_F_Epunktui542NuotekuValymas">'Forma 6'!$K$148</definedName>
    <definedName name="VAS075_F_Epunktui543NuotekuDumblo">'Forma 6'!$L$148</definedName>
    <definedName name="VAS075_F_Epunktui54IsViso">'Forma 6'!$I$148</definedName>
    <definedName name="VAS075_F_Epunktui55PavirsiniuNuoteku">'Forma 6'!$M$148</definedName>
    <definedName name="VAS075_F_Epunktui56KitosReguliuojamosios">'Forma 6'!$N$148</definedName>
    <definedName name="VAS075_F_Epunktui57KitosVeiklos">'Forma 6'!$Q$148</definedName>
    <definedName name="VAS075_F_Epunktui5Apskaitosveikla1">'Forma 6'!$O$148</definedName>
    <definedName name="VAS075_F_Epunktui5Kitareguliuoja1">'Forma 6'!$P$148</definedName>
    <definedName name="VAS075_F_Epunktui61IS">'Forma 6'!$D$149</definedName>
    <definedName name="VAS075_F_Epunktui631GeriamojoVandens">'Forma 6'!$F$149</definedName>
    <definedName name="VAS075_F_Epunktui632GeriamojoVandens">'Forma 6'!$G$149</definedName>
    <definedName name="VAS075_F_Epunktui633GeriamojoVandens">'Forma 6'!$H$149</definedName>
    <definedName name="VAS075_F_Epunktui63IsViso">'Forma 6'!$E$149</definedName>
    <definedName name="VAS075_F_Epunktui641NuotekuSurinkimas">'Forma 6'!$J$149</definedName>
    <definedName name="VAS075_F_Epunktui642NuotekuValymas">'Forma 6'!$K$149</definedName>
    <definedName name="VAS075_F_Epunktui643NuotekuDumblo">'Forma 6'!$L$149</definedName>
    <definedName name="VAS075_F_Epunktui64IsViso">'Forma 6'!$I$149</definedName>
    <definedName name="VAS075_F_Epunktui65PavirsiniuNuoteku">'Forma 6'!$M$149</definedName>
    <definedName name="VAS075_F_Epunktui66KitosReguliuojamosios">'Forma 6'!$N$149</definedName>
    <definedName name="VAS075_F_Epunktui67KitosVeiklos">'Forma 6'!$Q$149</definedName>
    <definedName name="VAS075_F_Epunktui6Apskaitosveikla1">'Forma 6'!$O$149</definedName>
    <definedName name="VAS075_F_Epunktui6Kitareguliuoja1">'Forma 6'!$P$149</definedName>
    <definedName name="VAS075_F_Epunktui71IS">'Forma 6'!$D$150</definedName>
    <definedName name="VAS075_F_Epunktui731GeriamojoVandens">'Forma 6'!$F$150</definedName>
    <definedName name="VAS075_F_Epunktui732GeriamojoVandens">'Forma 6'!$G$150</definedName>
    <definedName name="VAS075_F_Epunktui733GeriamojoVandens">'Forma 6'!$H$150</definedName>
    <definedName name="VAS075_F_Epunktui73IsViso">'Forma 6'!$E$150</definedName>
    <definedName name="VAS075_F_Epunktui741NuotekuSurinkimas">'Forma 6'!$J$150</definedName>
    <definedName name="VAS075_F_Epunktui742NuotekuValymas">'Forma 6'!$K$150</definedName>
    <definedName name="VAS075_F_Epunktui743NuotekuDumblo">'Forma 6'!$L$150</definedName>
    <definedName name="VAS075_F_Epunktui74IsViso">'Forma 6'!$I$150</definedName>
    <definedName name="VAS075_F_Epunktui75PavirsiniuNuoteku">'Forma 6'!$M$150</definedName>
    <definedName name="VAS075_F_Epunktui76KitosReguliuojamosios">'Forma 6'!$N$150</definedName>
    <definedName name="VAS075_F_Epunktui77KitosVeiklos">'Forma 6'!$Q$150</definedName>
    <definedName name="VAS075_F_Epunktui7Apskaitosveikla1">'Forma 6'!$O$150</definedName>
    <definedName name="VAS075_F_Epunktui7Kitareguliuoja1">'Forma 6'!$P$150</definedName>
    <definedName name="VAS075_F_Epunktui81IS">'Forma 6'!$D$153</definedName>
    <definedName name="VAS075_F_Epunktui831GeriamojoVandens">'Forma 6'!$F$153</definedName>
    <definedName name="VAS075_F_Epunktui832GeriamojoVandens">'Forma 6'!$G$153</definedName>
    <definedName name="VAS075_F_Epunktui833GeriamojoVandens">'Forma 6'!$H$153</definedName>
    <definedName name="VAS075_F_Epunktui83IsViso">'Forma 6'!$E$153</definedName>
    <definedName name="VAS075_F_Epunktui841NuotekuSurinkimas">'Forma 6'!$J$153</definedName>
    <definedName name="VAS075_F_Epunktui842NuotekuValymas">'Forma 6'!$K$153</definedName>
    <definedName name="VAS075_F_Epunktui843NuotekuDumblo">'Forma 6'!$L$153</definedName>
    <definedName name="VAS075_F_Epunktui84IsViso">'Forma 6'!$I$153</definedName>
    <definedName name="VAS075_F_Epunktui85PavirsiniuNuoteku">'Forma 6'!$M$153</definedName>
    <definedName name="VAS075_F_Epunktui86KitosReguliuojamosios">'Forma 6'!$N$153</definedName>
    <definedName name="VAS075_F_Epunktui87KitosVeiklos">'Forma 6'!$Q$153</definedName>
    <definedName name="VAS075_F_Epunktui8Apskaitosveikla1">'Forma 6'!$O$153</definedName>
    <definedName name="VAS075_F_Epunktui8Kitareguliuoja1">'Forma 6'!$P$153</definedName>
    <definedName name="VAS075_F_Epunktui91IS">'Forma 6'!$D$154</definedName>
    <definedName name="VAS075_F_Epunktui931GeriamojoVandens">'Forma 6'!$F$154</definedName>
    <definedName name="VAS075_F_Epunktui932GeriamojoVandens">'Forma 6'!$G$154</definedName>
    <definedName name="VAS075_F_Epunktui933GeriamojoVandens">'Forma 6'!$H$154</definedName>
    <definedName name="VAS075_F_Epunktui93IsViso">'Forma 6'!$E$154</definedName>
    <definedName name="VAS075_F_Epunktui941NuotekuSurinkimas">'Forma 6'!$J$154</definedName>
    <definedName name="VAS075_F_Epunktui942NuotekuValymas">'Forma 6'!$K$154</definedName>
    <definedName name="VAS075_F_Epunktui943NuotekuDumblo">'Forma 6'!$L$154</definedName>
    <definedName name="VAS075_F_Epunktui94IsViso">'Forma 6'!$I$154</definedName>
    <definedName name="VAS075_F_Epunktui95PavirsiniuNuoteku">'Forma 6'!$M$154</definedName>
    <definedName name="VAS075_F_Epunktui96KitosReguliuojamosios">'Forma 6'!$N$154</definedName>
    <definedName name="VAS075_F_Epunktui97KitosVeiklos">'Forma 6'!$Q$154</definedName>
    <definedName name="VAS075_F_Epunktui9Apskaitosveikla1">'Forma 6'!$O$154</definedName>
    <definedName name="VAS075_F_Epunktui9Kitareguliuoja1">'Forma 6'!$P$154</definedName>
    <definedName name="VAS075_F_Irankiaimatavi21IS">'Forma 6'!$D$30</definedName>
    <definedName name="VAS075_F_Irankiaimatavi231GeriamojoVandens">'Forma 6'!$F$30</definedName>
    <definedName name="VAS075_F_Irankiaimatavi232GeriamojoVandens">'Forma 6'!$G$30</definedName>
    <definedName name="VAS075_F_Irankiaimatavi233GeriamojoVandens">'Forma 6'!$H$30</definedName>
    <definedName name="VAS075_F_Irankiaimatavi23IsViso">'Forma 6'!$E$30</definedName>
    <definedName name="VAS075_F_Irankiaimatavi241NuotekuSurinkimas">'Forma 6'!$J$30</definedName>
    <definedName name="VAS075_F_Irankiaimatavi242NuotekuValymas">'Forma 6'!$K$30</definedName>
    <definedName name="VAS075_F_Irankiaimatavi243NuotekuDumblo">'Forma 6'!$L$30</definedName>
    <definedName name="VAS075_F_Irankiaimatavi24IsViso">'Forma 6'!$I$30</definedName>
    <definedName name="VAS075_F_Irankiaimatavi25PavirsiniuNuoteku">'Forma 6'!$M$30</definedName>
    <definedName name="VAS075_F_Irankiaimatavi26KitosReguliuojamosios">'Forma 6'!$N$30</definedName>
    <definedName name="VAS075_F_Irankiaimatavi27KitosVeiklos">'Forma 6'!$Q$30</definedName>
    <definedName name="VAS075_F_Irankiaimatavi2Apskaitosveikla1">'Forma 6'!$O$30</definedName>
    <definedName name="VAS075_F_Irankiaimatavi2Kitareguliuoja1">'Forma 6'!$P$30</definedName>
    <definedName name="VAS075_F_Irankiaimatavi31IS">'Forma 6'!$D$58</definedName>
    <definedName name="VAS075_F_Irankiaimatavi331GeriamojoVandens">'Forma 6'!$F$58</definedName>
    <definedName name="VAS075_F_Irankiaimatavi332GeriamojoVandens">'Forma 6'!$G$58</definedName>
    <definedName name="VAS075_F_Irankiaimatavi333GeriamojoVandens">'Forma 6'!$H$58</definedName>
    <definedName name="VAS075_F_Irankiaimatavi33IsViso">'Forma 6'!$E$58</definedName>
    <definedName name="VAS075_F_Irankiaimatavi341NuotekuSurinkimas">'Forma 6'!$J$58</definedName>
    <definedName name="VAS075_F_Irankiaimatavi342NuotekuValymas">'Forma 6'!$K$58</definedName>
    <definedName name="VAS075_F_Irankiaimatavi343NuotekuDumblo">'Forma 6'!$L$58</definedName>
    <definedName name="VAS075_F_Irankiaimatavi34IsViso">'Forma 6'!$I$58</definedName>
    <definedName name="VAS075_F_Irankiaimatavi35PavirsiniuNuoteku">'Forma 6'!$M$58</definedName>
    <definedName name="VAS075_F_Irankiaimatavi36KitosReguliuojamosios">'Forma 6'!$N$58</definedName>
    <definedName name="VAS075_F_Irankiaimatavi37KitosVeiklos">'Forma 6'!$Q$58</definedName>
    <definedName name="VAS075_F_Irankiaimatavi3Apskaitosveikla1">'Forma 6'!$O$58</definedName>
    <definedName name="VAS075_F_Irankiaimatavi3Kitareguliuoja1">'Forma 6'!$P$58</definedName>
    <definedName name="VAS075_F_Irankiaimatavi41IS">'Forma 6'!$D$86</definedName>
    <definedName name="VAS075_F_Irankiaimatavi431GeriamojoVandens">'Forma 6'!$F$86</definedName>
    <definedName name="VAS075_F_Irankiaimatavi432GeriamojoVandens">'Forma 6'!$G$86</definedName>
    <definedName name="VAS075_F_Irankiaimatavi433GeriamojoVandens">'Forma 6'!$H$86</definedName>
    <definedName name="VAS075_F_Irankiaimatavi43IsViso">'Forma 6'!$E$86</definedName>
    <definedName name="VAS075_F_Irankiaimatavi441NuotekuSurinkimas">'Forma 6'!$J$86</definedName>
    <definedName name="VAS075_F_Irankiaimatavi442NuotekuValymas">'Forma 6'!$K$86</definedName>
    <definedName name="VAS075_F_Irankiaimatavi443NuotekuDumblo">'Forma 6'!$L$86</definedName>
    <definedName name="VAS075_F_Irankiaimatavi44IsViso">'Forma 6'!$I$86</definedName>
    <definedName name="VAS075_F_Irankiaimatavi45PavirsiniuNuoteku">'Forma 6'!$M$86</definedName>
    <definedName name="VAS075_F_Irankiaimatavi46KitosReguliuojamosios">'Forma 6'!$N$86</definedName>
    <definedName name="VAS075_F_Irankiaimatavi47KitosVeiklos">'Forma 6'!$Q$86</definedName>
    <definedName name="VAS075_F_Irankiaimatavi4Apskaitosveikla1">'Forma 6'!$O$86</definedName>
    <definedName name="VAS075_F_Irankiaimatavi4Kitareguliuoja1">'Forma 6'!$P$86</definedName>
    <definedName name="VAS075_F_Irankiaimatavi51IS">'Forma 6'!$D$135</definedName>
    <definedName name="VAS075_F_Irankiaimatavi531GeriamojoVandens">'Forma 6'!$F$135</definedName>
    <definedName name="VAS075_F_Irankiaimatavi532GeriamojoVandens">'Forma 6'!$G$135</definedName>
    <definedName name="VAS075_F_Irankiaimatavi533GeriamojoVandens">'Forma 6'!$H$135</definedName>
    <definedName name="VAS075_F_Irankiaimatavi53IsViso">'Forma 6'!$E$135</definedName>
    <definedName name="VAS075_F_Irankiaimatavi541NuotekuSurinkimas">'Forma 6'!$J$135</definedName>
    <definedName name="VAS075_F_Irankiaimatavi542NuotekuValymas">'Forma 6'!$K$135</definedName>
    <definedName name="VAS075_F_Irankiaimatavi543NuotekuDumblo">'Forma 6'!$L$135</definedName>
    <definedName name="VAS075_F_Irankiaimatavi54IsViso">'Forma 6'!$I$135</definedName>
    <definedName name="VAS075_F_Irankiaimatavi55PavirsiniuNuoteku">'Forma 6'!$M$135</definedName>
    <definedName name="VAS075_F_Irankiaimatavi56KitosReguliuojamosios">'Forma 6'!$N$135</definedName>
    <definedName name="VAS075_F_Irankiaimatavi57KitosVeiklos">'Forma 6'!$Q$135</definedName>
    <definedName name="VAS075_F_Irankiaimatavi5Apskaitosveikla1">'Forma 6'!$O$135</definedName>
    <definedName name="VAS075_F_Irankiaimatavi5Kitareguliuoja1">'Forma 6'!$P$135</definedName>
    <definedName name="VAS075_F_Irasyti10Apskaitosveikla1">'Forma 6'!$O$140</definedName>
    <definedName name="VAS075_F_Irasyti10Kitareguliuoja1">'Forma 6'!$P$140</definedName>
    <definedName name="VAS075_F_Irasyti11Apskaitosveikla1">'Forma 6'!$O$141</definedName>
    <definedName name="VAS075_F_Irasyti11Kitareguliuoja1">'Forma 6'!$P$141</definedName>
    <definedName name="VAS075_F_Irasyti12Apskaitosveikla1">'Forma 6'!$O$142</definedName>
    <definedName name="VAS075_F_Irasyti12Kitareguliuoja1">'Forma 6'!$P$142</definedName>
    <definedName name="VAS075_F_Irasyti1Apskaitosveikla1">'Forma 6'!$O$35</definedName>
    <definedName name="VAS075_F_Irasyti1Kitareguliuoja1">'Forma 6'!$P$35</definedName>
    <definedName name="VAS075_F_Irasyti2Apskaitosveikla1">'Forma 6'!$O$36</definedName>
    <definedName name="VAS075_F_Irasyti2Kitareguliuoja1">'Forma 6'!$P$36</definedName>
    <definedName name="VAS075_F_Irasyti3Apskaitosveikla1">'Forma 6'!$O$37</definedName>
    <definedName name="VAS075_F_Irasyti3Kitareguliuoja1">'Forma 6'!$P$37</definedName>
    <definedName name="VAS075_F_Irasyti4Apskaitosveikla1">'Forma 6'!$O$63</definedName>
    <definedName name="VAS075_F_Irasyti4Kitareguliuoja1">'Forma 6'!$P$63</definedName>
    <definedName name="VAS075_F_Irasyti5Apskaitosveikla1">'Forma 6'!$O$64</definedName>
    <definedName name="VAS075_F_Irasyti5Kitareguliuoja1">'Forma 6'!$P$64</definedName>
    <definedName name="VAS075_F_Irasyti6Apskaitosveikla1">'Forma 6'!$O$65</definedName>
    <definedName name="VAS075_F_Irasyti6Kitareguliuoja1">'Forma 6'!$P$65</definedName>
    <definedName name="VAS075_F_Irasyti7Apskaitosveikla1">'Forma 6'!$O$91</definedName>
    <definedName name="VAS075_F_Irasyti7Kitareguliuoja1">'Forma 6'!$P$91</definedName>
    <definedName name="VAS075_F_Irasyti8Apskaitosveikla1">'Forma 6'!$O$92</definedName>
    <definedName name="VAS075_F_Irasyti8Kitareguliuoja1">'Forma 6'!$P$92</definedName>
    <definedName name="VAS075_F_Irasyti9Apskaitosveikla1">'Forma 6'!$O$93</definedName>
    <definedName name="VAS075_F_Irasyti9Kitareguliuoja1">'Forma 6'!$P$93</definedName>
    <definedName name="VAS075_F_Keliaiaikstele21IS">'Forma 6'!$D$17</definedName>
    <definedName name="VAS075_F_Keliaiaikstele231GeriamojoVandens">'Forma 6'!$F$17</definedName>
    <definedName name="VAS075_F_Keliaiaikstele232GeriamojoVandens">'Forma 6'!$G$17</definedName>
    <definedName name="VAS075_F_Keliaiaikstele233GeriamojoVandens">'Forma 6'!$H$17</definedName>
    <definedName name="VAS075_F_Keliaiaikstele23IsViso">'Forma 6'!$E$17</definedName>
    <definedName name="VAS075_F_Keliaiaikstele241NuotekuSurinkimas">'Forma 6'!$J$17</definedName>
    <definedName name="VAS075_F_Keliaiaikstele242NuotekuValymas">'Forma 6'!$K$17</definedName>
    <definedName name="VAS075_F_Keliaiaikstele243NuotekuDumblo">'Forma 6'!$L$17</definedName>
    <definedName name="VAS075_F_Keliaiaikstele24IsViso">'Forma 6'!$I$17</definedName>
    <definedName name="VAS075_F_Keliaiaikstele25PavirsiniuNuoteku">'Forma 6'!$M$17</definedName>
    <definedName name="VAS075_F_Keliaiaikstele26KitosReguliuojamosios">'Forma 6'!$N$17</definedName>
    <definedName name="VAS075_F_Keliaiaikstele27KitosVeiklos">'Forma 6'!$Q$17</definedName>
    <definedName name="VAS075_F_Keliaiaikstele2Apskaitosveikla1">'Forma 6'!$O$17</definedName>
    <definedName name="VAS075_F_Keliaiaikstele2Kitareguliuoja1">'Forma 6'!$P$17</definedName>
    <definedName name="VAS075_F_Keliaiaikstele31IS">'Forma 6'!$D$45</definedName>
    <definedName name="VAS075_F_Keliaiaikstele331GeriamojoVandens">'Forma 6'!$F$45</definedName>
    <definedName name="VAS075_F_Keliaiaikstele332GeriamojoVandens">'Forma 6'!$G$45</definedName>
    <definedName name="VAS075_F_Keliaiaikstele333GeriamojoVandens">'Forma 6'!$H$45</definedName>
    <definedName name="VAS075_F_Keliaiaikstele33IsViso">'Forma 6'!$E$45</definedName>
    <definedName name="VAS075_F_Keliaiaikstele341NuotekuSurinkimas">'Forma 6'!$J$45</definedName>
    <definedName name="VAS075_F_Keliaiaikstele342NuotekuValymas">'Forma 6'!$K$45</definedName>
    <definedName name="VAS075_F_Keliaiaikstele343NuotekuDumblo">'Forma 6'!$L$45</definedName>
    <definedName name="VAS075_F_Keliaiaikstele34IsViso">'Forma 6'!$I$45</definedName>
    <definedName name="VAS075_F_Keliaiaikstele35PavirsiniuNuoteku">'Forma 6'!$M$45</definedName>
    <definedName name="VAS075_F_Keliaiaikstele36KitosReguliuojamosios">'Forma 6'!$N$45</definedName>
    <definedName name="VAS075_F_Keliaiaikstele37KitosVeiklos">'Forma 6'!$Q$45</definedName>
    <definedName name="VAS075_F_Keliaiaikstele3Apskaitosveikla1">'Forma 6'!$O$45</definedName>
    <definedName name="VAS075_F_Keliaiaikstele3Kitareguliuoja1">'Forma 6'!$P$45</definedName>
    <definedName name="VAS075_F_Keliaiaikstele41IS">'Forma 6'!$D$73</definedName>
    <definedName name="VAS075_F_Keliaiaikstele431GeriamojoVandens">'Forma 6'!$F$73</definedName>
    <definedName name="VAS075_F_Keliaiaikstele432GeriamojoVandens">'Forma 6'!$G$73</definedName>
    <definedName name="VAS075_F_Keliaiaikstele433GeriamojoVandens">'Forma 6'!$H$73</definedName>
    <definedName name="VAS075_F_Keliaiaikstele43IsViso">'Forma 6'!$E$73</definedName>
    <definedName name="VAS075_F_Keliaiaikstele441NuotekuSurinkimas">'Forma 6'!$J$73</definedName>
    <definedName name="VAS075_F_Keliaiaikstele442NuotekuValymas">'Forma 6'!$K$73</definedName>
    <definedName name="VAS075_F_Keliaiaikstele443NuotekuDumblo">'Forma 6'!$L$73</definedName>
    <definedName name="VAS075_F_Keliaiaikstele44IsViso">'Forma 6'!$I$73</definedName>
    <definedName name="VAS075_F_Keliaiaikstele45PavirsiniuNuoteku">'Forma 6'!$M$73</definedName>
    <definedName name="VAS075_F_Keliaiaikstele46KitosReguliuojamosios">'Forma 6'!$N$73</definedName>
    <definedName name="VAS075_F_Keliaiaikstele47KitosVeiklos">'Forma 6'!$Q$73</definedName>
    <definedName name="VAS075_F_Keliaiaikstele4Apskaitosveikla1">'Forma 6'!$O$73</definedName>
    <definedName name="VAS075_F_Keliaiaikstele4Kitareguliuoja1">'Forma 6'!$P$73</definedName>
    <definedName name="VAS075_F_Keliaiaikstele51IS">'Forma 6'!$D$123</definedName>
    <definedName name="VAS075_F_Keliaiaikstele531GeriamojoVandens">'Forma 6'!$F$123</definedName>
    <definedName name="VAS075_F_Keliaiaikstele532GeriamojoVandens">'Forma 6'!$G$123</definedName>
    <definedName name="VAS075_F_Keliaiaikstele533GeriamojoVandens">'Forma 6'!$H$123</definedName>
    <definedName name="VAS075_F_Keliaiaikstele53IsViso">'Forma 6'!$E$123</definedName>
    <definedName name="VAS075_F_Keliaiaikstele541NuotekuSurinkimas">'Forma 6'!$J$123</definedName>
    <definedName name="VAS075_F_Keliaiaikstele542NuotekuValymas">'Forma 6'!$K$123</definedName>
    <definedName name="VAS075_F_Keliaiaikstele543NuotekuDumblo">'Forma 6'!$L$123</definedName>
    <definedName name="VAS075_F_Keliaiaikstele54IsViso">'Forma 6'!$I$123</definedName>
    <definedName name="VAS075_F_Keliaiaikstele55PavirsiniuNuoteku">'Forma 6'!$M$123</definedName>
    <definedName name="VAS075_F_Keliaiaikstele56KitosReguliuojamosios">'Forma 6'!$N$123</definedName>
    <definedName name="VAS075_F_Keliaiaikstele57KitosVeiklos">'Forma 6'!$Q$123</definedName>
    <definedName name="VAS075_F_Keliaiaikstele5Apskaitosveikla1">'Forma 6'!$O$123</definedName>
    <definedName name="VAS075_F_Keliaiaikstele5Kitareguliuoja1">'Forma 6'!$P$123</definedName>
    <definedName name="VAS075_F_Kitairanga11IS">'Forma 6'!$D$129</definedName>
    <definedName name="VAS075_F_Kitairanga131GeriamojoVandens">'Forma 6'!$F$129</definedName>
    <definedName name="VAS075_F_Kitairanga132GeriamojoVandens">'Forma 6'!$G$129</definedName>
    <definedName name="VAS075_F_Kitairanga133GeriamojoVandens">'Forma 6'!$H$129</definedName>
    <definedName name="VAS075_F_Kitairanga13IsViso">'Forma 6'!$E$129</definedName>
    <definedName name="VAS075_F_Kitairanga141NuotekuSurinkimas">'Forma 6'!$J$129</definedName>
    <definedName name="VAS075_F_Kitairanga142NuotekuValymas">'Forma 6'!$K$129</definedName>
    <definedName name="VAS075_F_Kitairanga143NuotekuDumblo">'Forma 6'!$L$129</definedName>
    <definedName name="VAS075_F_Kitairanga14IsViso">'Forma 6'!$I$129</definedName>
    <definedName name="VAS075_F_Kitairanga15PavirsiniuNuoteku">'Forma 6'!$M$129</definedName>
    <definedName name="VAS075_F_Kitairanga16KitosReguliuojamosios">'Forma 6'!$N$129</definedName>
    <definedName name="VAS075_F_Kitairanga17KitosVeiklos">'Forma 6'!$Q$129</definedName>
    <definedName name="VAS075_F_Kitairanga1Apskaitosveikla1">'Forma 6'!$O$129</definedName>
    <definedName name="VAS075_F_Kitairanga1Kitareguliuoja1">'Forma 6'!$P$129</definedName>
    <definedName name="VAS075_F_Kitasilgalaiki11IS">'Forma 6'!$D$34</definedName>
    <definedName name="VAS075_F_Kitasilgalaiki131GeriamojoVandens">'Forma 6'!$F$34</definedName>
    <definedName name="VAS075_F_Kitasilgalaiki132GeriamojoVandens">'Forma 6'!$G$34</definedName>
    <definedName name="VAS075_F_Kitasilgalaiki133GeriamojoVandens">'Forma 6'!$H$34</definedName>
    <definedName name="VAS075_F_Kitasilgalaiki13IsViso">'Forma 6'!$E$34</definedName>
    <definedName name="VAS075_F_Kitasilgalaiki141NuotekuSurinkimas">'Forma 6'!$J$34</definedName>
    <definedName name="VAS075_F_Kitasilgalaiki142NuotekuValymas">'Forma 6'!$K$34</definedName>
    <definedName name="VAS075_F_Kitasilgalaiki143NuotekuDumblo">'Forma 6'!$L$34</definedName>
    <definedName name="VAS075_F_Kitasilgalaiki14IsViso">'Forma 6'!$I$34</definedName>
    <definedName name="VAS075_F_Kitasilgalaiki15PavirsiniuNuoteku">'Forma 6'!$M$34</definedName>
    <definedName name="VAS075_F_Kitasilgalaiki16KitosReguliuojamosios">'Forma 6'!$N$34</definedName>
    <definedName name="VAS075_F_Kitasilgalaiki17KitosVeiklos">'Forma 6'!$Q$34</definedName>
    <definedName name="VAS075_F_Kitasilgalaiki1Apskaitosveikla1">'Forma 6'!$O$34</definedName>
    <definedName name="VAS075_F_Kitasilgalaiki1Kitareguliuoja1">'Forma 6'!$P$34</definedName>
    <definedName name="VAS075_F_Kitasilgalaiki21IS">'Forma 6'!$D$62</definedName>
    <definedName name="VAS075_F_Kitasilgalaiki231GeriamojoVandens">'Forma 6'!$F$62</definedName>
    <definedName name="VAS075_F_Kitasilgalaiki232GeriamojoVandens">'Forma 6'!$G$62</definedName>
    <definedName name="VAS075_F_Kitasilgalaiki233GeriamojoVandens">'Forma 6'!$H$62</definedName>
    <definedName name="VAS075_F_Kitasilgalaiki23IsViso">'Forma 6'!$E$62</definedName>
    <definedName name="VAS075_F_Kitasilgalaiki241NuotekuSurinkimas">'Forma 6'!$J$62</definedName>
    <definedName name="VAS075_F_Kitasilgalaiki242NuotekuValymas">'Forma 6'!$K$62</definedName>
    <definedName name="VAS075_F_Kitasilgalaiki243NuotekuDumblo">'Forma 6'!$L$62</definedName>
    <definedName name="VAS075_F_Kitasilgalaiki24IsViso">'Forma 6'!$I$62</definedName>
    <definedName name="VAS075_F_Kitasilgalaiki25PavirsiniuNuoteku">'Forma 6'!$M$62</definedName>
    <definedName name="VAS075_F_Kitasilgalaiki26KitosReguliuojamosios">'Forma 6'!$N$62</definedName>
    <definedName name="VAS075_F_Kitasilgalaiki27KitosVeiklos">'Forma 6'!$Q$62</definedName>
    <definedName name="VAS075_F_Kitasilgalaiki2Apskaitosveikla1">'Forma 6'!$O$62</definedName>
    <definedName name="VAS075_F_Kitasilgalaiki2Kitareguliuoja1">'Forma 6'!$P$62</definedName>
    <definedName name="VAS075_F_Kitasilgalaiki31IS">'Forma 6'!$D$90</definedName>
    <definedName name="VAS075_F_Kitasilgalaiki331GeriamojoVandens">'Forma 6'!$F$90</definedName>
    <definedName name="VAS075_F_Kitasilgalaiki332GeriamojoVandens">'Forma 6'!$G$90</definedName>
    <definedName name="VAS075_F_Kitasilgalaiki333GeriamojoVandens">'Forma 6'!$H$90</definedName>
    <definedName name="VAS075_F_Kitasilgalaiki33IsViso">'Forma 6'!$E$90</definedName>
    <definedName name="VAS075_F_Kitasilgalaiki341NuotekuSurinkimas">'Forma 6'!$J$90</definedName>
    <definedName name="VAS075_F_Kitasilgalaiki342NuotekuValymas">'Forma 6'!$K$90</definedName>
    <definedName name="VAS075_F_Kitasilgalaiki343NuotekuDumblo">'Forma 6'!$L$90</definedName>
    <definedName name="VAS075_F_Kitasilgalaiki34IsViso">'Forma 6'!$I$90</definedName>
    <definedName name="VAS075_F_Kitasilgalaiki35PavirsiniuNuoteku">'Forma 6'!$M$90</definedName>
    <definedName name="VAS075_F_Kitasilgalaiki36KitosReguliuojamosios">'Forma 6'!$N$90</definedName>
    <definedName name="VAS075_F_Kitasilgalaiki37KitosVeiklos">'Forma 6'!$Q$90</definedName>
    <definedName name="VAS075_F_Kitasilgalaiki3Apskaitosveikla1">'Forma 6'!$O$90</definedName>
    <definedName name="VAS075_F_Kitasilgalaiki3Kitareguliuoja1">'Forma 6'!$P$90</definedName>
    <definedName name="VAS075_F_Kitasilgalaiki41IS">'Forma 6'!$D$139</definedName>
    <definedName name="VAS075_F_Kitasilgalaiki431GeriamojoVandens">'Forma 6'!$F$139</definedName>
    <definedName name="VAS075_F_Kitasilgalaiki432GeriamojoVandens">'Forma 6'!$G$139</definedName>
    <definedName name="VAS075_F_Kitasilgalaiki433GeriamojoVandens">'Forma 6'!$H$139</definedName>
    <definedName name="VAS075_F_Kitasilgalaiki43IsViso">'Forma 6'!$E$139</definedName>
    <definedName name="VAS075_F_Kitasilgalaiki441NuotekuSurinkimas">'Forma 6'!$J$139</definedName>
    <definedName name="VAS075_F_Kitasilgalaiki442NuotekuValymas">'Forma 6'!$K$139</definedName>
    <definedName name="VAS075_F_Kitasilgalaiki443NuotekuDumblo">'Forma 6'!$L$139</definedName>
    <definedName name="VAS075_F_Kitasilgalaiki44IsViso">'Forma 6'!$I$139</definedName>
    <definedName name="VAS075_F_Kitasilgalaiki45PavirsiniuNuoteku">'Forma 6'!$M$139</definedName>
    <definedName name="VAS075_F_Kitasilgalaiki46KitosReguliuojamosios">'Forma 6'!$N$139</definedName>
    <definedName name="VAS075_F_Kitasilgalaiki47KitosVeiklos">'Forma 6'!$Q$139</definedName>
    <definedName name="VAS075_F_Kitasilgalaiki4Apskaitosveikla1">'Forma 6'!$O$139</definedName>
    <definedName name="VAS075_F_Kitasilgalaiki4Kitareguliuoja1">'Forma 6'!$P$139</definedName>
    <definedName name="VAS075_F_Kitasnemateria21IS">'Forma 6'!$D$14</definedName>
    <definedName name="VAS075_F_Kitasnemateria231GeriamojoVandens">'Forma 6'!$F$14</definedName>
    <definedName name="VAS075_F_Kitasnemateria232GeriamojoVandens">'Forma 6'!$G$14</definedName>
    <definedName name="VAS075_F_Kitasnemateria233GeriamojoVandens">'Forma 6'!$H$14</definedName>
    <definedName name="VAS075_F_Kitasnemateria23IsViso">'Forma 6'!$E$14</definedName>
    <definedName name="VAS075_F_Kitasnemateria241NuotekuSurinkimas">'Forma 6'!$J$14</definedName>
    <definedName name="VAS075_F_Kitasnemateria242NuotekuValymas">'Forma 6'!$K$14</definedName>
    <definedName name="VAS075_F_Kitasnemateria243NuotekuDumblo">'Forma 6'!$L$14</definedName>
    <definedName name="VAS075_F_Kitasnemateria24IsViso">'Forma 6'!$I$14</definedName>
    <definedName name="VAS075_F_Kitasnemateria25PavirsiniuNuoteku">'Forma 6'!$M$14</definedName>
    <definedName name="VAS075_F_Kitasnemateria26KitosReguliuojamosios">'Forma 6'!$N$14</definedName>
    <definedName name="VAS075_F_Kitasnemateria27KitosVeiklos">'Forma 6'!$Q$14</definedName>
    <definedName name="VAS075_F_Kitasnemateria2Apskaitosveikla1">'Forma 6'!$O$14</definedName>
    <definedName name="VAS075_F_Kitasnemateria2Kitareguliuoja1">'Forma 6'!$P$14</definedName>
    <definedName name="VAS075_F_Kitasnemateria31IS">'Forma 6'!$D$42</definedName>
    <definedName name="VAS075_F_Kitasnemateria331GeriamojoVandens">'Forma 6'!$F$42</definedName>
    <definedName name="VAS075_F_Kitasnemateria332GeriamojoVandens">'Forma 6'!$G$42</definedName>
    <definedName name="VAS075_F_Kitasnemateria333GeriamojoVandens">'Forma 6'!$H$42</definedName>
    <definedName name="VAS075_F_Kitasnemateria33IsViso">'Forma 6'!$E$42</definedName>
    <definedName name="VAS075_F_Kitasnemateria341NuotekuSurinkimas">'Forma 6'!$J$42</definedName>
    <definedName name="VAS075_F_Kitasnemateria342NuotekuValymas">'Forma 6'!$K$42</definedName>
    <definedName name="VAS075_F_Kitasnemateria343NuotekuDumblo">'Forma 6'!$L$42</definedName>
    <definedName name="VAS075_F_Kitasnemateria34IsViso">'Forma 6'!$I$42</definedName>
    <definedName name="VAS075_F_Kitasnemateria35PavirsiniuNuoteku">'Forma 6'!$M$42</definedName>
    <definedName name="VAS075_F_Kitasnemateria36KitosReguliuojamosios">'Forma 6'!$N$42</definedName>
    <definedName name="VAS075_F_Kitasnemateria37KitosVeiklos">'Forma 6'!$Q$42</definedName>
    <definedName name="VAS075_F_Kitasnemateria3Apskaitosveikla1">'Forma 6'!$O$42</definedName>
    <definedName name="VAS075_F_Kitasnemateria3Kitareguliuoja1">'Forma 6'!$P$42</definedName>
    <definedName name="VAS075_F_Kitasnemateria41IS">'Forma 6'!$D$70</definedName>
    <definedName name="VAS075_F_Kitasnemateria431GeriamojoVandens">'Forma 6'!$F$70</definedName>
    <definedName name="VAS075_F_Kitasnemateria432GeriamojoVandens">'Forma 6'!$G$70</definedName>
    <definedName name="VAS075_F_Kitasnemateria433GeriamojoVandens">'Forma 6'!$H$70</definedName>
    <definedName name="VAS075_F_Kitasnemateria43IsViso">'Forma 6'!$E$70</definedName>
    <definedName name="VAS075_F_Kitasnemateria441NuotekuSurinkimas">'Forma 6'!$J$70</definedName>
    <definedName name="VAS075_F_Kitasnemateria442NuotekuValymas">'Forma 6'!$K$70</definedName>
    <definedName name="VAS075_F_Kitasnemateria443NuotekuDumblo">'Forma 6'!$L$70</definedName>
    <definedName name="VAS075_F_Kitasnemateria44IsViso">'Forma 6'!$I$70</definedName>
    <definedName name="VAS075_F_Kitasnemateria45PavirsiniuNuoteku">'Forma 6'!$M$70</definedName>
    <definedName name="VAS075_F_Kitasnemateria46KitosReguliuojamosios">'Forma 6'!$N$70</definedName>
    <definedName name="VAS075_F_Kitasnemateria47KitosVeiklos">'Forma 6'!$Q$70</definedName>
    <definedName name="VAS075_F_Kitasnemateria4Apskaitosveikla1">'Forma 6'!$O$70</definedName>
    <definedName name="VAS075_F_Kitasnemateria4Kitareguliuoja1">'Forma 6'!$P$70</definedName>
    <definedName name="VAS075_F_Kitasnemateria51IS">'Forma 6'!$D$120</definedName>
    <definedName name="VAS075_F_Kitasnemateria531GeriamojoVandens">'Forma 6'!$F$120</definedName>
    <definedName name="VAS075_F_Kitasnemateria532GeriamojoVandens">'Forma 6'!$G$120</definedName>
    <definedName name="VAS075_F_Kitasnemateria533GeriamojoVandens">'Forma 6'!$H$120</definedName>
    <definedName name="VAS075_F_Kitasnemateria53IsViso">'Forma 6'!$E$120</definedName>
    <definedName name="VAS075_F_Kitasnemateria541NuotekuSurinkimas">'Forma 6'!$J$120</definedName>
    <definedName name="VAS075_F_Kitasnemateria542NuotekuValymas">'Forma 6'!$K$120</definedName>
    <definedName name="VAS075_F_Kitasnemateria543NuotekuDumblo">'Forma 6'!$L$120</definedName>
    <definedName name="VAS075_F_Kitasnemateria54IsViso">'Forma 6'!$I$120</definedName>
    <definedName name="VAS075_F_Kitasnemateria55PavirsiniuNuoteku">'Forma 6'!$M$120</definedName>
    <definedName name="VAS075_F_Kitasnemateria56KitosReguliuojamosios">'Forma 6'!$N$120</definedName>
    <definedName name="VAS075_F_Kitasnemateria57KitosVeiklos">'Forma 6'!$Q$120</definedName>
    <definedName name="VAS075_F_Kitasnemateria5Apskaitosveikla1">'Forma 6'!$O$120</definedName>
    <definedName name="VAS075_F_Kitasnemateria5Kitareguliuoja1">'Forma 6'!$P$120</definedName>
    <definedName name="VAS075_F_Kitigeriamojov11IS">'Forma 6'!$D$29</definedName>
    <definedName name="VAS075_F_Kitigeriamojov131GeriamojoVandens">'Forma 6'!$F$29</definedName>
    <definedName name="VAS075_F_Kitigeriamojov132GeriamojoVandens">'Forma 6'!$G$29</definedName>
    <definedName name="VAS075_F_Kitigeriamojov133GeriamojoVandens">'Forma 6'!$H$29</definedName>
    <definedName name="VAS075_F_Kitigeriamojov13IsViso">'Forma 6'!$E$29</definedName>
    <definedName name="VAS075_F_Kitigeriamojov141NuotekuSurinkimas">'Forma 6'!$J$29</definedName>
    <definedName name="VAS075_F_Kitigeriamojov142NuotekuValymas">'Forma 6'!$K$29</definedName>
    <definedName name="VAS075_F_Kitigeriamojov143NuotekuDumblo">'Forma 6'!$L$29</definedName>
    <definedName name="VAS075_F_Kitigeriamojov14IsViso">'Forma 6'!$I$29</definedName>
    <definedName name="VAS075_F_Kitigeriamojov15PavirsiniuNuoteku">'Forma 6'!$M$29</definedName>
    <definedName name="VAS075_F_Kitigeriamojov16KitosReguliuojamosios">'Forma 6'!$N$29</definedName>
    <definedName name="VAS075_F_Kitigeriamojov17KitosVeiklos">'Forma 6'!$Q$29</definedName>
    <definedName name="VAS075_F_Kitigeriamojov1Apskaitosveikla1">'Forma 6'!$O$29</definedName>
    <definedName name="VAS075_F_Kitigeriamojov1Kitareguliuoja1">'Forma 6'!$P$29</definedName>
    <definedName name="VAS075_F_Kitigeriamojov21IS">'Forma 6'!$D$57</definedName>
    <definedName name="VAS075_F_Kitigeriamojov231GeriamojoVandens">'Forma 6'!$F$57</definedName>
    <definedName name="VAS075_F_Kitigeriamojov232GeriamojoVandens">'Forma 6'!$G$57</definedName>
    <definedName name="VAS075_F_Kitigeriamojov233GeriamojoVandens">'Forma 6'!$H$57</definedName>
    <definedName name="VAS075_F_Kitigeriamojov23IsViso">'Forma 6'!$E$57</definedName>
    <definedName name="VAS075_F_Kitigeriamojov241NuotekuSurinkimas">'Forma 6'!$J$57</definedName>
    <definedName name="VAS075_F_Kitigeriamojov242NuotekuValymas">'Forma 6'!$K$57</definedName>
    <definedName name="VAS075_F_Kitigeriamojov243NuotekuDumblo">'Forma 6'!$L$57</definedName>
    <definedName name="VAS075_F_Kitigeriamojov24IsViso">'Forma 6'!$I$57</definedName>
    <definedName name="VAS075_F_Kitigeriamojov25PavirsiniuNuoteku">'Forma 6'!$M$57</definedName>
    <definedName name="VAS075_F_Kitigeriamojov26KitosReguliuojamosios">'Forma 6'!$N$57</definedName>
    <definedName name="VAS075_F_Kitigeriamojov27KitosVeiklos">'Forma 6'!$Q$57</definedName>
    <definedName name="VAS075_F_Kitigeriamojov2Apskaitosveikla1">'Forma 6'!$O$57</definedName>
    <definedName name="VAS075_F_Kitigeriamojov2Kitareguliuoja1">'Forma 6'!$P$57</definedName>
    <definedName name="VAS075_F_Kitigeriamojov31IS">'Forma 6'!$D$85</definedName>
    <definedName name="VAS075_F_Kitigeriamojov331GeriamojoVandens">'Forma 6'!$F$85</definedName>
    <definedName name="VAS075_F_Kitigeriamojov332GeriamojoVandens">'Forma 6'!$G$85</definedName>
    <definedName name="VAS075_F_Kitigeriamojov333GeriamojoVandens">'Forma 6'!$H$85</definedName>
    <definedName name="VAS075_F_Kitigeriamojov33IsViso">'Forma 6'!$E$85</definedName>
    <definedName name="VAS075_F_Kitigeriamojov341NuotekuSurinkimas">'Forma 6'!$J$85</definedName>
    <definedName name="VAS075_F_Kitigeriamojov342NuotekuValymas">'Forma 6'!$K$85</definedName>
    <definedName name="VAS075_F_Kitigeriamojov343NuotekuDumblo">'Forma 6'!$L$85</definedName>
    <definedName name="VAS075_F_Kitigeriamojov34IsViso">'Forma 6'!$I$85</definedName>
    <definedName name="VAS075_F_Kitigeriamojov35PavirsiniuNuoteku">'Forma 6'!$M$85</definedName>
    <definedName name="VAS075_F_Kitigeriamojov36KitosReguliuojamosios">'Forma 6'!$N$85</definedName>
    <definedName name="VAS075_F_Kitigeriamojov37KitosVeiklos">'Forma 6'!$Q$85</definedName>
    <definedName name="VAS075_F_Kitigeriamojov3Apskaitosveikla1">'Forma 6'!$O$85</definedName>
    <definedName name="VAS075_F_Kitigeriamojov3Kitareguliuoja1">'Forma 6'!$P$85</definedName>
    <definedName name="VAS075_F_Kitigeriamojov41IS">'Forma 6'!$D$134</definedName>
    <definedName name="VAS075_F_Kitigeriamojov431GeriamojoVandens">'Forma 6'!$F$134</definedName>
    <definedName name="VAS075_F_Kitigeriamojov432GeriamojoVandens">'Forma 6'!$G$134</definedName>
    <definedName name="VAS075_F_Kitigeriamojov433GeriamojoVandens">'Forma 6'!$H$134</definedName>
    <definedName name="VAS075_F_Kitigeriamojov43IsViso">'Forma 6'!$E$134</definedName>
    <definedName name="VAS075_F_Kitigeriamojov441NuotekuSurinkimas">'Forma 6'!$J$134</definedName>
    <definedName name="VAS075_F_Kitigeriamojov442NuotekuValymas">'Forma 6'!$K$134</definedName>
    <definedName name="VAS075_F_Kitigeriamojov443NuotekuDumblo">'Forma 6'!$L$134</definedName>
    <definedName name="VAS075_F_Kitigeriamojov44IsViso">'Forma 6'!$I$134</definedName>
    <definedName name="VAS075_F_Kitigeriamojov45PavirsiniuNuoteku">'Forma 6'!$M$134</definedName>
    <definedName name="VAS075_F_Kitigeriamojov46KitosReguliuojamosios">'Forma 6'!$N$134</definedName>
    <definedName name="VAS075_F_Kitigeriamojov47KitosVeiklos">'Forma 6'!$Q$134</definedName>
    <definedName name="VAS075_F_Kitigeriamojov4Apskaitosveikla1">'Forma 6'!$O$134</definedName>
    <definedName name="VAS075_F_Kitigeriamojov4Kitareguliuoja1">'Forma 6'!$P$134</definedName>
    <definedName name="VAS075_F_Kitiirenginiai101IS">'Forma 6'!$D$130</definedName>
    <definedName name="VAS075_F_Kitiirenginiai1031GeriamojoVandens">'Forma 6'!$F$130</definedName>
    <definedName name="VAS075_F_Kitiirenginiai1032GeriamojoVandens">'Forma 6'!$G$130</definedName>
    <definedName name="VAS075_F_Kitiirenginiai1033GeriamojoVandens">'Forma 6'!$H$130</definedName>
    <definedName name="VAS075_F_Kitiirenginiai103IsViso">'Forma 6'!$E$130</definedName>
    <definedName name="VAS075_F_Kitiirenginiai1041NuotekuSurinkimas">'Forma 6'!$J$130</definedName>
    <definedName name="VAS075_F_Kitiirenginiai1042NuotekuValymas">'Forma 6'!$K$130</definedName>
    <definedName name="VAS075_F_Kitiirenginiai1043NuotekuDumblo">'Forma 6'!$L$130</definedName>
    <definedName name="VAS075_F_Kitiirenginiai104IsViso">'Forma 6'!$I$130</definedName>
    <definedName name="VAS075_F_Kitiirenginiai105PavirsiniuNuoteku">'Forma 6'!$M$130</definedName>
    <definedName name="VAS075_F_Kitiirenginiai106KitosReguliuojamosios">'Forma 6'!$N$130</definedName>
    <definedName name="VAS075_F_Kitiirenginiai107KitosVeiklos">'Forma 6'!$Q$130</definedName>
    <definedName name="VAS075_F_Kitiirenginiai10Apskaitosveikla1">'Forma 6'!$O$130</definedName>
    <definedName name="VAS075_F_Kitiirenginiai10Kitareguliuoja1">'Forma 6'!$P$130</definedName>
    <definedName name="VAS075_F_Kitiirenginiai31IS">'Forma 6'!$D$21</definedName>
    <definedName name="VAS075_F_Kitiirenginiai331GeriamojoVandens">'Forma 6'!$F$21</definedName>
    <definedName name="VAS075_F_Kitiirenginiai332GeriamojoVandens">'Forma 6'!$G$21</definedName>
    <definedName name="VAS075_F_Kitiirenginiai333GeriamojoVandens">'Forma 6'!$H$21</definedName>
    <definedName name="VAS075_F_Kitiirenginiai33IsViso">'Forma 6'!$E$21</definedName>
    <definedName name="VAS075_F_Kitiirenginiai341NuotekuSurinkimas">'Forma 6'!$J$21</definedName>
    <definedName name="VAS075_F_Kitiirenginiai342NuotekuValymas">'Forma 6'!$K$21</definedName>
    <definedName name="VAS075_F_Kitiirenginiai343NuotekuDumblo">'Forma 6'!$L$21</definedName>
    <definedName name="VAS075_F_Kitiirenginiai34IsViso">'Forma 6'!$I$21</definedName>
    <definedName name="VAS075_F_Kitiirenginiai35PavirsiniuNuoteku">'Forma 6'!$M$21</definedName>
    <definedName name="VAS075_F_Kitiirenginiai36KitosReguliuojamosios">'Forma 6'!$N$21</definedName>
    <definedName name="VAS075_F_Kitiirenginiai37KitosVeiklos">'Forma 6'!$Q$21</definedName>
    <definedName name="VAS075_F_Kitiirenginiai3Apskaitosveikla1">'Forma 6'!$O$21</definedName>
    <definedName name="VAS075_F_Kitiirenginiai3Kitareguliuoja1">'Forma 6'!$P$21</definedName>
    <definedName name="VAS075_F_Kitiirenginiai41IS">'Forma 6'!$D$25</definedName>
    <definedName name="VAS075_F_Kitiirenginiai431GeriamojoVandens">'Forma 6'!$F$25</definedName>
    <definedName name="VAS075_F_Kitiirenginiai432GeriamojoVandens">'Forma 6'!$G$25</definedName>
    <definedName name="VAS075_F_Kitiirenginiai433GeriamojoVandens">'Forma 6'!$H$25</definedName>
    <definedName name="VAS075_F_Kitiirenginiai43IsViso">'Forma 6'!$E$25</definedName>
    <definedName name="VAS075_F_Kitiirenginiai441NuotekuSurinkimas">'Forma 6'!$J$25</definedName>
    <definedName name="VAS075_F_Kitiirenginiai442NuotekuValymas">'Forma 6'!$K$25</definedName>
    <definedName name="VAS075_F_Kitiirenginiai443NuotekuDumblo">'Forma 6'!$L$25</definedName>
    <definedName name="VAS075_F_Kitiirenginiai44IsViso">'Forma 6'!$I$25</definedName>
    <definedName name="VAS075_F_Kitiirenginiai45PavirsiniuNuoteku">'Forma 6'!$M$25</definedName>
    <definedName name="VAS075_F_Kitiirenginiai46KitosReguliuojamosios">'Forma 6'!$N$25</definedName>
    <definedName name="VAS075_F_Kitiirenginiai47KitosVeiklos">'Forma 6'!$Q$25</definedName>
    <definedName name="VAS075_F_Kitiirenginiai4Apskaitosveikla1">'Forma 6'!$O$25</definedName>
    <definedName name="VAS075_F_Kitiirenginiai4Kitareguliuoja1">'Forma 6'!$P$25</definedName>
    <definedName name="VAS075_F_Kitiirenginiai51IS">'Forma 6'!$D$49</definedName>
    <definedName name="VAS075_F_Kitiirenginiai531GeriamojoVandens">'Forma 6'!$F$49</definedName>
    <definedName name="VAS075_F_Kitiirenginiai532GeriamojoVandens">'Forma 6'!$G$49</definedName>
    <definedName name="VAS075_F_Kitiirenginiai533GeriamojoVandens">'Forma 6'!$H$49</definedName>
    <definedName name="VAS075_F_Kitiirenginiai53IsViso">'Forma 6'!$E$49</definedName>
    <definedName name="VAS075_F_Kitiirenginiai541NuotekuSurinkimas">'Forma 6'!$J$49</definedName>
    <definedName name="VAS075_F_Kitiirenginiai542NuotekuValymas">'Forma 6'!$K$49</definedName>
    <definedName name="VAS075_F_Kitiirenginiai543NuotekuDumblo">'Forma 6'!$L$49</definedName>
    <definedName name="VAS075_F_Kitiirenginiai54IsViso">'Forma 6'!$I$49</definedName>
    <definedName name="VAS075_F_Kitiirenginiai55PavirsiniuNuoteku">'Forma 6'!$M$49</definedName>
    <definedName name="VAS075_F_Kitiirenginiai56KitosReguliuojamosios">'Forma 6'!$N$49</definedName>
    <definedName name="VAS075_F_Kitiirenginiai57KitosVeiklos">'Forma 6'!$Q$49</definedName>
    <definedName name="VAS075_F_Kitiirenginiai5Apskaitosveikla1">'Forma 6'!$O$49</definedName>
    <definedName name="VAS075_F_Kitiirenginiai5Kitareguliuoja1">'Forma 6'!$P$49</definedName>
    <definedName name="VAS075_F_Kitiirenginiai61IS">'Forma 6'!$D$53</definedName>
    <definedName name="VAS075_F_Kitiirenginiai631GeriamojoVandens">'Forma 6'!$F$53</definedName>
    <definedName name="VAS075_F_Kitiirenginiai632GeriamojoVandens">'Forma 6'!$G$53</definedName>
    <definedName name="VAS075_F_Kitiirenginiai633GeriamojoVandens">'Forma 6'!$H$53</definedName>
    <definedName name="VAS075_F_Kitiirenginiai63IsViso">'Forma 6'!$E$53</definedName>
    <definedName name="VAS075_F_Kitiirenginiai641NuotekuSurinkimas">'Forma 6'!$J$53</definedName>
    <definedName name="VAS075_F_Kitiirenginiai642NuotekuValymas">'Forma 6'!$K$53</definedName>
    <definedName name="VAS075_F_Kitiirenginiai643NuotekuDumblo">'Forma 6'!$L$53</definedName>
    <definedName name="VAS075_F_Kitiirenginiai64IsViso">'Forma 6'!$I$53</definedName>
    <definedName name="VAS075_F_Kitiirenginiai65PavirsiniuNuoteku">'Forma 6'!$M$53</definedName>
    <definedName name="VAS075_F_Kitiirenginiai66KitosReguliuojamosios">'Forma 6'!$N$53</definedName>
    <definedName name="VAS075_F_Kitiirenginiai67KitosVeiklos">'Forma 6'!$Q$53</definedName>
    <definedName name="VAS075_F_Kitiirenginiai6Apskaitosveikla1">'Forma 6'!$O$53</definedName>
    <definedName name="VAS075_F_Kitiirenginiai6Kitareguliuoja1">'Forma 6'!$P$53</definedName>
    <definedName name="VAS075_F_Kitiirenginiai71IS">'Forma 6'!$D$77</definedName>
    <definedName name="VAS075_F_Kitiirenginiai731GeriamojoVandens">'Forma 6'!$F$77</definedName>
    <definedName name="VAS075_F_Kitiirenginiai732GeriamojoVandens">'Forma 6'!$G$77</definedName>
    <definedName name="VAS075_F_Kitiirenginiai733GeriamojoVandens">'Forma 6'!$H$77</definedName>
    <definedName name="VAS075_F_Kitiirenginiai73IsViso">'Forma 6'!$E$77</definedName>
    <definedName name="VAS075_F_Kitiirenginiai741NuotekuSurinkimas">'Forma 6'!$J$77</definedName>
    <definedName name="VAS075_F_Kitiirenginiai742NuotekuValymas">'Forma 6'!$K$77</definedName>
    <definedName name="VAS075_F_Kitiirenginiai743NuotekuDumblo">'Forma 6'!$L$77</definedName>
    <definedName name="VAS075_F_Kitiirenginiai74IsViso">'Forma 6'!$I$77</definedName>
    <definedName name="VAS075_F_Kitiirenginiai75PavirsiniuNuoteku">'Forma 6'!$M$77</definedName>
    <definedName name="VAS075_F_Kitiirenginiai76KitosReguliuojamosios">'Forma 6'!$N$77</definedName>
    <definedName name="VAS075_F_Kitiirenginiai77KitosVeiklos">'Forma 6'!$Q$77</definedName>
    <definedName name="VAS075_F_Kitiirenginiai7Apskaitosveikla1">'Forma 6'!$O$77</definedName>
    <definedName name="VAS075_F_Kitiirenginiai7Kitareguliuoja1">'Forma 6'!$P$77</definedName>
    <definedName name="VAS075_F_Kitiirenginiai81IS">'Forma 6'!$D$81</definedName>
    <definedName name="VAS075_F_Kitiirenginiai831GeriamojoVandens">'Forma 6'!$F$81</definedName>
    <definedName name="VAS075_F_Kitiirenginiai832GeriamojoVandens">'Forma 6'!$G$81</definedName>
    <definedName name="VAS075_F_Kitiirenginiai833GeriamojoVandens">'Forma 6'!$H$81</definedName>
    <definedName name="VAS075_F_Kitiirenginiai83IsViso">'Forma 6'!$E$81</definedName>
    <definedName name="VAS075_F_Kitiirenginiai841NuotekuSurinkimas">'Forma 6'!$J$81</definedName>
    <definedName name="VAS075_F_Kitiirenginiai842NuotekuValymas">'Forma 6'!$K$81</definedName>
    <definedName name="VAS075_F_Kitiirenginiai843NuotekuDumblo">'Forma 6'!$L$81</definedName>
    <definedName name="VAS075_F_Kitiirenginiai84IsViso">'Forma 6'!$I$81</definedName>
    <definedName name="VAS075_F_Kitiirenginiai85PavirsiniuNuoteku">'Forma 6'!$M$81</definedName>
    <definedName name="VAS075_F_Kitiirenginiai86KitosReguliuojamosios">'Forma 6'!$N$81</definedName>
    <definedName name="VAS075_F_Kitiirenginiai87KitosVeiklos">'Forma 6'!$Q$81</definedName>
    <definedName name="VAS075_F_Kitiirenginiai8Apskaitosveikla1">'Forma 6'!$O$81</definedName>
    <definedName name="VAS075_F_Kitiirenginiai8Kitareguliuoja1">'Forma 6'!$P$81</definedName>
    <definedName name="VAS075_F_Kitiirenginiai91IS">'Forma 6'!$D$127</definedName>
    <definedName name="VAS075_F_Kitiirenginiai931GeriamojoVandens">'Forma 6'!$F$127</definedName>
    <definedName name="VAS075_F_Kitiirenginiai932GeriamojoVandens">'Forma 6'!$G$127</definedName>
    <definedName name="VAS075_F_Kitiirenginiai933GeriamojoVandens">'Forma 6'!$H$127</definedName>
    <definedName name="VAS075_F_Kitiirenginiai93IsViso">'Forma 6'!$E$127</definedName>
    <definedName name="VAS075_F_Kitiirenginiai941NuotekuSurinkimas">'Forma 6'!$J$127</definedName>
    <definedName name="VAS075_F_Kitiirenginiai942NuotekuValymas">'Forma 6'!$K$127</definedName>
    <definedName name="VAS075_F_Kitiirenginiai943NuotekuDumblo">'Forma 6'!$L$127</definedName>
    <definedName name="VAS075_F_Kitiirenginiai94IsViso">'Forma 6'!$I$127</definedName>
    <definedName name="VAS075_F_Kitiirenginiai95PavirsiniuNuoteku">'Forma 6'!$M$127</definedName>
    <definedName name="VAS075_F_Kitiirenginiai96KitosReguliuojamosios">'Forma 6'!$N$127</definedName>
    <definedName name="VAS075_F_Kitiirenginiai97KitosVeiklos">'Forma 6'!$Q$127</definedName>
    <definedName name="VAS075_F_Kitiirenginiai9Apskaitosveikla1">'Forma 6'!$O$127</definedName>
    <definedName name="VAS075_F_Kitiirenginiai9Kitareguliuoja1">'Forma 6'!$P$127</definedName>
    <definedName name="VAS075_F_Kitostransport21IS">'Forma 6'!$D$33</definedName>
    <definedName name="VAS075_F_Kitostransport231GeriamojoVandens">'Forma 6'!$F$33</definedName>
    <definedName name="VAS075_F_Kitostransport232GeriamojoVandens">'Forma 6'!$G$33</definedName>
    <definedName name="VAS075_F_Kitostransport233GeriamojoVandens">'Forma 6'!$H$33</definedName>
    <definedName name="VAS075_F_Kitostransport23IsViso">'Forma 6'!$E$33</definedName>
    <definedName name="VAS075_F_Kitostransport241NuotekuSurinkimas">'Forma 6'!$J$33</definedName>
    <definedName name="VAS075_F_Kitostransport242NuotekuValymas">'Forma 6'!$K$33</definedName>
    <definedName name="VAS075_F_Kitostransport243NuotekuDumblo">'Forma 6'!$L$33</definedName>
    <definedName name="VAS075_F_Kitostransport24IsViso">'Forma 6'!$I$33</definedName>
    <definedName name="VAS075_F_Kitostransport25PavirsiniuNuoteku">'Forma 6'!$M$33</definedName>
    <definedName name="VAS075_F_Kitostransport26KitosReguliuojamosios">'Forma 6'!$N$33</definedName>
    <definedName name="VAS075_F_Kitostransport27KitosVeiklos">'Forma 6'!$Q$33</definedName>
    <definedName name="VAS075_F_Kitostransport2Apskaitosveikla1">'Forma 6'!$O$33</definedName>
    <definedName name="VAS075_F_Kitostransport2Kitareguliuoja1">'Forma 6'!$P$33</definedName>
    <definedName name="VAS075_F_Kitostransport31IS">'Forma 6'!$D$61</definedName>
    <definedName name="VAS075_F_Kitostransport331GeriamojoVandens">'Forma 6'!$F$61</definedName>
    <definedName name="VAS075_F_Kitostransport332GeriamojoVandens">'Forma 6'!$G$61</definedName>
    <definedName name="VAS075_F_Kitostransport333GeriamojoVandens">'Forma 6'!$H$61</definedName>
    <definedName name="VAS075_F_Kitostransport33IsViso">'Forma 6'!$E$61</definedName>
    <definedName name="VAS075_F_Kitostransport341NuotekuSurinkimas">'Forma 6'!$J$61</definedName>
    <definedName name="VAS075_F_Kitostransport342NuotekuValymas">'Forma 6'!$K$61</definedName>
    <definedName name="VAS075_F_Kitostransport343NuotekuDumblo">'Forma 6'!$L$61</definedName>
    <definedName name="VAS075_F_Kitostransport34IsViso">'Forma 6'!$I$61</definedName>
    <definedName name="VAS075_F_Kitostransport35PavirsiniuNuoteku">'Forma 6'!$M$61</definedName>
    <definedName name="VAS075_F_Kitostransport36KitosReguliuojamosios">'Forma 6'!$N$61</definedName>
    <definedName name="VAS075_F_Kitostransport37KitosVeiklos">'Forma 6'!$Q$61</definedName>
    <definedName name="VAS075_F_Kitostransport3Apskaitosveikla1">'Forma 6'!$O$61</definedName>
    <definedName name="VAS075_F_Kitostransport3Kitareguliuoja1">'Forma 6'!$P$61</definedName>
    <definedName name="VAS075_F_Kitostransport41IS">'Forma 6'!$D$89</definedName>
    <definedName name="VAS075_F_Kitostransport431GeriamojoVandens">'Forma 6'!$F$89</definedName>
    <definedName name="VAS075_F_Kitostransport432GeriamojoVandens">'Forma 6'!$G$89</definedName>
    <definedName name="VAS075_F_Kitostransport433GeriamojoVandens">'Forma 6'!$H$89</definedName>
    <definedName name="VAS075_F_Kitostransport43IsViso">'Forma 6'!$E$89</definedName>
    <definedName name="VAS075_F_Kitostransport441NuotekuSurinkimas">'Forma 6'!$J$89</definedName>
    <definedName name="VAS075_F_Kitostransport442NuotekuValymas">'Forma 6'!$K$89</definedName>
    <definedName name="VAS075_F_Kitostransport443NuotekuDumblo">'Forma 6'!$L$89</definedName>
    <definedName name="VAS075_F_Kitostransport44IsViso">'Forma 6'!$I$89</definedName>
    <definedName name="VAS075_F_Kitostransport45PavirsiniuNuoteku">'Forma 6'!$M$89</definedName>
    <definedName name="VAS075_F_Kitostransport46KitosReguliuojamosios">'Forma 6'!$N$89</definedName>
    <definedName name="VAS075_F_Kitostransport47KitosVeiklos">'Forma 6'!$Q$89</definedName>
    <definedName name="VAS075_F_Kitostransport4Apskaitosveikla1">'Forma 6'!$O$89</definedName>
    <definedName name="VAS075_F_Kitostransport4Kitareguliuoja1">'Forma 6'!$P$89</definedName>
    <definedName name="VAS075_F_Kitostransport51IS">'Forma 6'!$D$138</definedName>
    <definedName name="VAS075_F_Kitostransport531GeriamojoVandens">'Forma 6'!$F$138</definedName>
    <definedName name="VAS075_F_Kitostransport532GeriamojoVandens">'Forma 6'!$G$138</definedName>
    <definedName name="VAS075_F_Kitostransport533GeriamojoVandens">'Forma 6'!$H$138</definedName>
    <definedName name="VAS075_F_Kitostransport53IsViso">'Forma 6'!$E$138</definedName>
    <definedName name="VAS075_F_Kitostransport541NuotekuSurinkimas">'Forma 6'!$J$138</definedName>
    <definedName name="VAS075_F_Kitostransport542NuotekuValymas">'Forma 6'!$K$138</definedName>
    <definedName name="VAS075_F_Kitostransport543NuotekuDumblo">'Forma 6'!$L$138</definedName>
    <definedName name="VAS075_F_Kitostransport54IsViso">'Forma 6'!$I$138</definedName>
    <definedName name="VAS075_F_Kitostransport55PavirsiniuNuoteku">'Forma 6'!$M$138</definedName>
    <definedName name="VAS075_F_Kitostransport56KitosReguliuojamosios">'Forma 6'!$N$138</definedName>
    <definedName name="VAS075_F_Kitostransport57KitosVeiklos">'Forma 6'!$Q$138</definedName>
    <definedName name="VAS075_F_Kitostransport5Apskaitosveikla1">'Forma 6'!$O$138</definedName>
    <definedName name="VAS075_F_Kitostransport5Kitareguliuoja1">'Forma 6'!$P$138</definedName>
    <definedName name="VAS075_F_Lengviejiautom21IS">'Forma 6'!$D$32</definedName>
    <definedName name="VAS075_F_Lengviejiautom231GeriamojoVandens">'Forma 6'!$F$32</definedName>
    <definedName name="VAS075_F_Lengviejiautom232GeriamojoVandens">'Forma 6'!$G$32</definedName>
    <definedName name="VAS075_F_Lengviejiautom233GeriamojoVandens">'Forma 6'!$H$32</definedName>
    <definedName name="VAS075_F_Lengviejiautom23IsViso">'Forma 6'!$E$32</definedName>
    <definedName name="VAS075_F_Lengviejiautom241NuotekuSurinkimas">'Forma 6'!$J$32</definedName>
    <definedName name="VAS075_F_Lengviejiautom242NuotekuValymas">'Forma 6'!$K$32</definedName>
    <definedName name="VAS075_F_Lengviejiautom243NuotekuDumblo">'Forma 6'!$L$32</definedName>
    <definedName name="VAS075_F_Lengviejiautom24IsViso">'Forma 6'!$I$32</definedName>
    <definedName name="VAS075_F_Lengviejiautom25PavirsiniuNuoteku">'Forma 6'!$M$32</definedName>
    <definedName name="VAS075_F_Lengviejiautom26KitosReguliuojamosios">'Forma 6'!$N$32</definedName>
    <definedName name="VAS075_F_Lengviejiautom27KitosVeiklos">'Forma 6'!$Q$32</definedName>
    <definedName name="VAS075_F_Lengviejiautom2Apskaitosveikla1">'Forma 6'!$O$32</definedName>
    <definedName name="VAS075_F_Lengviejiautom2Kitareguliuoja1">'Forma 6'!$P$32</definedName>
    <definedName name="VAS075_F_Lengviejiautom31IS">'Forma 6'!$D$60</definedName>
    <definedName name="VAS075_F_Lengviejiautom331GeriamojoVandens">'Forma 6'!$F$60</definedName>
    <definedName name="VAS075_F_Lengviejiautom332GeriamojoVandens">'Forma 6'!$G$60</definedName>
    <definedName name="VAS075_F_Lengviejiautom333GeriamojoVandens">'Forma 6'!$H$60</definedName>
    <definedName name="VAS075_F_Lengviejiautom33IsViso">'Forma 6'!$E$60</definedName>
    <definedName name="VAS075_F_Lengviejiautom341NuotekuSurinkimas">'Forma 6'!$J$60</definedName>
    <definedName name="VAS075_F_Lengviejiautom342NuotekuValymas">'Forma 6'!$K$60</definedName>
    <definedName name="VAS075_F_Lengviejiautom343NuotekuDumblo">'Forma 6'!$L$60</definedName>
    <definedName name="VAS075_F_Lengviejiautom34IsViso">'Forma 6'!$I$60</definedName>
    <definedName name="VAS075_F_Lengviejiautom35PavirsiniuNuoteku">'Forma 6'!$M$60</definedName>
    <definedName name="VAS075_F_Lengviejiautom36KitosReguliuojamosios">'Forma 6'!$N$60</definedName>
    <definedName name="VAS075_F_Lengviejiautom37KitosVeiklos">'Forma 6'!$Q$60</definedName>
    <definedName name="VAS075_F_Lengviejiautom3Apskaitosveikla1">'Forma 6'!$O$60</definedName>
    <definedName name="VAS075_F_Lengviejiautom3Kitareguliuoja1">'Forma 6'!$P$60</definedName>
    <definedName name="VAS075_F_Lengviejiautom41IS">'Forma 6'!$D$88</definedName>
    <definedName name="VAS075_F_Lengviejiautom431GeriamojoVandens">'Forma 6'!$F$88</definedName>
    <definedName name="VAS075_F_Lengviejiautom432GeriamojoVandens">'Forma 6'!$G$88</definedName>
    <definedName name="VAS075_F_Lengviejiautom433GeriamojoVandens">'Forma 6'!$H$88</definedName>
    <definedName name="VAS075_F_Lengviejiautom43IsViso">'Forma 6'!$E$88</definedName>
    <definedName name="VAS075_F_Lengviejiautom441NuotekuSurinkimas">'Forma 6'!$J$88</definedName>
    <definedName name="VAS075_F_Lengviejiautom442NuotekuValymas">'Forma 6'!$K$88</definedName>
    <definedName name="VAS075_F_Lengviejiautom443NuotekuDumblo">'Forma 6'!$L$88</definedName>
    <definedName name="VAS075_F_Lengviejiautom44IsViso">'Forma 6'!$I$88</definedName>
    <definedName name="VAS075_F_Lengviejiautom45PavirsiniuNuoteku">'Forma 6'!$M$88</definedName>
    <definedName name="VAS075_F_Lengviejiautom46KitosReguliuojamosios">'Forma 6'!$N$88</definedName>
    <definedName name="VAS075_F_Lengviejiautom47KitosVeiklos">'Forma 6'!$Q$88</definedName>
    <definedName name="VAS075_F_Lengviejiautom4Apskaitosveikla1">'Forma 6'!$O$88</definedName>
    <definedName name="VAS075_F_Lengviejiautom4Kitareguliuoja1">'Forma 6'!$P$88</definedName>
    <definedName name="VAS075_F_Lengviejiautom51IS">'Forma 6'!$D$137</definedName>
    <definedName name="VAS075_F_Lengviejiautom531GeriamojoVandens">'Forma 6'!$F$137</definedName>
    <definedName name="VAS075_F_Lengviejiautom532GeriamojoVandens">'Forma 6'!$G$137</definedName>
    <definedName name="VAS075_F_Lengviejiautom533GeriamojoVandens">'Forma 6'!$H$137</definedName>
    <definedName name="VAS075_F_Lengviejiautom53IsViso">'Forma 6'!$E$137</definedName>
    <definedName name="VAS075_F_Lengviejiautom541NuotekuSurinkimas">'Forma 6'!$J$137</definedName>
    <definedName name="VAS075_F_Lengviejiautom542NuotekuValymas">'Forma 6'!$K$137</definedName>
    <definedName name="VAS075_F_Lengviejiautom543NuotekuDumblo">'Forma 6'!$L$137</definedName>
    <definedName name="VAS075_F_Lengviejiautom54IsViso">'Forma 6'!$I$137</definedName>
    <definedName name="VAS075_F_Lengviejiautom55PavirsiniuNuoteku">'Forma 6'!$M$137</definedName>
    <definedName name="VAS075_F_Lengviejiautom56KitosReguliuojamosios">'Forma 6'!$N$137</definedName>
    <definedName name="VAS075_F_Lengviejiautom57KitosVeiklos">'Forma 6'!$Q$137</definedName>
    <definedName name="VAS075_F_Lengviejiautom5Apskaitosveikla1">'Forma 6'!$O$137</definedName>
    <definedName name="VAS075_F_Lengviejiautom5Kitareguliuoja1">'Forma 6'!$P$137</definedName>
    <definedName name="VAS075_F_Masinosiriranga21IS">'Forma 6'!$D$22</definedName>
    <definedName name="VAS075_F_Masinosiriranga231GeriamojoVandens">'Forma 6'!$F$22</definedName>
    <definedName name="VAS075_F_Masinosiriranga232GeriamojoVandens">'Forma 6'!$G$22</definedName>
    <definedName name="VAS075_F_Masinosiriranga233GeriamojoVandens">'Forma 6'!$H$22</definedName>
    <definedName name="VAS075_F_Masinosiriranga23IsViso">'Forma 6'!$E$22</definedName>
    <definedName name="VAS075_F_Masinosiriranga241NuotekuSurinkimas">'Forma 6'!$J$22</definedName>
    <definedName name="VAS075_F_Masinosiriranga242NuotekuValymas">'Forma 6'!$K$22</definedName>
    <definedName name="VAS075_F_Masinosiriranga243NuotekuDumblo">'Forma 6'!$L$22</definedName>
    <definedName name="VAS075_F_Masinosiriranga24IsViso">'Forma 6'!$I$22</definedName>
    <definedName name="VAS075_F_Masinosiriranga25PavirsiniuNuoteku">'Forma 6'!$M$22</definedName>
    <definedName name="VAS075_F_Masinosiriranga26KitosReguliuojamosios">'Forma 6'!$N$22</definedName>
    <definedName name="VAS075_F_Masinosiriranga27KitosVeiklos">'Forma 6'!$Q$22</definedName>
    <definedName name="VAS075_F_Masinosiriranga2Apskaitosveikla1">'Forma 6'!$O$22</definedName>
    <definedName name="VAS075_F_Masinosiriranga2Kitareguliuoja1">'Forma 6'!$P$22</definedName>
    <definedName name="VAS075_F_Masinosiriranga31IS">'Forma 6'!$D$50</definedName>
    <definedName name="VAS075_F_Masinosiriranga331GeriamojoVandens">'Forma 6'!$F$50</definedName>
    <definedName name="VAS075_F_Masinosiriranga332GeriamojoVandens">'Forma 6'!$G$50</definedName>
    <definedName name="VAS075_F_Masinosiriranga333GeriamojoVandens">'Forma 6'!$H$50</definedName>
    <definedName name="VAS075_F_Masinosiriranga33IsViso">'Forma 6'!$E$50</definedName>
    <definedName name="VAS075_F_Masinosiriranga341NuotekuSurinkimas">'Forma 6'!$J$50</definedName>
    <definedName name="VAS075_F_Masinosiriranga342NuotekuValymas">'Forma 6'!$K$50</definedName>
    <definedName name="VAS075_F_Masinosiriranga343NuotekuDumblo">'Forma 6'!$L$50</definedName>
    <definedName name="VAS075_F_Masinosiriranga34IsViso">'Forma 6'!$I$50</definedName>
    <definedName name="VAS075_F_Masinosiriranga35PavirsiniuNuoteku">'Forma 6'!$M$50</definedName>
    <definedName name="VAS075_F_Masinosiriranga36KitosReguliuojamosios">'Forma 6'!$N$50</definedName>
    <definedName name="VAS075_F_Masinosiriranga37KitosVeiklos">'Forma 6'!$Q$50</definedName>
    <definedName name="VAS075_F_Masinosiriranga3Apskaitosveikla1">'Forma 6'!$O$50</definedName>
    <definedName name="VAS075_F_Masinosiriranga3Kitareguliuoja1">'Forma 6'!$P$50</definedName>
    <definedName name="VAS075_F_Masinosiriranga41IS">'Forma 6'!$D$78</definedName>
    <definedName name="VAS075_F_Masinosiriranga431GeriamojoVandens">'Forma 6'!$F$78</definedName>
    <definedName name="VAS075_F_Masinosiriranga432GeriamojoVandens">'Forma 6'!$G$78</definedName>
    <definedName name="VAS075_F_Masinosiriranga433GeriamojoVandens">'Forma 6'!$H$78</definedName>
    <definedName name="VAS075_F_Masinosiriranga43IsViso">'Forma 6'!$E$78</definedName>
    <definedName name="VAS075_F_Masinosiriranga441NuotekuSurinkimas">'Forma 6'!$J$78</definedName>
    <definedName name="VAS075_F_Masinosiriranga442NuotekuValymas">'Forma 6'!$K$78</definedName>
    <definedName name="VAS075_F_Masinosiriranga443NuotekuDumblo">'Forma 6'!$L$78</definedName>
    <definedName name="VAS075_F_Masinosiriranga44IsViso">'Forma 6'!$I$78</definedName>
    <definedName name="VAS075_F_Masinosiriranga45PavirsiniuNuoteku">'Forma 6'!$M$78</definedName>
    <definedName name="VAS075_F_Masinosiriranga46KitosReguliuojamosios">'Forma 6'!$N$78</definedName>
    <definedName name="VAS075_F_Masinosiriranga47KitosVeiklos">'Forma 6'!$Q$78</definedName>
    <definedName name="VAS075_F_Masinosiriranga4Apskaitosveikla1">'Forma 6'!$O$78</definedName>
    <definedName name="VAS075_F_Masinosiriranga4Kitareguliuoja1">'Forma 6'!$P$78</definedName>
    <definedName name="VAS075_F_Masinosiriranga51IS">'Forma 6'!$D$128</definedName>
    <definedName name="VAS075_F_Masinosiriranga531GeriamojoVandens">'Forma 6'!$F$128</definedName>
    <definedName name="VAS075_F_Masinosiriranga532GeriamojoVandens">'Forma 6'!$G$128</definedName>
    <definedName name="VAS075_F_Masinosiriranga533GeriamojoVandens">'Forma 6'!$H$128</definedName>
    <definedName name="VAS075_F_Masinosiriranga53IsViso">'Forma 6'!$E$128</definedName>
    <definedName name="VAS075_F_Masinosiriranga541NuotekuSurinkimas">'Forma 6'!$J$128</definedName>
    <definedName name="VAS075_F_Masinosiriranga542NuotekuValymas">'Forma 6'!$K$128</definedName>
    <definedName name="VAS075_F_Masinosiriranga543NuotekuDumblo">'Forma 6'!$L$128</definedName>
    <definedName name="VAS075_F_Masinosiriranga54IsViso">'Forma 6'!$I$128</definedName>
    <definedName name="VAS075_F_Masinosiriranga55PavirsiniuNuoteku">'Forma 6'!$M$128</definedName>
    <definedName name="VAS075_F_Masinosiriranga56KitosReguliuojamosios">'Forma 6'!$N$128</definedName>
    <definedName name="VAS075_F_Masinosiriranga57KitosVeiklos">'Forma 6'!$Q$128</definedName>
    <definedName name="VAS075_F_Masinosiriranga5Apskaitosveikla1">'Forma 6'!$O$128</definedName>
    <definedName name="VAS075_F_Masinosiriranga5Kitareguliuoja1">'Forma 6'!$P$128</definedName>
    <definedName name="VAS075_F_Nematerialusis21IS">'Forma 6'!$D$11</definedName>
    <definedName name="VAS075_F_Nematerialusis231GeriamojoVandens">'Forma 6'!$F$11</definedName>
    <definedName name="VAS075_F_Nematerialusis232GeriamojoVandens">'Forma 6'!$G$11</definedName>
    <definedName name="VAS075_F_Nematerialusis233GeriamojoVandens">'Forma 6'!$H$11</definedName>
    <definedName name="VAS075_F_Nematerialusis23IsViso">'Forma 6'!$E$11</definedName>
    <definedName name="VAS075_F_Nematerialusis241NuotekuSurinkimas">'Forma 6'!$J$11</definedName>
    <definedName name="VAS075_F_Nematerialusis242NuotekuValymas">'Forma 6'!$K$11</definedName>
    <definedName name="VAS075_F_Nematerialusis243NuotekuDumblo">'Forma 6'!$L$11</definedName>
    <definedName name="VAS075_F_Nematerialusis24IsViso">'Forma 6'!$I$11</definedName>
    <definedName name="VAS075_F_Nematerialusis25PavirsiniuNuoteku">'Forma 6'!$M$11</definedName>
    <definedName name="VAS075_F_Nematerialusis26KitosReguliuojamosios">'Forma 6'!$N$11</definedName>
    <definedName name="VAS075_F_Nematerialusis27KitosVeiklos">'Forma 6'!$Q$11</definedName>
    <definedName name="VAS075_F_Nematerialusis2Apskaitosveikla1">'Forma 6'!$O$11</definedName>
    <definedName name="VAS075_F_Nematerialusis2Kitareguliuoja1">'Forma 6'!$P$11</definedName>
    <definedName name="VAS075_F_Nematerialusis31IS">'Forma 6'!$D$39</definedName>
    <definedName name="VAS075_F_Nematerialusis331GeriamojoVandens">'Forma 6'!$F$39</definedName>
    <definedName name="VAS075_F_Nematerialusis332GeriamojoVandens">'Forma 6'!$G$39</definedName>
    <definedName name="VAS075_F_Nematerialusis333GeriamojoVandens">'Forma 6'!$H$39</definedName>
    <definedName name="VAS075_F_Nematerialusis33IsViso">'Forma 6'!$E$39</definedName>
    <definedName name="VAS075_F_Nematerialusis341NuotekuSurinkimas">'Forma 6'!$J$39</definedName>
    <definedName name="VAS075_F_Nematerialusis342NuotekuValymas">'Forma 6'!$K$39</definedName>
    <definedName name="VAS075_F_Nematerialusis343NuotekuDumblo">'Forma 6'!$L$39</definedName>
    <definedName name="VAS075_F_Nematerialusis34IsViso">'Forma 6'!$I$39</definedName>
    <definedName name="VAS075_F_Nematerialusis35PavirsiniuNuoteku">'Forma 6'!$M$39</definedName>
    <definedName name="VAS075_F_Nematerialusis36KitosReguliuojamosios">'Forma 6'!$N$39</definedName>
    <definedName name="VAS075_F_Nematerialusis37KitosVeiklos">'Forma 6'!$Q$39</definedName>
    <definedName name="VAS075_F_Nematerialusis3Apskaitosveikla1">'Forma 6'!$O$39</definedName>
    <definedName name="VAS075_F_Nematerialusis3Kitareguliuoja1">'Forma 6'!$P$39</definedName>
    <definedName name="VAS075_F_Nematerialusis41IS">'Forma 6'!$D$67</definedName>
    <definedName name="VAS075_F_Nematerialusis431GeriamojoVandens">'Forma 6'!$F$67</definedName>
    <definedName name="VAS075_F_Nematerialusis432GeriamojoVandens">'Forma 6'!$G$67</definedName>
    <definedName name="VAS075_F_Nematerialusis433GeriamojoVandens">'Forma 6'!$H$67</definedName>
    <definedName name="VAS075_F_Nematerialusis43IsViso">'Forma 6'!$E$67</definedName>
    <definedName name="VAS075_F_Nematerialusis441NuotekuSurinkimas">'Forma 6'!$J$67</definedName>
    <definedName name="VAS075_F_Nematerialusis442NuotekuValymas">'Forma 6'!$K$67</definedName>
    <definedName name="VAS075_F_Nematerialusis443NuotekuDumblo">'Forma 6'!$L$67</definedName>
    <definedName name="VAS075_F_Nematerialusis44IsViso">'Forma 6'!$I$67</definedName>
    <definedName name="VAS075_F_Nematerialusis45PavirsiniuNuoteku">'Forma 6'!$M$67</definedName>
    <definedName name="VAS075_F_Nematerialusis46KitosReguliuojamosios">'Forma 6'!$N$67</definedName>
    <definedName name="VAS075_F_Nematerialusis47KitosVeiklos">'Forma 6'!$Q$67</definedName>
    <definedName name="VAS075_F_Nematerialusis4Apskaitosveikla1">'Forma 6'!$O$67</definedName>
    <definedName name="VAS075_F_Nematerialusis4Kitareguliuoja1">'Forma 6'!$P$67</definedName>
    <definedName name="VAS075_F_Nematerialusis51IS">'Forma 6'!$D$117</definedName>
    <definedName name="VAS075_F_Nematerialusis531GeriamojoVandens">'Forma 6'!$F$117</definedName>
    <definedName name="VAS075_F_Nematerialusis532GeriamojoVandens">'Forma 6'!$G$117</definedName>
    <definedName name="VAS075_F_Nematerialusis533GeriamojoVandens">'Forma 6'!$H$117</definedName>
    <definedName name="VAS075_F_Nematerialusis53IsViso">'Forma 6'!$E$117</definedName>
    <definedName name="VAS075_F_Nematerialusis541NuotekuSurinkimas">'Forma 6'!$J$117</definedName>
    <definedName name="VAS075_F_Nematerialusis542NuotekuValymas">'Forma 6'!$K$117</definedName>
    <definedName name="VAS075_F_Nematerialusis543NuotekuDumblo">'Forma 6'!$L$117</definedName>
    <definedName name="VAS075_F_Nematerialusis54IsViso">'Forma 6'!$I$117</definedName>
    <definedName name="VAS075_F_Nematerialusis55PavirsiniuNuoteku">'Forma 6'!$M$117</definedName>
    <definedName name="VAS075_F_Nematerialusis56KitosReguliuojamosios">'Forma 6'!$N$117</definedName>
    <definedName name="VAS075_F_Nematerialusis57KitosVeiklos">'Forma 6'!$Q$117</definedName>
    <definedName name="VAS075_F_Nematerialusis5Apskaitosveikla1">'Forma 6'!$O$117</definedName>
    <definedName name="VAS075_F_Nematerialusis5Kitareguliuoja1">'Forma 6'!$P$117</definedName>
    <definedName name="VAS075_F_Netiesiogiaipa11IS">'Forma 6'!$D$66</definedName>
    <definedName name="VAS075_F_Netiesiogiaipa131GeriamojoVandens">'Forma 6'!$F$66</definedName>
    <definedName name="VAS075_F_Netiesiogiaipa132GeriamojoVandens">'Forma 6'!$G$66</definedName>
    <definedName name="VAS075_F_Netiesiogiaipa133GeriamojoVandens">'Forma 6'!$H$66</definedName>
    <definedName name="VAS075_F_Netiesiogiaipa13IsViso">'Forma 6'!$E$66</definedName>
    <definedName name="VAS075_F_Netiesiogiaipa141NuotekuSurinkimas">'Forma 6'!$J$66</definedName>
    <definedName name="VAS075_F_Netiesiogiaipa142NuotekuValymas">'Forma 6'!$K$66</definedName>
    <definedName name="VAS075_F_Netiesiogiaipa143NuotekuDumblo">'Forma 6'!$L$66</definedName>
    <definedName name="VAS075_F_Netiesiogiaipa14IsViso">'Forma 6'!$I$66</definedName>
    <definedName name="VAS075_F_Netiesiogiaipa15PavirsiniuNuoteku">'Forma 6'!$M$66</definedName>
    <definedName name="VAS075_F_Netiesiogiaipa16KitosReguliuojamosios">'Forma 6'!$N$66</definedName>
    <definedName name="VAS075_F_Netiesiogiaipa17KitosVeiklos">'Forma 6'!$Q$66</definedName>
    <definedName name="VAS075_F_Netiesiogiaipa1Apskaitosveikla1">'Forma 6'!$O$66</definedName>
    <definedName name="VAS075_F_Netiesiogiaipa1Kitareguliuoja1">'Forma 6'!$P$66</definedName>
    <definedName name="VAS075_F_Nuotekuirdumbl21IS">'Forma 6'!$D$24</definedName>
    <definedName name="VAS075_F_Nuotekuirdumbl231GeriamojoVandens">'Forma 6'!$F$24</definedName>
    <definedName name="VAS075_F_Nuotekuirdumbl232GeriamojoVandens">'Forma 6'!$G$24</definedName>
    <definedName name="VAS075_F_Nuotekuirdumbl233GeriamojoVandens">'Forma 6'!$H$24</definedName>
    <definedName name="VAS075_F_Nuotekuirdumbl23IsViso">'Forma 6'!$E$24</definedName>
    <definedName name="VAS075_F_Nuotekuirdumbl241NuotekuSurinkimas">'Forma 6'!$J$24</definedName>
    <definedName name="VAS075_F_Nuotekuirdumbl242NuotekuValymas">'Forma 6'!$K$24</definedName>
    <definedName name="VAS075_F_Nuotekuirdumbl243NuotekuDumblo">'Forma 6'!$L$24</definedName>
    <definedName name="VAS075_F_Nuotekuirdumbl24IsViso">'Forma 6'!$I$24</definedName>
    <definedName name="VAS075_F_Nuotekuirdumbl25PavirsiniuNuoteku">'Forma 6'!$M$24</definedName>
    <definedName name="VAS075_F_Nuotekuirdumbl26KitosReguliuojamosios">'Forma 6'!$N$24</definedName>
    <definedName name="VAS075_F_Nuotekuirdumbl27KitosVeiklos">'Forma 6'!$Q$24</definedName>
    <definedName name="VAS075_F_Nuotekuirdumbl2Apskaitosveikla1">'Forma 6'!$O$24</definedName>
    <definedName name="VAS075_F_Nuotekuirdumbl2Kitareguliuoja1">'Forma 6'!$P$24</definedName>
    <definedName name="VAS075_F_Nuotekuirdumbl31IS">'Forma 6'!$D$52</definedName>
    <definedName name="VAS075_F_Nuotekuirdumbl331GeriamojoVandens">'Forma 6'!$F$52</definedName>
    <definedName name="VAS075_F_Nuotekuirdumbl332GeriamojoVandens">'Forma 6'!$G$52</definedName>
    <definedName name="VAS075_F_Nuotekuirdumbl333GeriamojoVandens">'Forma 6'!$H$52</definedName>
    <definedName name="VAS075_F_Nuotekuirdumbl33IsViso">'Forma 6'!$E$52</definedName>
    <definedName name="VAS075_F_Nuotekuirdumbl341NuotekuSurinkimas">'Forma 6'!$J$52</definedName>
    <definedName name="VAS075_F_Nuotekuirdumbl342NuotekuValymas">'Forma 6'!$K$52</definedName>
    <definedName name="VAS075_F_Nuotekuirdumbl343NuotekuDumblo">'Forma 6'!$L$52</definedName>
    <definedName name="VAS075_F_Nuotekuirdumbl34IsViso">'Forma 6'!$I$52</definedName>
    <definedName name="VAS075_F_Nuotekuirdumbl35PavirsiniuNuoteku">'Forma 6'!$M$52</definedName>
    <definedName name="VAS075_F_Nuotekuirdumbl36KitosReguliuojamosios">'Forma 6'!$N$52</definedName>
    <definedName name="VAS075_F_Nuotekuirdumbl37KitosVeiklos">'Forma 6'!$Q$52</definedName>
    <definedName name="VAS075_F_Nuotekuirdumbl3Apskaitosveikla1">'Forma 6'!$O$52</definedName>
    <definedName name="VAS075_F_Nuotekuirdumbl3Kitareguliuoja1">'Forma 6'!$P$52</definedName>
    <definedName name="VAS075_F_Nuotekuirdumbl41IS">'Forma 6'!$D$80</definedName>
    <definedName name="VAS075_F_Nuotekuirdumbl431GeriamojoVandens">'Forma 6'!$F$80</definedName>
    <definedName name="VAS075_F_Nuotekuirdumbl432GeriamojoVandens">'Forma 6'!$G$80</definedName>
    <definedName name="VAS075_F_Nuotekuirdumbl433GeriamojoVandens">'Forma 6'!$H$80</definedName>
    <definedName name="VAS075_F_Nuotekuirdumbl43IsViso">'Forma 6'!$E$80</definedName>
    <definedName name="VAS075_F_Nuotekuirdumbl441NuotekuSurinkimas">'Forma 6'!$J$80</definedName>
    <definedName name="VAS075_F_Nuotekuirdumbl442NuotekuValymas">'Forma 6'!$K$80</definedName>
    <definedName name="VAS075_F_Nuotekuirdumbl443NuotekuDumblo">'Forma 6'!$L$80</definedName>
    <definedName name="VAS075_F_Nuotekuirdumbl44IsViso">'Forma 6'!$I$80</definedName>
    <definedName name="VAS075_F_Nuotekuirdumbl45PavirsiniuNuoteku">'Forma 6'!$M$80</definedName>
    <definedName name="VAS075_F_Nuotekuirdumbl46KitosReguliuojamosios">'Forma 6'!$N$80</definedName>
    <definedName name="VAS075_F_Nuotekuirdumbl47KitosVeiklos">'Forma 6'!$Q$80</definedName>
    <definedName name="VAS075_F_Nuotekuirdumbl4Apskaitosveikla1">'Forma 6'!$O$80</definedName>
    <definedName name="VAS075_F_Nuotekuirdumbl4Kitareguliuoja1">'Forma 6'!$P$80</definedName>
    <definedName name="VAS075_F_Paskirstomasil11IS">'Forma 6'!$D$10</definedName>
    <definedName name="VAS075_F_Paskirstomasil131GeriamojoVandens">'Forma 6'!$F$10</definedName>
    <definedName name="VAS075_F_Paskirstomasil132GeriamojoVandens">'Forma 6'!$G$10</definedName>
    <definedName name="VAS075_F_Paskirstomasil133GeriamojoVandens">'Forma 6'!$H$10</definedName>
    <definedName name="VAS075_F_Paskirstomasil13IsViso">'Forma 6'!$E$10</definedName>
    <definedName name="VAS075_F_Paskirstomasil141NuotekuSurinkimas">'Forma 6'!$J$10</definedName>
    <definedName name="VAS075_F_Paskirstomasil142NuotekuValymas">'Forma 6'!$K$10</definedName>
    <definedName name="VAS075_F_Paskirstomasil143NuotekuDumblo">'Forma 6'!$L$10</definedName>
    <definedName name="VAS075_F_Paskirstomasil14IsViso">'Forma 6'!$I$10</definedName>
    <definedName name="VAS075_F_Paskirstomasil15PavirsiniuNuoteku">'Forma 6'!$M$10</definedName>
    <definedName name="VAS075_F_Paskirstomasil16KitosReguliuojamosios">'Forma 6'!$N$10</definedName>
    <definedName name="VAS075_F_Paskirstomasil17KitosVeiklos">'Forma 6'!$Q$10</definedName>
    <definedName name="VAS075_F_Paskirstomasil1Apskaitosveikla1">'Forma 6'!$O$10</definedName>
    <definedName name="VAS075_F_Paskirstomasil1Kitareguliuoja1">'Forma 6'!$P$10</definedName>
    <definedName name="VAS075_F_Pastataiadmini21IS">'Forma 6'!$D$16</definedName>
    <definedName name="VAS075_F_Pastataiadmini231GeriamojoVandens">'Forma 6'!$F$16</definedName>
    <definedName name="VAS075_F_Pastataiadmini232GeriamojoVandens">'Forma 6'!$G$16</definedName>
    <definedName name="VAS075_F_Pastataiadmini233GeriamojoVandens">'Forma 6'!$H$16</definedName>
    <definedName name="VAS075_F_Pastataiadmini23IsViso">'Forma 6'!$E$16</definedName>
    <definedName name="VAS075_F_Pastataiadmini241NuotekuSurinkimas">'Forma 6'!$J$16</definedName>
    <definedName name="VAS075_F_Pastataiadmini242NuotekuValymas">'Forma 6'!$K$16</definedName>
    <definedName name="VAS075_F_Pastataiadmini243NuotekuDumblo">'Forma 6'!$L$16</definedName>
    <definedName name="VAS075_F_Pastataiadmini24IsViso">'Forma 6'!$I$16</definedName>
    <definedName name="VAS075_F_Pastataiadmini25PavirsiniuNuoteku">'Forma 6'!$M$16</definedName>
    <definedName name="VAS075_F_Pastataiadmini26KitosReguliuojamosios">'Forma 6'!$N$16</definedName>
    <definedName name="VAS075_F_Pastataiadmini27KitosVeiklos">'Forma 6'!$Q$16</definedName>
    <definedName name="VAS075_F_Pastataiadmini2Apskaitosveikla1">'Forma 6'!$O$16</definedName>
    <definedName name="VAS075_F_Pastataiadmini2Kitareguliuoja1">'Forma 6'!$P$16</definedName>
    <definedName name="VAS075_F_Pastataiadmini31IS">'Forma 6'!$D$44</definedName>
    <definedName name="VAS075_F_Pastataiadmini331GeriamojoVandens">'Forma 6'!$F$44</definedName>
    <definedName name="VAS075_F_Pastataiadmini332GeriamojoVandens">'Forma 6'!$G$44</definedName>
    <definedName name="VAS075_F_Pastataiadmini333GeriamojoVandens">'Forma 6'!$H$44</definedName>
    <definedName name="VAS075_F_Pastataiadmini33IsViso">'Forma 6'!$E$44</definedName>
    <definedName name="VAS075_F_Pastataiadmini341NuotekuSurinkimas">'Forma 6'!$J$44</definedName>
    <definedName name="VAS075_F_Pastataiadmini342NuotekuValymas">'Forma 6'!$K$44</definedName>
    <definedName name="VAS075_F_Pastataiadmini343NuotekuDumblo">'Forma 6'!$L$44</definedName>
    <definedName name="VAS075_F_Pastataiadmini34IsViso">'Forma 6'!$I$44</definedName>
    <definedName name="VAS075_F_Pastataiadmini35PavirsiniuNuoteku">'Forma 6'!$M$44</definedName>
    <definedName name="VAS075_F_Pastataiadmini36KitosReguliuojamosios">'Forma 6'!$N$44</definedName>
    <definedName name="VAS075_F_Pastataiadmini37KitosVeiklos">'Forma 6'!$Q$44</definedName>
    <definedName name="VAS075_F_Pastataiadmini3Apskaitosveikla1">'Forma 6'!$O$44</definedName>
    <definedName name="VAS075_F_Pastataiadmini3Kitareguliuoja1">'Forma 6'!$P$44</definedName>
    <definedName name="VAS075_F_Pastataiadmini41IS">'Forma 6'!$D$72</definedName>
    <definedName name="VAS075_F_Pastataiadmini431GeriamojoVandens">'Forma 6'!$F$72</definedName>
    <definedName name="VAS075_F_Pastataiadmini432GeriamojoVandens">'Forma 6'!$G$72</definedName>
    <definedName name="VAS075_F_Pastataiadmini433GeriamojoVandens">'Forma 6'!$H$72</definedName>
    <definedName name="VAS075_F_Pastataiadmini43IsViso">'Forma 6'!$E$72</definedName>
    <definedName name="VAS075_F_Pastataiadmini441NuotekuSurinkimas">'Forma 6'!$J$72</definedName>
    <definedName name="VAS075_F_Pastataiadmini442NuotekuValymas">'Forma 6'!$K$72</definedName>
    <definedName name="VAS075_F_Pastataiadmini443NuotekuDumblo">'Forma 6'!$L$72</definedName>
    <definedName name="VAS075_F_Pastataiadmini44IsViso">'Forma 6'!$I$72</definedName>
    <definedName name="VAS075_F_Pastataiadmini45PavirsiniuNuoteku">'Forma 6'!$M$72</definedName>
    <definedName name="VAS075_F_Pastataiadmini46KitosReguliuojamosios">'Forma 6'!$N$72</definedName>
    <definedName name="VAS075_F_Pastataiadmini47KitosVeiklos">'Forma 6'!$Q$72</definedName>
    <definedName name="VAS075_F_Pastataiadmini4Apskaitosveikla1">'Forma 6'!$O$72</definedName>
    <definedName name="VAS075_F_Pastataiadmini4Kitareguliuoja1">'Forma 6'!$P$72</definedName>
    <definedName name="VAS075_F_Pastataiadmini51IS">'Forma 6'!$D$122</definedName>
    <definedName name="VAS075_F_Pastataiadmini531GeriamojoVandens">'Forma 6'!$F$122</definedName>
    <definedName name="VAS075_F_Pastataiadmini532GeriamojoVandens">'Forma 6'!$G$122</definedName>
    <definedName name="VAS075_F_Pastataiadmini533GeriamojoVandens">'Forma 6'!$H$122</definedName>
    <definedName name="VAS075_F_Pastataiadmini53IsViso">'Forma 6'!$E$122</definedName>
    <definedName name="VAS075_F_Pastataiadmini541NuotekuSurinkimas">'Forma 6'!$J$122</definedName>
    <definedName name="VAS075_F_Pastataiadmini542NuotekuValymas">'Forma 6'!$K$122</definedName>
    <definedName name="VAS075_F_Pastataiadmini543NuotekuDumblo">'Forma 6'!$L$122</definedName>
    <definedName name="VAS075_F_Pastataiadmini54IsViso">'Forma 6'!$I$122</definedName>
    <definedName name="VAS075_F_Pastataiadmini55PavirsiniuNuoteku">'Forma 6'!$M$122</definedName>
    <definedName name="VAS075_F_Pastataiadmini56KitosReguliuojamosios">'Forma 6'!$N$122</definedName>
    <definedName name="VAS075_F_Pastataiadmini57KitosVeiklos">'Forma 6'!$Q$122</definedName>
    <definedName name="VAS075_F_Pastataiadmini5Apskaitosveikla1">'Forma 6'!$O$122</definedName>
    <definedName name="VAS075_F_Pastataiadmini5Kitareguliuoja1">'Forma 6'!$P$122</definedName>
    <definedName name="VAS075_F_Pastataiirstat21IS">'Forma 6'!$D$15</definedName>
    <definedName name="VAS075_F_Pastataiirstat231GeriamojoVandens">'Forma 6'!$F$15</definedName>
    <definedName name="VAS075_F_Pastataiirstat232GeriamojoVandens">'Forma 6'!$G$15</definedName>
    <definedName name="VAS075_F_Pastataiirstat233GeriamojoVandens">'Forma 6'!$H$15</definedName>
    <definedName name="VAS075_F_Pastataiirstat23IsViso">'Forma 6'!$E$15</definedName>
    <definedName name="VAS075_F_Pastataiirstat241NuotekuSurinkimas">'Forma 6'!$J$15</definedName>
    <definedName name="VAS075_F_Pastataiirstat242NuotekuValymas">'Forma 6'!$K$15</definedName>
    <definedName name="VAS075_F_Pastataiirstat243NuotekuDumblo">'Forma 6'!$L$15</definedName>
    <definedName name="VAS075_F_Pastataiirstat24IsViso">'Forma 6'!$I$15</definedName>
    <definedName name="VAS075_F_Pastataiirstat25PavirsiniuNuoteku">'Forma 6'!$M$15</definedName>
    <definedName name="VAS075_F_Pastataiirstat26KitosReguliuojamosios">'Forma 6'!$N$15</definedName>
    <definedName name="VAS075_F_Pastataiirstat27KitosVeiklos">'Forma 6'!$Q$15</definedName>
    <definedName name="VAS075_F_Pastataiirstat2Apskaitosveikla1">'Forma 6'!$O$15</definedName>
    <definedName name="VAS075_F_Pastataiirstat2Kitareguliuoja1">'Forma 6'!$P$15</definedName>
    <definedName name="VAS075_F_Pastataiirstat31IS">'Forma 6'!$D$43</definedName>
    <definedName name="VAS075_F_Pastataiirstat331GeriamojoVandens">'Forma 6'!$F$43</definedName>
    <definedName name="VAS075_F_Pastataiirstat332GeriamojoVandens">'Forma 6'!$G$43</definedName>
    <definedName name="VAS075_F_Pastataiirstat333GeriamojoVandens">'Forma 6'!$H$43</definedName>
    <definedName name="VAS075_F_Pastataiirstat33IsViso">'Forma 6'!$E$43</definedName>
    <definedName name="VAS075_F_Pastataiirstat341NuotekuSurinkimas">'Forma 6'!$J$43</definedName>
    <definedName name="VAS075_F_Pastataiirstat342NuotekuValymas">'Forma 6'!$K$43</definedName>
    <definedName name="VAS075_F_Pastataiirstat343NuotekuDumblo">'Forma 6'!$L$43</definedName>
    <definedName name="VAS075_F_Pastataiirstat34IsViso">'Forma 6'!$I$43</definedName>
    <definedName name="VAS075_F_Pastataiirstat35PavirsiniuNuoteku">'Forma 6'!$M$43</definedName>
    <definedName name="VAS075_F_Pastataiirstat36KitosReguliuojamosios">'Forma 6'!$N$43</definedName>
    <definedName name="VAS075_F_Pastataiirstat37KitosVeiklos">'Forma 6'!$Q$43</definedName>
    <definedName name="VAS075_F_Pastataiirstat3Apskaitosveikla1">'Forma 6'!$O$43</definedName>
    <definedName name="VAS075_F_Pastataiirstat3Kitareguliuoja1">'Forma 6'!$P$43</definedName>
    <definedName name="VAS075_F_Pastataiirstat41IS">'Forma 6'!$D$71</definedName>
    <definedName name="VAS075_F_Pastataiirstat431GeriamojoVandens">'Forma 6'!$F$71</definedName>
    <definedName name="VAS075_F_Pastataiirstat432GeriamojoVandens">'Forma 6'!$G$71</definedName>
    <definedName name="VAS075_F_Pastataiirstat433GeriamojoVandens">'Forma 6'!$H$71</definedName>
    <definedName name="VAS075_F_Pastataiirstat43IsViso">'Forma 6'!$E$71</definedName>
    <definedName name="VAS075_F_Pastataiirstat441NuotekuSurinkimas">'Forma 6'!$J$71</definedName>
    <definedName name="VAS075_F_Pastataiirstat442NuotekuValymas">'Forma 6'!$K$71</definedName>
    <definedName name="VAS075_F_Pastataiirstat443NuotekuDumblo">'Forma 6'!$L$71</definedName>
    <definedName name="VAS075_F_Pastataiirstat44IsViso">'Forma 6'!$I$71</definedName>
    <definedName name="VAS075_F_Pastataiirstat45PavirsiniuNuoteku">'Forma 6'!$M$71</definedName>
    <definedName name="VAS075_F_Pastataiirstat46KitosReguliuojamosios">'Forma 6'!$N$71</definedName>
    <definedName name="VAS075_F_Pastataiirstat47KitosVeiklos">'Forma 6'!$Q$71</definedName>
    <definedName name="VAS075_F_Pastataiirstat4Apskaitosveikla1">'Forma 6'!$O$71</definedName>
    <definedName name="VAS075_F_Pastataiirstat4Kitareguliuoja1">'Forma 6'!$P$71</definedName>
    <definedName name="VAS075_F_Pastataiirstat51IS">'Forma 6'!$D$121</definedName>
    <definedName name="VAS075_F_Pastataiirstat531GeriamojoVandens">'Forma 6'!$F$121</definedName>
    <definedName name="VAS075_F_Pastataiirstat532GeriamojoVandens">'Forma 6'!$G$121</definedName>
    <definedName name="VAS075_F_Pastataiirstat533GeriamojoVandens">'Forma 6'!$H$121</definedName>
    <definedName name="VAS075_F_Pastataiirstat53IsViso">'Forma 6'!$E$121</definedName>
    <definedName name="VAS075_F_Pastataiirstat541NuotekuSurinkimas">'Forma 6'!$J$121</definedName>
    <definedName name="VAS075_F_Pastataiirstat542NuotekuValymas">'Forma 6'!$K$121</definedName>
    <definedName name="VAS075_F_Pastataiirstat543NuotekuDumblo">'Forma 6'!$L$121</definedName>
    <definedName name="VAS075_F_Pastataiirstat54IsViso">'Forma 6'!$I$121</definedName>
    <definedName name="VAS075_F_Pastataiirstat55PavirsiniuNuoteku">'Forma 6'!$M$121</definedName>
    <definedName name="VAS075_F_Pastataiirstat56KitosReguliuojamosios">'Forma 6'!$N$121</definedName>
    <definedName name="VAS075_F_Pastataiirstat57KitosVeiklos">'Forma 6'!$Q$121</definedName>
    <definedName name="VAS075_F_Pastataiirstat5Apskaitosveikla1">'Forma 6'!$O$121</definedName>
    <definedName name="VAS075_F_Pastataiirstat5Kitareguliuoja1">'Forma 6'!$P$121</definedName>
    <definedName name="VAS075_F_Saulessviesose11IS">'Forma 6'!$D$20</definedName>
    <definedName name="VAS075_F_Saulessviesose131GeriamojoVandens">'Forma 6'!$F$20</definedName>
    <definedName name="VAS075_F_Saulessviesose132GeriamojoVandens">'Forma 6'!$G$20</definedName>
    <definedName name="VAS075_F_Saulessviesose133GeriamojoVandens">'Forma 6'!$H$20</definedName>
    <definedName name="VAS075_F_Saulessviesose13IsViso">'Forma 6'!$E$20</definedName>
    <definedName name="VAS075_F_Saulessviesose141NuotekuSurinkimas">'Forma 6'!$J$20</definedName>
    <definedName name="VAS075_F_Saulessviesose142NuotekuValymas">'Forma 6'!$K$20</definedName>
    <definedName name="VAS075_F_Saulessviesose143NuotekuDumblo">'Forma 6'!$L$20</definedName>
    <definedName name="VAS075_F_Saulessviesose14IsViso">'Forma 6'!$I$20</definedName>
    <definedName name="VAS075_F_Saulessviesose15PavirsiniuNuoteku">'Forma 6'!$M$20</definedName>
    <definedName name="VAS075_F_Saulessviesose16KitosReguliuojamosios">'Forma 6'!$N$20</definedName>
    <definedName name="VAS075_F_Saulessviesose17KitosVeiklos">'Forma 6'!$Q$20</definedName>
    <definedName name="VAS075_F_Saulessviesose1Apskaitosveikla1">'Forma 6'!$O$20</definedName>
    <definedName name="VAS075_F_Saulessviesose1Kitareguliuoja1">'Forma 6'!$P$20</definedName>
    <definedName name="VAS075_F_Saulessviesose21IS">'Forma 6'!$D$48</definedName>
    <definedName name="VAS075_F_Saulessviesose231GeriamojoVandens">'Forma 6'!$F$48</definedName>
    <definedName name="VAS075_F_Saulessviesose232GeriamojoVandens">'Forma 6'!$G$48</definedName>
    <definedName name="VAS075_F_Saulessviesose233GeriamojoVandens">'Forma 6'!$H$48</definedName>
    <definedName name="VAS075_F_Saulessviesose23IsViso">'Forma 6'!$E$48</definedName>
    <definedName name="VAS075_F_Saulessviesose241NuotekuSurinkimas">'Forma 6'!$J$48</definedName>
    <definedName name="VAS075_F_Saulessviesose242NuotekuValymas">'Forma 6'!$K$48</definedName>
    <definedName name="VAS075_F_Saulessviesose243NuotekuDumblo">'Forma 6'!$L$48</definedName>
    <definedName name="VAS075_F_Saulessviesose24IsViso">'Forma 6'!$I$48</definedName>
    <definedName name="VAS075_F_Saulessviesose25PavirsiniuNuoteku">'Forma 6'!$M$48</definedName>
    <definedName name="VAS075_F_Saulessviesose26KitosReguliuojamosios">'Forma 6'!$N$48</definedName>
    <definedName name="VAS075_F_Saulessviesose27KitosVeiklos">'Forma 6'!$Q$48</definedName>
    <definedName name="VAS075_F_Saulessviesose2Apskaitosveikla1">'Forma 6'!$O$48</definedName>
    <definedName name="VAS075_F_Saulessviesose2Kitareguliuoja1">'Forma 6'!$P$48</definedName>
    <definedName name="VAS075_F_Saulessviesose31IS">'Forma 6'!$D$76</definedName>
    <definedName name="VAS075_F_Saulessviesose331GeriamojoVandens">'Forma 6'!$F$76</definedName>
    <definedName name="VAS075_F_Saulessviesose332GeriamojoVandens">'Forma 6'!$G$76</definedName>
    <definedName name="VAS075_F_Saulessviesose333GeriamojoVandens">'Forma 6'!$H$76</definedName>
    <definedName name="VAS075_F_Saulessviesose33IsViso">'Forma 6'!$E$76</definedName>
    <definedName name="VAS075_F_Saulessviesose341NuotekuSurinkimas">'Forma 6'!$J$76</definedName>
    <definedName name="VAS075_F_Saulessviesose342NuotekuValymas">'Forma 6'!$K$76</definedName>
    <definedName name="VAS075_F_Saulessviesose343NuotekuDumblo">'Forma 6'!$L$76</definedName>
    <definedName name="VAS075_F_Saulessviesose34IsViso">'Forma 6'!$I$76</definedName>
    <definedName name="VAS075_F_Saulessviesose35PavirsiniuNuoteku">'Forma 6'!$M$76</definedName>
    <definedName name="VAS075_F_Saulessviesose36KitosReguliuojamosios">'Forma 6'!$N$76</definedName>
    <definedName name="VAS075_F_Saulessviesose37KitosVeiklos">'Forma 6'!$Q$76</definedName>
    <definedName name="VAS075_F_Saulessviesose3Apskaitosveikla1">'Forma 6'!$O$76</definedName>
    <definedName name="VAS075_F_Saulessviesose3Kitareguliuoja1">'Forma 6'!$P$76</definedName>
    <definedName name="VAS075_F_Saulessviesose41IS">'Forma 6'!$D$126</definedName>
    <definedName name="VAS075_F_Saulessviesose431GeriamojoVandens">'Forma 6'!$F$126</definedName>
    <definedName name="VAS075_F_Saulessviesose432GeriamojoVandens">'Forma 6'!$G$126</definedName>
    <definedName name="VAS075_F_Saulessviesose433GeriamojoVandens">'Forma 6'!$H$126</definedName>
    <definedName name="VAS075_F_Saulessviesose43IsViso">'Forma 6'!$E$126</definedName>
    <definedName name="VAS075_F_Saulessviesose441NuotekuSurinkimas">'Forma 6'!$J$126</definedName>
    <definedName name="VAS075_F_Saulessviesose442NuotekuValymas">'Forma 6'!$K$126</definedName>
    <definedName name="VAS075_F_Saulessviesose443NuotekuDumblo">'Forma 6'!$L$126</definedName>
    <definedName name="VAS075_F_Saulessviesose44IsViso">'Forma 6'!$I$126</definedName>
    <definedName name="VAS075_F_Saulessviesose45PavirsiniuNuoteku">'Forma 6'!$M$126</definedName>
    <definedName name="VAS075_F_Saulessviesose46KitosReguliuojamosios">'Forma 6'!$N$126</definedName>
    <definedName name="VAS075_F_Saulessviesose47KitosVeiklos">'Forma 6'!$Q$126</definedName>
    <definedName name="VAS075_F_Saulessviesose4Apskaitosveikla1">'Forma 6'!$O$126</definedName>
    <definedName name="VAS075_F_Saulessviesose4Kitareguliuoja1">'Forma 6'!$P$126</definedName>
    <definedName name="VAS075_F_Silumosatsiska11IS">'Forma 6'!$D$28</definedName>
    <definedName name="VAS075_F_Silumosatsiska131GeriamojoVandens">'Forma 6'!$F$28</definedName>
    <definedName name="VAS075_F_Silumosatsiska132GeriamojoVandens">'Forma 6'!$G$28</definedName>
    <definedName name="VAS075_F_Silumosatsiska133GeriamojoVandens">'Forma 6'!$H$28</definedName>
    <definedName name="VAS075_F_Silumosatsiska13IsViso">'Forma 6'!$E$28</definedName>
    <definedName name="VAS075_F_Silumosatsiska141NuotekuSurinkimas">'Forma 6'!$J$28</definedName>
    <definedName name="VAS075_F_Silumosatsiska142NuotekuValymas">'Forma 6'!$K$28</definedName>
    <definedName name="VAS075_F_Silumosatsiska143NuotekuDumblo">'Forma 6'!$L$28</definedName>
    <definedName name="VAS075_F_Silumosatsiska14IsViso">'Forma 6'!$I$28</definedName>
    <definedName name="VAS075_F_Silumosatsiska15PavirsiniuNuoteku">'Forma 6'!$M$28</definedName>
    <definedName name="VAS075_F_Silumosatsiska16KitosReguliuojamosios">'Forma 6'!$N$28</definedName>
    <definedName name="VAS075_F_Silumosatsiska17KitosVeiklos">'Forma 6'!$Q$28</definedName>
    <definedName name="VAS075_F_Silumosatsiska1Apskaitosveikla1">'Forma 6'!$O$28</definedName>
    <definedName name="VAS075_F_Silumosatsiska1Kitareguliuoja1">'Forma 6'!$P$28</definedName>
    <definedName name="VAS075_F_Silumosatsiska21IS">'Forma 6'!$D$56</definedName>
    <definedName name="VAS075_F_Silumosatsiska231GeriamojoVandens">'Forma 6'!$F$56</definedName>
    <definedName name="VAS075_F_Silumosatsiska232GeriamojoVandens">'Forma 6'!$G$56</definedName>
    <definedName name="VAS075_F_Silumosatsiska233GeriamojoVandens">'Forma 6'!$H$56</definedName>
    <definedName name="VAS075_F_Silumosatsiska23IsViso">'Forma 6'!$E$56</definedName>
    <definedName name="VAS075_F_Silumosatsiska241NuotekuSurinkimas">'Forma 6'!$J$56</definedName>
    <definedName name="VAS075_F_Silumosatsiska242NuotekuValymas">'Forma 6'!$K$56</definedName>
    <definedName name="VAS075_F_Silumosatsiska243NuotekuDumblo">'Forma 6'!$L$56</definedName>
    <definedName name="VAS075_F_Silumosatsiska24IsViso">'Forma 6'!$I$56</definedName>
    <definedName name="VAS075_F_Silumosatsiska25PavirsiniuNuoteku">'Forma 6'!$M$56</definedName>
    <definedName name="VAS075_F_Silumosatsiska26KitosReguliuojamosios">'Forma 6'!$N$56</definedName>
    <definedName name="VAS075_F_Silumosatsiska27KitosVeiklos">'Forma 6'!$Q$56</definedName>
    <definedName name="VAS075_F_Silumosatsiska2Apskaitosveikla1">'Forma 6'!$O$56</definedName>
    <definedName name="VAS075_F_Silumosatsiska2Kitareguliuoja1">'Forma 6'!$P$56</definedName>
    <definedName name="VAS075_F_Silumosatsiska31IS">'Forma 6'!$D$84</definedName>
    <definedName name="VAS075_F_Silumosatsiska331GeriamojoVandens">'Forma 6'!$F$84</definedName>
    <definedName name="VAS075_F_Silumosatsiska332GeriamojoVandens">'Forma 6'!$G$84</definedName>
    <definedName name="VAS075_F_Silumosatsiska333GeriamojoVandens">'Forma 6'!$H$84</definedName>
    <definedName name="VAS075_F_Silumosatsiska33IsViso">'Forma 6'!$E$84</definedName>
    <definedName name="VAS075_F_Silumosatsiska341NuotekuSurinkimas">'Forma 6'!$J$84</definedName>
    <definedName name="VAS075_F_Silumosatsiska342NuotekuValymas">'Forma 6'!$K$84</definedName>
    <definedName name="VAS075_F_Silumosatsiska343NuotekuDumblo">'Forma 6'!$L$84</definedName>
    <definedName name="VAS075_F_Silumosatsiska34IsViso">'Forma 6'!$I$84</definedName>
    <definedName name="VAS075_F_Silumosatsiska35PavirsiniuNuoteku">'Forma 6'!$M$84</definedName>
    <definedName name="VAS075_F_Silumosatsiska36KitosReguliuojamosios">'Forma 6'!$N$84</definedName>
    <definedName name="VAS075_F_Silumosatsiska37KitosVeiklos">'Forma 6'!$Q$84</definedName>
    <definedName name="VAS075_F_Silumosatsiska3Apskaitosveikla1">'Forma 6'!$O$84</definedName>
    <definedName name="VAS075_F_Silumosatsiska3Kitareguliuoja1">'Forma 6'!$P$84</definedName>
    <definedName name="VAS075_F_Silumosatsiska41IS">'Forma 6'!$D$133</definedName>
    <definedName name="VAS075_F_Silumosatsiska431GeriamojoVandens">'Forma 6'!$F$133</definedName>
    <definedName name="VAS075_F_Silumosatsiska432GeriamojoVandens">'Forma 6'!$G$133</definedName>
    <definedName name="VAS075_F_Silumosatsiska433GeriamojoVandens">'Forma 6'!$H$133</definedName>
    <definedName name="VAS075_F_Silumosatsiska43IsViso">'Forma 6'!$E$133</definedName>
    <definedName name="VAS075_F_Silumosatsiska441NuotekuSurinkimas">'Forma 6'!$J$133</definedName>
    <definedName name="VAS075_F_Silumosatsiska442NuotekuValymas">'Forma 6'!$K$133</definedName>
    <definedName name="VAS075_F_Silumosatsiska443NuotekuDumblo">'Forma 6'!$L$133</definedName>
    <definedName name="VAS075_F_Silumosatsiska44IsViso">'Forma 6'!$I$133</definedName>
    <definedName name="VAS075_F_Silumosatsiska45PavirsiniuNuoteku">'Forma 6'!$M$133</definedName>
    <definedName name="VAS075_F_Silumosatsiska46KitosReguliuojamosios">'Forma 6'!$N$133</definedName>
    <definedName name="VAS075_F_Silumosatsiska47KitosVeiklos">'Forma 6'!$Q$133</definedName>
    <definedName name="VAS075_F_Silumosatsiska4Apskaitosveikla1">'Forma 6'!$O$133</definedName>
    <definedName name="VAS075_F_Silumosatsiska4Kitareguliuoja1">'Forma 6'!$P$133</definedName>
    <definedName name="VAS075_F_Silumosirkarst11IS">'Forma 6'!$D$19</definedName>
    <definedName name="VAS075_F_Silumosirkarst131GeriamojoVandens">'Forma 6'!$F$19</definedName>
    <definedName name="VAS075_F_Silumosirkarst132GeriamojoVandens">'Forma 6'!$G$19</definedName>
    <definedName name="VAS075_F_Silumosirkarst133GeriamojoVandens">'Forma 6'!$H$19</definedName>
    <definedName name="VAS075_F_Silumosirkarst13IsViso">'Forma 6'!$E$19</definedName>
    <definedName name="VAS075_F_Silumosirkarst141NuotekuSurinkimas">'Forma 6'!$J$19</definedName>
    <definedName name="VAS075_F_Silumosirkarst142NuotekuValymas">'Forma 6'!$K$19</definedName>
    <definedName name="VAS075_F_Silumosirkarst143NuotekuDumblo">'Forma 6'!$L$19</definedName>
    <definedName name="VAS075_F_Silumosirkarst14IsViso">'Forma 6'!$I$19</definedName>
    <definedName name="VAS075_F_Silumosirkarst15PavirsiniuNuoteku">'Forma 6'!$M$19</definedName>
    <definedName name="VAS075_F_Silumosirkarst16KitosReguliuojamosios">'Forma 6'!$N$19</definedName>
    <definedName name="VAS075_F_Silumosirkarst17KitosVeiklos">'Forma 6'!$Q$19</definedName>
    <definedName name="VAS075_F_Silumosirkarst1Apskaitosveikla1">'Forma 6'!$O$19</definedName>
    <definedName name="VAS075_F_Silumosirkarst1Kitareguliuoja1">'Forma 6'!$P$19</definedName>
    <definedName name="VAS075_F_Silumosirkarst21IS">'Forma 6'!$D$47</definedName>
    <definedName name="VAS075_F_Silumosirkarst231GeriamojoVandens">'Forma 6'!$F$47</definedName>
    <definedName name="VAS075_F_Silumosirkarst232GeriamojoVandens">'Forma 6'!$G$47</definedName>
    <definedName name="VAS075_F_Silumosirkarst233GeriamojoVandens">'Forma 6'!$H$47</definedName>
    <definedName name="VAS075_F_Silumosirkarst23IsViso">'Forma 6'!$E$47</definedName>
    <definedName name="VAS075_F_Silumosirkarst241NuotekuSurinkimas">'Forma 6'!$J$47</definedName>
    <definedName name="VAS075_F_Silumosirkarst242NuotekuValymas">'Forma 6'!$K$47</definedName>
    <definedName name="VAS075_F_Silumosirkarst243NuotekuDumblo">'Forma 6'!$L$47</definedName>
    <definedName name="VAS075_F_Silumosirkarst24IsViso">'Forma 6'!$I$47</definedName>
    <definedName name="VAS075_F_Silumosirkarst25PavirsiniuNuoteku">'Forma 6'!$M$47</definedName>
    <definedName name="VAS075_F_Silumosirkarst26KitosReguliuojamosios">'Forma 6'!$N$47</definedName>
    <definedName name="VAS075_F_Silumosirkarst27KitosVeiklos">'Forma 6'!$Q$47</definedName>
    <definedName name="VAS075_F_Silumosirkarst2Apskaitosveikla1">'Forma 6'!$O$47</definedName>
    <definedName name="VAS075_F_Silumosirkarst2Kitareguliuoja1">'Forma 6'!$P$47</definedName>
    <definedName name="VAS075_F_Silumosirkarst31IS">'Forma 6'!$D$75</definedName>
    <definedName name="VAS075_F_Silumosirkarst331GeriamojoVandens">'Forma 6'!$F$75</definedName>
    <definedName name="VAS075_F_Silumosirkarst332GeriamojoVandens">'Forma 6'!$G$75</definedName>
    <definedName name="VAS075_F_Silumosirkarst333GeriamojoVandens">'Forma 6'!$H$75</definedName>
    <definedName name="VAS075_F_Silumosirkarst33IsViso">'Forma 6'!$E$75</definedName>
    <definedName name="VAS075_F_Silumosirkarst341NuotekuSurinkimas">'Forma 6'!$J$75</definedName>
    <definedName name="VAS075_F_Silumosirkarst342NuotekuValymas">'Forma 6'!$K$75</definedName>
    <definedName name="VAS075_F_Silumosirkarst343NuotekuDumblo">'Forma 6'!$L$75</definedName>
    <definedName name="VAS075_F_Silumosirkarst34IsViso">'Forma 6'!$I$75</definedName>
    <definedName name="VAS075_F_Silumosirkarst35PavirsiniuNuoteku">'Forma 6'!$M$75</definedName>
    <definedName name="VAS075_F_Silumosirkarst36KitosReguliuojamosios">'Forma 6'!$N$75</definedName>
    <definedName name="VAS075_F_Silumosirkarst37KitosVeiklos">'Forma 6'!$Q$75</definedName>
    <definedName name="VAS075_F_Silumosirkarst3Apskaitosveikla1">'Forma 6'!$O$75</definedName>
    <definedName name="VAS075_F_Silumosirkarst3Kitareguliuoja1">'Forma 6'!$P$75</definedName>
    <definedName name="VAS075_F_Silumosirkarst41IS">'Forma 6'!$D$125</definedName>
    <definedName name="VAS075_F_Silumosirkarst431GeriamojoVandens">'Forma 6'!$F$125</definedName>
    <definedName name="VAS075_F_Silumosirkarst432GeriamojoVandens">'Forma 6'!$G$125</definedName>
    <definedName name="VAS075_F_Silumosirkarst433GeriamojoVandens">'Forma 6'!$H$125</definedName>
    <definedName name="VAS075_F_Silumosirkarst43IsViso">'Forma 6'!$E$125</definedName>
    <definedName name="VAS075_F_Silumosirkarst441NuotekuSurinkimas">'Forma 6'!$J$125</definedName>
    <definedName name="VAS075_F_Silumosirkarst442NuotekuValymas">'Forma 6'!$K$125</definedName>
    <definedName name="VAS075_F_Silumosirkarst443NuotekuDumblo">'Forma 6'!$L$125</definedName>
    <definedName name="VAS075_F_Silumosirkarst44IsViso">'Forma 6'!$I$125</definedName>
    <definedName name="VAS075_F_Silumosirkarst45PavirsiniuNuoteku">'Forma 6'!$M$125</definedName>
    <definedName name="VAS075_F_Silumosirkarst46KitosReguliuojamosios">'Forma 6'!$N$125</definedName>
    <definedName name="VAS075_F_Silumosirkarst47KitosVeiklos">'Forma 6'!$Q$125</definedName>
    <definedName name="VAS075_F_Silumosirkarst4Apskaitosveikla1">'Forma 6'!$O$125</definedName>
    <definedName name="VAS075_F_Silumosirkarst4Kitareguliuoja1">'Forma 6'!$P$125</definedName>
    <definedName name="VAS075_F_Specprogramine21IS">'Forma 6'!$D$13</definedName>
    <definedName name="VAS075_F_Specprogramine231GeriamojoVandens">'Forma 6'!$F$13</definedName>
    <definedName name="VAS075_F_Specprogramine232GeriamojoVandens">'Forma 6'!$G$13</definedName>
    <definedName name="VAS075_F_Specprogramine233GeriamojoVandens">'Forma 6'!$H$13</definedName>
    <definedName name="VAS075_F_Specprogramine23IsViso">'Forma 6'!$E$13</definedName>
    <definedName name="VAS075_F_Specprogramine241NuotekuSurinkimas">'Forma 6'!$J$13</definedName>
    <definedName name="VAS075_F_Specprogramine242NuotekuValymas">'Forma 6'!$K$13</definedName>
    <definedName name="VAS075_F_Specprogramine243NuotekuDumblo">'Forma 6'!$L$13</definedName>
    <definedName name="VAS075_F_Specprogramine24IsViso">'Forma 6'!$I$13</definedName>
    <definedName name="VAS075_F_Specprogramine25PavirsiniuNuoteku">'Forma 6'!$M$13</definedName>
    <definedName name="VAS075_F_Specprogramine26KitosReguliuojamosios">'Forma 6'!$N$13</definedName>
    <definedName name="VAS075_F_Specprogramine27KitosVeiklos">'Forma 6'!$Q$13</definedName>
    <definedName name="VAS075_F_Specprogramine2Apskaitosveikla1">'Forma 6'!$O$13</definedName>
    <definedName name="VAS075_F_Specprogramine2Kitareguliuoja1">'Forma 6'!$P$13</definedName>
    <definedName name="VAS075_F_Specprogramine31IS">'Forma 6'!$D$41</definedName>
    <definedName name="VAS075_F_Specprogramine331GeriamojoVandens">'Forma 6'!$F$41</definedName>
    <definedName name="VAS075_F_Specprogramine332GeriamojoVandens">'Forma 6'!$G$41</definedName>
    <definedName name="VAS075_F_Specprogramine333GeriamojoVandens">'Forma 6'!$H$41</definedName>
    <definedName name="VAS075_F_Specprogramine33IsViso">'Forma 6'!$E$41</definedName>
    <definedName name="VAS075_F_Specprogramine341NuotekuSurinkimas">'Forma 6'!$J$41</definedName>
    <definedName name="VAS075_F_Specprogramine342NuotekuValymas">'Forma 6'!$K$41</definedName>
    <definedName name="VAS075_F_Specprogramine343NuotekuDumblo">'Forma 6'!$L$41</definedName>
    <definedName name="VAS075_F_Specprogramine34IsViso">'Forma 6'!$I$41</definedName>
    <definedName name="VAS075_F_Specprogramine35PavirsiniuNuoteku">'Forma 6'!$M$41</definedName>
    <definedName name="VAS075_F_Specprogramine36KitosReguliuojamosios">'Forma 6'!$N$41</definedName>
    <definedName name="VAS075_F_Specprogramine37KitosVeiklos">'Forma 6'!$Q$41</definedName>
    <definedName name="VAS075_F_Specprogramine3Apskaitosveikla1">'Forma 6'!$O$41</definedName>
    <definedName name="VAS075_F_Specprogramine3Kitareguliuoja1">'Forma 6'!$P$41</definedName>
    <definedName name="VAS075_F_Specprogramine41IS">'Forma 6'!$D$69</definedName>
    <definedName name="VAS075_F_Specprogramine431GeriamojoVandens">'Forma 6'!$F$69</definedName>
    <definedName name="VAS075_F_Specprogramine432GeriamojoVandens">'Forma 6'!$G$69</definedName>
    <definedName name="VAS075_F_Specprogramine433GeriamojoVandens">'Forma 6'!$H$69</definedName>
    <definedName name="VAS075_F_Specprogramine43IsViso">'Forma 6'!$E$69</definedName>
    <definedName name="VAS075_F_Specprogramine441NuotekuSurinkimas">'Forma 6'!$J$69</definedName>
    <definedName name="VAS075_F_Specprogramine442NuotekuValymas">'Forma 6'!$K$69</definedName>
    <definedName name="VAS075_F_Specprogramine443NuotekuDumblo">'Forma 6'!$L$69</definedName>
    <definedName name="VAS075_F_Specprogramine44IsViso">'Forma 6'!$I$69</definedName>
    <definedName name="VAS075_F_Specprogramine45PavirsiniuNuoteku">'Forma 6'!$M$69</definedName>
    <definedName name="VAS075_F_Specprogramine46KitosReguliuojamosios">'Forma 6'!$N$69</definedName>
    <definedName name="VAS075_F_Specprogramine47KitosVeiklos">'Forma 6'!$Q$69</definedName>
    <definedName name="VAS075_F_Specprogramine4Apskaitosveikla1">'Forma 6'!$O$69</definedName>
    <definedName name="VAS075_F_Specprogramine4Kitareguliuoja1">'Forma 6'!$P$69</definedName>
    <definedName name="VAS075_F_Specprogramine51IS">'Forma 6'!$D$119</definedName>
    <definedName name="VAS075_F_Specprogramine531GeriamojoVandens">'Forma 6'!$F$119</definedName>
    <definedName name="VAS075_F_Specprogramine532GeriamojoVandens">'Forma 6'!$G$119</definedName>
    <definedName name="VAS075_F_Specprogramine533GeriamojoVandens">'Forma 6'!$H$119</definedName>
    <definedName name="VAS075_F_Specprogramine53IsViso">'Forma 6'!$E$119</definedName>
    <definedName name="VAS075_F_Specprogramine541NuotekuSurinkimas">'Forma 6'!$J$119</definedName>
    <definedName name="VAS075_F_Specprogramine542NuotekuValymas">'Forma 6'!$K$119</definedName>
    <definedName name="VAS075_F_Specprogramine543NuotekuDumblo">'Forma 6'!$L$119</definedName>
    <definedName name="VAS075_F_Specprogramine54IsViso">'Forma 6'!$I$119</definedName>
    <definedName name="VAS075_F_Specprogramine55PavirsiniuNuoteku">'Forma 6'!$M$119</definedName>
    <definedName name="VAS075_F_Specprogramine56KitosReguliuojamosios">'Forma 6'!$N$119</definedName>
    <definedName name="VAS075_F_Specprogramine57KitosVeiklos">'Forma 6'!$Q$119</definedName>
    <definedName name="VAS075_F_Specprogramine5Apskaitosveikla1">'Forma 6'!$O$119</definedName>
    <definedName name="VAS075_F_Specprogramine5Kitareguliuoja1">'Forma 6'!$P$119</definedName>
    <definedName name="VAS075_F_Standartinepro21IS">'Forma 6'!$D$12</definedName>
    <definedName name="VAS075_F_Standartinepro231GeriamojoVandens">'Forma 6'!$F$12</definedName>
    <definedName name="VAS075_F_Standartinepro232GeriamojoVandens">'Forma 6'!$G$12</definedName>
    <definedName name="VAS075_F_Standartinepro233GeriamojoVandens">'Forma 6'!$H$12</definedName>
    <definedName name="VAS075_F_Standartinepro23IsViso">'Forma 6'!$E$12</definedName>
    <definedName name="VAS075_F_Standartinepro241NuotekuSurinkimas">'Forma 6'!$J$12</definedName>
    <definedName name="VAS075_F_Standartinepro242NuotekuValymas">'Forma 6'!$K$12</definedName>
    <definedName name="VAS075_F_Standartinepro243NuotekuDumblo">'Forma 6'!$L$12</definedName>
    <definedName name="VAS075_F_Standartinepro24IsViso">'Forma 6'!$I$12</definedName>
    <definedName name="VAS075_F_Standartinepro25PavirsiniuNuoteku">'Forma 6'!$M$12</definedName>
    <definedName name="VAS075_F_Standartinepro26KitosReguliuojamosios">'Forma 6'!$N$12</definedName>
    <definedName name="VAS075_F_Standartinepro27KitosVeiklos">'Forma 6'!$Q$12</definedName>
    <definedName name="VAS075_F_Standartinepro2Apskaitosveikla1">'Forma 6'!$O$12</definedName>
    <definedName name="VAS075_F_Standartinepro2Kitareguliuoja1">'Forma 6'!$P$12</definedName>
    <definedName name="VAS075_F_Standartinepro31IS">'Forma 6'!$D$40</definedName>
    <definedName name="VAS075_F_Standartinepro331GeriamojoVandens">'Forma 6'!$F$40</definedName>
    <definedName name="VAS075_F_Standartinepro332GeriamojoVandens">'Forma 6'!$G$40</definedName>
    <definedName name="VAS075_F_Standartinepro333GeriamojoVandens">'Forma 6'!$H$40</definedName>
    <definedName name="VAS075_F_Standartinepro33IsViso">'Forma 6'!$E$40</definedName>
    <definedName name="VAS075_F_Standartinepro341NuotekuSurinkimas">'Forma 6'!$J$40</definedName>
    <definedName name="VAS075_F_Standartinepro342NuotekuValymas">'Forma 6'!$K$40</definedName>
    <definedName name="VAS075_F_Standartinepro343NuotekuDumblo">'Forma 6'!$L$40</definedName>
    <definedName name="VAS075_F_Standartinepro34IsViso">'Forma 6'!$I$40</definedName>
    <definedName name="VAS075_F_Standartinepro35PavirsiniuNuoteku">'Forma 6'!$M$40</definedName>
    <definedName name="VAS075_F_Standartinepro36KitosReguliuojamosios">'Forma 6'!$N$40</definedName>
    <definedName name="VAS075_F_Standartinepro37KitosVeiklos">'Forma 6'!$Q$40</definedName>
    <definedName name="VAS075_F_Standartinepro3Apskaitosveikla1">'Forma 6'!$O$40</definedName>
    <definedName name="VAS075_F_Standartinepro3Kitareguliuoja1">'Forma 6'!$P$40</definedName>
    <definedName name="VAS075_F_Standartinepro41IS">'Forma 6'!$D$68</definedName>
    <definedName name="VAS075_F_Standartinepro431GeriamojoVandens">'Forma 6'!$F$68</definedName>
    <definedName name="VAS075_F_Standartinepro432GeriamojoVandens">'Forma 6'!$G$68</definedName>
    <definedName name="VAS075_F_Standartinepro433GeriamojoVandens">'Forma 6'!$H$68</definedName>
    <definedName name="VAS075_F_Standartinepro43IsViso">'Forma 6'!$E$68</definedName>
    <definedName name="VAS075_F_Standartinepro441NuotekuSurinkimas">'Forma 6'!$J$68</definedName>
    <definedName name="VAS075_F_Standartinepro442NuotekuValymas">'Forma 6'!$K$68</definedName>
    <definedName name="VAS075_F_Standartinepro443NuotekuDumblo">'Forma 6'!$L$68</definedName>
    <definedName name="VAS075_F_Standartinepro44IsViso">'Forma 6'!$I$68</definedName>
    <definedName name="VAS075_F_Standartinepro45PavirsiniuNuoteku">'Forma 6'!$M$68</definedName>
    <definedName name="VAS075_F_Standartinepro46KitosReguliuojamosios">'Forma 6'!$N$68</definedName>
    <definedName name="VAS075_F_Standartinepro47KitosVeiklos">'Forma 6'!$Q$68</definedName>
    <definedName name="VAS075_F_Standartinepro4Apskaitosveikla1">'Forma 6'!$O$68</definedName>
    <definedName name="VAS075_F_Standartinepro4Kitareguliuoja1">'Forma 6'!$P$68</definedName>
    <definedName name="VAS075_F_Standartinepro51IS">'Forma 6'!$D$118</definedName>
    <definedName name="VAS075_F_Standartinepro531GeriamojoVandens">'Forma 6'!$F$118</definedName>
    <definedName name="VAS075_F_Standartinepro532GeriamojoVandens">'Forma 6'!$G$118</definedName>
    <definedName name="VAS075_F_Standartinepro533GeriamojoVandens">'Forma 6'!$H$118</definedName>
    <definedName name="VAS075_F_Standartinepro53IsViso">'Forma 6'!$E$118</definedName>
    <definedName name="VAS075_F_Standartinepro541NuotekuSurinkimas">'Forma 6'!$J$118</definedName>
    <definedName name="VAS075_F_Standartinepro542NuotekuValymas">'Forma 6'!$K$118</definedName>
    <definedName name="VAS075_F_Standartinepro543NuotekuDumblo">'Forma 6'!$L$118</definedName>
    <definedName name="VAS075_F_Standartinepro54IsViso">'Forma 6'!$I$118</definedName>
    <definedName name="VAS075_F_Standartinepro55PavirsiniuNuoteku">'Forma 6'!$M$118</definedName>
    <definedName name="VAS075_F_Standartinepro56KitosReguliuojamosios">'Forma 6'!$N$118</definedName>
    <definedName name="VAS075_F_Standartinepro57KitosVeiklos">'Forma 6'!$Q$118</definedName>
    <definedName name="VAS075_F_Standartinepro5Apskaitosveikla1">'Forma 6'!$O$118</definedName>
    <definedName name="VAS075_F_Standartinepro5Kitareguliuoja1">'Forma 6'!$P$118</definedName>
    <definedName name="VAS075_F_Tiesiogiaipask11IS">'Forma 6'!$D$38</definedName>
    <definedName name="VAS075_F_Tiesiogiaipask131GeriamojoVandens">'Forma 6'!$F$38</definedName>
    <definedName name="VAS075_F_Tiesiogiaipask132GeriamojoVandens">'Forma 6'!$G$38</definedName>
    <definedName name="VAS075_F_Tiesiogiaipask133GeriamojoVandens">'Forma 6'!$H$38</definedName>
    <definedName name="VAS075_F_Tiesiogiaipask13IsViso">'Forma 6'!$E$38</definedName>
    <definedName name="VAS075_F_Tiesiogiaipask141NuotekuSurinkimas">'Forma 6'!$J$38</definedName>
    <definedName name="VAS075_F_Tiesiogiaipask142NuotekuValymas">'Forma 6'!$K$38</definedName>
    <definedName name="VAS075_F_Tiesiogiaipask143NuotekuDumblo">'Forma 6'!$L$38</definedName>
    <definedName name="VAS075_F_Tiesiogiaipask14IsViso">'Forma 6'!$I$38</definedName>
    <definedName name="VAS075_F_Tiesiogiaipask15PavirsiniuNuoteku">'Forma 6'!$M$38</definedName>
    <definedName name="VAS075_F_Tiesiogiaipask16KitosReguliuojamosios">'Forma 6'!$N$38</definedName>
    <definedName name="VAS075_F_Tiesiogiaipask17KitosVeiklos">'Forma 6'!$Q$38</definedName>
    <definedName name="VAS075_F_Tiesiogiaipask1Apskaitosveikla1">'Forma 6'!$O$38</definedName>
    <definedName name="VAS075_F_Tiesiogiaipask1Kitareguliuoja1">'Forma 6'!$P$38</definedName>
    <definedName name="VAS075_F_Transportoprie21IS">'Forma 6'!$D$31</definedName>
    <definedName name="VAS075_F_Transportoprie231GeriamojoVandens">'Forma 6'!$F$31</definedName>
    <definedName name="VAS075_F_Transportoprie232GeriamojoVandens">'Forma 6'!$G$31</definedName>
    <definedName name="VAS075_F_Transportoprie233GeriamojoVandens">'Forma 6'!$H$31</definedName>
    <definedName name="VAS075_F_Transportoprie23IsViso">'Forma 6'!$E$31</definedName>
    <definedName name="VAS075_F_Transportoprie241NuotekuSurinkimas">'Forma 6'!$J$31</definedName>
    <definedName name="VAS075_F_Transportoprie242NuotekuValymas">'Forma 6'!$K$31</definedName>
    <definedName name="VAS075_F_Transportoprie243NuotekuDumblo">'Forma 6'!$L$31</definedName>
    <definedName name="VAS075_F_Transportoprie24IsViso">'Forma 6'!$I$31</definedName>
    <definedName name="VAS075_F_Transportoprie25PavirsiniuNuoteku">'Forma 6'!$M$31</definedName>
    <definedName name="VAS075_F_Transportoprie26KitosReguliuojamosios">'Forma 6'!$N$31</definedName>
    <definedName name="VAS075_F_Transportoprie27KitosVeiklos">'Forma 6'!$Q$31</definedName>
    <definedName name="VAS075_F_Transportoprie2Apskaitosveikla1">'Forma 6'!$O$31</definedName>
    <definedName name="VAS075_F_Transportoprie2Kitareguliuoja1">'Forma 6'!$P$31</definedName>
    <definedName name="VAS075_F_Transportoprie31IS">'Forma 6'!$D$59</definedName>
    <definedName name="VAS075_F_Transportoprie331GeriamojoVandens">'Forma 6'!$F$59</definedName>
    <definedName name="VAS075_F_Transportoprie332GeriamojoVandens">'Forma 6'!$G$59</definedName>
    <definedName name="VAS075_F_Transportoprie333GeriamojoVandens">'Forma 6'!$H$59</definedName>
    <definedName name="VAS075_F_Transportoprie33IsViso">'Forma 6'!$E$59</definedName>
    <definedName name="VAS075_F_Transportoprie341NuotekuSurinkimas">'Forma 6'!$J$59</definedName>
    <definedName name="VAS075_F_Transportoprie342NuotekuValymas">'Forma 6'!$K$59</definedName>
    <definedName name="VAS075_F_Transportoprie343NuotekuDumblo">'Forma 6'!$L$59</definedName>
    <definedName name="VAS075_F_Transportoprie34IsViso">'Forma 6'!$I$59</definedName>
    <definedName name="VAS075_F_Transportoprie35PavirsiniuNuoteku">'Forma 6'!$M$59</definedName>
    <definedName name="VAS075_F_Transportoprie36KitosReguliuojamosios">'Forma 6'!$N$59</definedName>
    <definedName name="VAS075_F_Transportoprie37KitosVeiklos">'Forma 6'!$Q$59</definedName>
    <definedName name="VAS075_F_Transportoprie3Apskaitosveikla1">'Forma 6'!$O$59</definedName>
    <definedName name="VAS075_F_Transportoprie3Kitareguliuoja1">'Forma 6'!$P$59</definedName>
    <definedName name="VAS075_F_Transportoprie41IS">'Forma 6'!$D$87</definedName>
    <definedName name="VAS075_F_Transportoprie431GeriamojoVandens">'Forma 6'!$F$87</definedName>
    <definedName name="VAS075_F_Transportoprie432GeriamojoVandens">'Forma 6'!$G$87</definedName>
    <definedName name="VAS075_F_Transportoprie433GeriamojoVandens">'Forma 6'!$H$87</definedName>
    <definedName name="VAS075_F_Transportoprie43IsViso">'Forma 6'!$E$87</definedName>
    <definedName name="VAS075_F_Transportoprie441NuotekuSurinkimas">'Forma 6'!$J$87</definedName>
    <definedName name="VAS075_F_Transportoprie442NuotekuValymas">'Forma 6'!$K$87</definedName>
    <definedName name="VAS075_F_Transportoprie443NuotekuDumblo">'Forma 6'!$L$87</definedName>
    <definedName name="VAS075_F_Transportoprie44IsViso">'Forma 6'!$I$87</definedName>
    <definedName name="VAS075_F_Transportoprie45PavirsiniuNuoteku">'Forma 6'!$M$87</definedName>
    <definedName name="VAS075_F_Transportoprie46KitosReguliuojamosios">'Forma 6'!$N$87</definedName>
    <definedName name="VAS075_F_Transportoprie47KitosVeiklos">'Forma 6'!$Q$87</definedName>
    <definedName name="VAS075_F_Transportoprie4Apskaitosveikla1">'Forma 6'!$O$87</definedName>
    <definedName name="VAS075_F_Transportoprie4Kitareguliuoja1">'Forma 6'!$P$87</definedName>
    <definedName name="VAS075_F_Transportoprie51IS">'Forma 6'!$D$136</definedName>
    <definedName name="VAS075_F_Transportoprie531GeriamojoVandens">'Forma 6'!$F$136</definedName>
    <definedName name="VAS075_F_Transportoprie532GeriamojoVandens">'Forma 6'!$G$136</definedName>
    <definedName name="VAS075_F_Transportoprie533GeriamojoVandens">'Forma 6'!$H$136</definedName>
    <definedName name="VAS075_F_Transportoprie53IsViso">'Forma 6'!$E$136</definedName>
    <definedName name="VAS075_F_Transportoprie541NuotekuSurinkimas">'Forma 6'!$J$136</definedName>
    <definedName name="VAS075_F_Transportoprie542NuotekuValymas">'Forma 6'!$K$136</definedName>
    <definedName name="VAS075_F_Transportoprie543NuotekuDumblo">'Forma 6'!$L$136</definedName>
    <definedName name="VAS075_F_Transportoprie54IsViso">'Forma 6'!$I$136</definedName>
    <definedName name="VAS075_F_Transportoprie55PavirsiniuNuoteku">'Forma 6'!$M$136</definedName>
    <definedName name="VAS075_F_Transportoprie56KitosReguliuojamosios">'Forma 6'!$N$136</definedName>
    <definedName name="VAS075_F_Transportoprie57KitosVeiklos">'Forma 6'!$Q$136</definedName>
    <definedName name="VAS075_F_Transportoprie5Apskaitosveikla1">'Forma 6'!$O$136</definedName>
    <definedName name="VAS075_F_Transportoprie5Kitareguliuoja1">'Forma 6'!$P$136</definedName>
    <definedName name="VAS075_F_Vamzdynai21IS">'Forma 6'!$D$18</definedName>
    <definedName name="VAS075_F_Vamzdynai231GeriamojoVandens">'Forma 6'!$F$18</definedName>
    <definedName name="VAS075_F_Vamzdynai232GeriamojoVandens">'Forma 6'!$G$18</definedName>
    <definedName name="VAS075_F_Vamzdynai233GeriamojoVandens">'Forma 6'!$H$18</definedName>
    <definedName name="VAS075_F_Vamzdynai23IsViso">'Forma 6'!$E$18</definedName>
    <definedName name="VAS075_F_Vamzdynai241NuotekuSurinkimas">'Forma 6'!$J$18</definedName>
    <definedName name="VAS075_F_Vamzdynai242NuotekuValymas">'Forma 6'!$K$18</definedName>
    <definedName name="VAS075_F_Vamzdynai243NuotekuDumblo">'Forma 6'!$L$18</definedName>
    <definedName name="VAS075_F_Vamzdynai24IsViso">'Forma 6'!$I$18</definedName>
    <definedName name="VAS075_F_Vamzdynai25PavirsiniuNuoteku">'Forma 6'!$M$18</definedName>
    <definedName name="VAS075_F_Vamzdynai26KitosReguliuojamosios">'Forma 6'!$N$18</definedName>
    <definedName name="VAS075_F_Vamzdynai27KitosVeiklos">'Forma 6'!$Q$18</definedName>
    <definedName name="VAS075_F_Vamzdynai2Apskaitosveikla1">'Forma 6'!$O$18</definedName>
    <definedName name="VAS075_F_Vamzdynai2Kitareguliuoja1">'Forma 6'!$P$18</definedName>
    <definedName name="VAS075_F_Vamzdynai31IS">'Forma 6'!$D$46</definedName>
    <definedName name="VAS075_F_Vamzdynai331GeriamojoVandens">'Forma 6'!$F$46</definedName>
    <definedName name="VAS075_F_Vamzdynai332GeriamojoVandens">'Forma 6'!$G$46</definedName>
    <definedName name="VAS075_F_Vamzdynai333GeriamojoVandens">'Forma 6'!$H$46</definedName>
    <definedName name="VAS075_F_Vamzdynai33IsViso">'Forma 6'!$E$46</definedName>
    <definedName name="VAS075_F_Vamzdynai341NuotekuSurinkimas">'Forma 6'!$J$46</definedName>
    <definedName name="VAS075_F_Vamzdynai342NuotekuValymas">'Forma 6'!$K$46</definedName>
    <definedName name="VAS075_F_Vamzdynai343NuotekuDumblo">'Forma 6'!$L$46</definedName>
    <definedName name="VAS075_F_Vamzdynai34IsViso">'Forma 6'!$I$46</definedName>
    <definedName name="VAS075_F_Vamzdynai35PavirsiniuNuoteku">'Forma 6'!$M$46</definedName>
    <definedName name="VAS075_F_Vamzdynai36KitosReguliuojamosios">'Forma 6'!$N$46</definedName>
    <definedName name="VAS075_F_Vamzdynai37KitosVeiklos">'Forma 6'!$Q$46</definedName>
    <definedName name="VAS075_F_Vamzdynai3Apskaitosveikla1">'Forma 6'!$O$46</definedName>
    <definedName name="VAS075_F_Vamzdynai3Kitareguliuoja1">'Forma 6'!$P$46</definedName>
    <definedName name="VAS075_F_Vamzdynai41IS">'Forma 6'!$D$74</definedName>
    <definedName name="VAS075_F_Vamzdynai431GeriamojoVandens">'Forma 6'!$F$74</definedName>
    <definedName name="VAS075_F_Vamzdynai432GeriamojoVandens">'Forma 6'!$G$74</definedName>
    <definedName name="VAS075_F_Vamzdynai433GeriamojoVandens">'Forma 6'!$H$74</definedName>
    <definedName name="VAS075_F_Vamzdynai43IsViso">'Forma 6'!$E$74</definedName>
    <definedName name="VAS075_F_Vamzdynai441NuotekuSurinkimas">'Forma 6'!$J$74</definedName>
    <definedName name="VAS075_F_Vamzdynai442NuotekuValymas">'Forma 6'!$K$74</definedName>
    <definedName name="VAS075_F_Vamzdynai443NuotekuDumblo">'Forma 6'!$L$74</definedName>
    <definedName name="VAS075_F_Vamzdynai44IsViso">'Forma 6'!$I$74</definedName>
    <definedName name="VAS075_F_Vamzdynai45PavirsiniuNuoteku">'Forma 6'!$M$74</definedName>
    <definedName name="VAS075_F_Vamzdynai46KitosReguliuojamosios">'Forma 6'!$N$74</definedName>
    <definedName name="VAS075_F_Vamzdynai47KitosVeiklos">'Forma 6'!$Q$74</definedName>
    <definedName name="VAS075_F_Vamzdynai4Apskaitosveikla1">'Forma 6'!$O$74</definedName>
    <definedName name="VAS075_F_Vamzdynai4Kitareguliuoja1">'Forma 6'!$P$74</definedName>
    <definedName name="VAS075_F_Vamzdynai51IS">'Forma 6'!$D$124</definedName>
    <definedName name="VAS075_F_Vamzdynai531GeriamojoVandens">'Forma 6'!$F$124</definedName>
    <definedName name="VAS075_F_Vamzdynai532GeriamojoVandens">'Forma 6'!$G$124</definedName>
    <definedName name="VAS075_F_Vamzdynai533GeriamojoVandens">'Forma 6'!$H$124</definedName>
    <definedName name="VAS075_F_Vamzdynai53IsViso">'Forma 6'!$E$124</definedName>
    <definedName name="VAS075_F_Vamzdynai541NuotekuSurinkimas">'Forma 6'!$J$124</definedName>
    <definedName name="VAS075_F_Vamzdynai542NuotekuValymas">'Forma 6'!$K$124</definedName>
    <definedName name="VAS075_F_Vamzdynai543NuotekuDumblo">'Forma 6'!$L$124</definedName>
    <definedName name="VAS075_F_Vamzdynai54IsViso">'Forma 6'!$I$124</definedName>
    <definedName name="VAS075_F_Vamzdynai55PavirsiniuNuoteku">'Forma 6'!$M$124</definedName>
    <definedName name="VAS075_F_Vamzdynai56KitosReguliuojamosios">'Forma 6'!$N$124</definedName>
    <definedName name="VAS075_F_Vamzdynai57KitosVeiklos">'Forma 6'!$Q$124</definedName>
    <definedName name="VAS075_F_Vamzdynai5Apskaitosveikla1">'Forma 6'!$O$124</definedName>
    <definedName name="VAS075_F_Vamzdynai5Kitareguliuoja1">'Forma 6'!$P$124</definedName>
    <definedName name="VAS075_F_Vandenssiurbli21IS">'Forma 6'!$D$23</definedName>
    <definedName name="VAS075_F_Vandenssiurbli231GeriamojoVandens">'Forma 6'!$F$23</definedName>
    <definedName name="VAS075_F_Vandenssiurbli232GeriamojoVandens">'Forma 6'!$G$23</definedName>
    <definedName name="VAS075_F_Vandenssiurbli233GeriamojoVandens">'Forma 6'!$H$23</definedName>
    <definedName name="VAS075_F_Vandenssiurbli23IsViso">'Forma 6'!$E$23</definedName>
    <definedName name="VAS075_F_Vandenssiurbli241NuotekuSurinkimas">'Forma 6'!$J$23</definedName>
    <definedName name="VAS075_F_Vandenssiurbli242NuotekuValymas">'Forma 6'!$K$23</definedName>
    <definedName name="VAS075_F_Vandenssiurbli243NuotekuDumblo">'Forma 6'!$L$23</definedName>
    <definedName name="VAS075_F_Vandenssiurbli24IsViso">'Forma 6'!$I$23</definedName>
    <definedName name="VAS075_F_Vandenssiurbli25PavirsiniuNuoteku">'Forma 6'!$M$23</definedName>
    <definedName name="VAS075_F_Vandenssiurbli26KitosReguliuojamosios">'Forma 6'!$N$23</definedName>
    <definedName name="VAS075_F_Vandenssiurbli27KitosVeiklos">'Forma 6'!$Q$23</definedName>
    <definedName name="VAS075_F_Vandenssiurbli2Apskaitosveikla1">'Forma 6'!$O$23</definedName>
    <definedName name="VAS075_F_Vandenssiurbli2Kitareguliuoja1">'Forma 6'!$P$23</definedName>
    <definedName name="VAS075_F_Vandenssiurbli31IS">'Forma 6'!$D$51</definedName>
    <definedName name="VAS075_F_Vandenssiurbli331GeriamojoVandens">'Forma 6'!$F$51</definedName>
    <definedName name="VAS075_F_Vandenssiurbli332GeriamojoVandens">'Forma 6'!$G$51</definedName>
    <definedName name="VAS075_F_Vandenssiurbli333GeriamojoVandens">'Forma 6'!$H$51</definedName>
    <definedName name="VAS075_F_Vandenssiurbli33IsViso">'Forma 6'!$E$51</definedName>
    <definedName name="VAS075_F_Vandenssiurbli341NuotekuSurinkimas">'Forma 6'!$J$51</definedName>
    <definedName name="VAS075_F_Vandenssiurbli342NuotekuValymas">'Forma 6'!$K$51</definedName>
    <definedName name="VAS075_F_Vandenssiurbli343NuotekuDumblo">'Forma 6'!$L$51</definedName>
    <definedName name="VAS075_F_Vandenssiurbli34IsViso">'Forma 6'!$I$51</definedName>
    <definedName name="VAS075_F_Vandenssiurbli35PavirsiniuNuoteku">'Forma 6'!$M$51</definedName>
    <definedName name="VAS075_F_Vandenssiurbli36KitosReguliuojamosios">'Forma 6'!$N$51</definedName>
    <definedName name="VAS075_F_Vandenssiurbli37KitosVeiklos">'Forma 6'!$Q$51</definedName>
    <definedName name="VAS075_F_Vandenssiurbli3Apskaitosveikla1">'Forma 6'!$O$51</definedName>
    <definedName name="VAS075_F_Vandenssiurbli3Kitareguliuoja1">'Forma 6'!$P$51</definedName>
    <definedName name="VAS075_F_Vandenssiurbli41IS">'Forma 6'!$D$79</definedName>
    <definedName name="VAS075_F_Vandenssiurbli431GeriamojoVandens">'Forma 6'!$F$79</definedName>
    <definedName name="VAS075_F_Vandenssiurbli432GeriamojoVandens">'Forma 6'!$G$79</definedName>
    <definedName name="VAS075_F_Vandenssiurbli433GeriamojoVandens">'Forma 6'!$H$79</definedName>
    <definedName name="VAS075_F_Vandenssiurbli43IsViso">'Forma 6'!$E$79</definedName>
    <definedName name="VAS075_F_Vandenssiurbli441NuotekuSurinkimas">'Forma 6'!$J$79</definedName>
    <definedName name="VAS075_F_Vandenssiurbli442NuotekuValymas">'Forma 6'!$K$79</definedName>
    <definedName name="VAS075_F_Vandenssiurbli443NuotekuDumblo">'Forma 6'!$L$79</definedName>
    <definedName name="VAS075_F_Vandenssiurbli44IsViso">'Forma 6'!$I$79</definedName>
    <definedName name="VAS075_F_Vandenssiurbli45PavirsiniuNuoteku">'Forma 6'!$M$79</definedName>
    <definedName name="VAS075_F_Vandenssiurbli46KitosReguliuojamosios">'Forma 6'!$N$79</definedName>
    <definedName name="VAS075_F_Vandenssiurbli47KitosVeiklos">'Forma 6'!$Q$79</definedName>
    <definedName name="VAS075_F_Vandenssiurbli4Apskaitosveikla1">'Forma 6'!$O$79</definedName>
    <definedName name="VAS075_F_Vandenssiurbli4Kitareguliuoja1">'Forma 6'!$P$79</definedName>
    <definedName name="VAS075_F_Verslovienetui21IS">'Forma 6'!$D$164</definedName>
    <definedName name="VAS075_F_Verslovienetui231GeriamojoVandens">'Forma 6'!$F$164</definedName>
    <definedName name="VAS075_F_Verslovienetui232GeriamojoVandens">'Forma 6'!$G$164</definedName>
    <definedName name="VAS075_F_Verslovienetui233GeriamojoVandens">'Forma 6'!$H$164</definedName>
    <definedName name="VAS075_F_Verslovienetui23IsViso">'Forma 6'!$E$164</definedName>
    <definedName name="VAS075_F_Verslovienetui241NuotekuSurinkimas">'Forma 6'!$J$164</definedName>
    <definedName name="VAS075_F_Verslovienetui242NuotekuValymas">'Forma 6'!$K$164</definedName>
    <definedName name="VAS075_F_Verslovienetui243NuotekuDumblo">'Forma 6'!$L$164</definedName>
    <definedName name="VAS075_F_Verslovienetui24IsViso">'Forma 6'!$I$164</definedName>
    <definedName name="VAS075_F_Verslovienetui25PavirsiniuNuoteku">'Forma 6'!$M$164</definedName>
    <definedName name="VAS075_F_Verslovienetui26KitosReguliuojamosios">'Forma 6'!$N$164</definedName>
    <definedName name="VAS075_F_Verslovienetui27KitosVeiklos">'Forma 6'!$Q$164</definedName>
    <definedName name="VAS075_F_Verslovienetui2Apskaitosveikla1">'Forma 6'!$O$164</definedName>
    <definedName name="VAS075_F_Verslovienetui2Kitareguliuoja1">'Forma 6'!$P$164</definedName>
    <definedName name="VAS080_D_Apskaitosveikl10">'Forma 11'!$C$30</definedName>
    <definedName name="VAS080_D_AtaskaitinisLaikotarpis">'Forma 11'!$E$9</definedName>
    <definedName name="VAS080_D_Bendraipriskir2">'Forma 11'!$C$31</definedName>
    <definedName name="VAS080_D_Elektrosenergi10">'Forma 11'!$C$20</definedName>
    <definedName name="VAS080_D_Elektrosenergi11">'Forma 11'!$C$29</definedName>
    <definedName name="VAS080_D_Elektrosenergi12">'Forma 11'!$C$32</definedName>
    <definedName name="VAS080_D_Elektrosenergi13">'Forma 11'!$C$34</definedName>
    <definedName name="VAS080_D_Elektrosenergi14">'Forma 11'!$C$35</definedName>
    <definedName name="VAS080_D_Elektrosenergi15">'Forma 11'!$C$36</definedName>
    <definedName name="VAS080_D_Elektrosenergi16">'Forma 11'!$C$44</definedName>
    <definedName name="VAS080_D_Elektrosenergi17">'Forma 11'!$C$47</definedName>
    <definedName name="VAS080_D_Elektrosenergi18">'Forma 11'!$C$52</definedName>
    <definedName name="VAS080_D_Elektrosenergi19">'Forma 11'!$C$54</definedName>
    <definedName name="VAS080_D_Elektrosenergi20">'Forma 11'!$C$55</definedName>
    <definedName name="VAS080_D_Elektrosenergi9">'Forma 11'!$C$10</definedName>
    <definedName name="VAS080_D_Isgautopozemin1">'Forma 11'!$C$41</definedName>
    <definedName name="VAS080_D_Issioskaiciaus20">'Forma 11'!$C$11</definedName>
    <definedName name="VAS080_D_Issioskaiciaus21">'Forma 11'!$C$12</definedName>
    <definedName name="VAS080_D_Issioskaiciaus22">'Forma 11'!$C$21</definedName>
    <definedName name="VAS080_D_Netiesiogineje1">'Forma 11'!$C$19</definedName>
    <definedName name="VAS080_D_Netiesiogineje2">'Forma 11'!$C$28</definedName>
    <definedName name="VAS080_D_Nuotekudumblot14">'Forma 11'!$C$17</definedName>
    <definedName name="VAS080_D_Nuotekudumblot15">'Forma 11'!$C$26</definedName>
    <definedName name="VAS080_D_Nuotekusurinki7">'Forma 11'!$C$15</definedName>
    <definedName name="VAS080_D_Nuotekusurinki8">'Forma 11'!$C$24</definedName>
    <definedName name="VAS080_D_Nuotekuvalyme2">'Forma 11'!$C$16</definedName>
    <definedName name="VAS080_D_Nuotekuvalyme3">'Forma 11'!$C$25</definedName>
    <definedName name="VAS080_D_Paruostogeriam2">'Forma 11'!$C$46</definedName>
    <definedName name="VAS080_D_Pasalintatersa3">'Forma 11'!$C$53</definedName>
    <definedName name="VAS080_D_Pasigamintaele1">'Forma 11'!$C$33</definedName>
    <definedName name="VAS080_D_Patiektogeriam2">'Forma 11'!$C$42</definedName>
    <definedName name="VAS080_D_Pavirsiniunuot20">'Forma 11'!$C$18</definedName>
    <definedName name="VAS080_D_Pavirsiniunuot21">'Forma 11'!$C$27</definedName>
    <definedName name="VAS080_D_Perpumpuotunuo1">'Forma 11'!$C$50</definedName>
    <definedName name="VAS080_D_Perpumpuotunuo2">'Forma 11'!$C$51</definedName>
    <definedName name="VAS080_D_Surinktunuotek1">'Forma 11'!$C$49</definedName>
    <definedName name="VAS080_D_Trecioketvirto1">'Forma 11'!$C$43</definedName>
    <definedName name="VAS080_D_Vandenspristat2">'Forma 11'!$C$14</definedName>
    <definedName name="VAS080_D_Vandenspristat3">'Forma 11'!$C$23</definedName>
    <definedName name="VAS080_D_Vandensruosime3">'Forma 11'!$C$13</definedName>
    <definedName name="VAS080_D_Vandensruosime4">'Forma 11'!$C$22</definedName>
    <definedName name="VAS080_D_Vidutinissvert5">'Forma 11'!$C$38</definedName>
    <definedName name="VAS080_D_Vidutinissvert6">'Forma 11'!$C$40</definedName>
    <definedName name="VAS080_D_Vidutinissvert7">'Forma 11'!$C$39</definedName>
    <definedName name="VAS080_D_Vidutinissvert8">'Forma 11'!$C$45</definedName>
    <definedName name="VAS080_D_Vidutinissvert9">'Forma 11'!$C$48</definedName>
    <definedName name="VAS080_D_Vidutinissvertvand6">'Forma 11'!$C$37</definedName>
    <definedName name="VAS080_F_Apskaitosveikl10AtaskaitinisLaikotarpis">'Forma 11'!$E$30</definedName>
    <definedName name="VAS080_F_Bendraipriskir2AtaskaitinisLaikotarpis">'Forma 11'!$E$31</definedName>
    <definedName name="VAS080_F_Elektrosenergi10AtaskaitinisLaikotarpis">'Forma 11'!$E$20</definedName>
    <definedName name="VAS080_F_Elektrosenergi11AtaskaitinisLaikotarpis">'Forma 11'!$E$29</definedName>
    <definedName name="VAS080_F_Elektrosenergi12AtaskaitinisLaikotarpis">'Forma 11'!$E$32</definedName>
    <definedName name="VAS080_F_Elektrosenergi13AtaskaitinisLaikotarpis">'Forma 11'!$E$34</definedName>
    <definedName name="VAS080_F_Elektrosenergi15AtaskaitinisLaikotarpis">'Forma 11'!$E$36</definedName>
    <definedName name="VAS080_F_Elektrosenergi16AtaskaitinisLaikotarpis">'Forma 11'!$E$44</definedName>
    <definedName name="VAS080_F_Elektrosenergi17AtaskaitinisLaikotarpis">'Forma 11'!$E$47</definedName>
    <definedName name="VAS080_F_Elektrosenergi18AtaskaitinisLaikotarpis">'Forma 11'!$E$52</definedName>
    <definedName name="VAS080_F_Elektrosenergi19AtaskaitinisLaikotarpis">'Forma 11'!$E$54</definedName>
    <definedName name="VAS080_F_Elektrosenergi20AtaskaitinisLaikotarpis">'Forma 11'!$E$55</definedName>
    <definedName name="VAS080_F_Elektrosenergi9AtaskaitinisLaikotarpis">'Forma 11'!$E$10</definedName>
    <definedName name="VAS080_F_Isgautopozemin1AtaskaitinisLaikotarpis">'Forma 11'!$E$41</definedName>
    <definedName name="VAS080_F_Issioskaiciaus20AtaskaitinisLaikotarpis">'Forma 11'!$E$11</definedName>
    <definedName name="VAS080_F_Issioskaiciaus21AtaskaitinisLaikotarpis">'Forma 11'!$E$12</definedName>
    <definedName name="VAS080_F_Issioskaiciaus22AtaskaitinisLaikotarpis">'Forma 11'!$E$21</definedName>
    <definedName name="VAS080_F_Netiesiogineje1AtaskaitinisLaikotarpis">'Forma 11'!$E$19</definedName>
    <definedName name="VAS080_F_Netiesiogineje2AtaskaitinisLaikotarpis">'Forma 11'!$E$28</definedName>
    <definedName name="VAS080_F_Nuotekudumblot14AtaskaitinisLaikotarpis">'Forma 11'!$E$17</definedName>
    <definedName name="VAS080_F_Nuotekudumblot15AtaskaitinisLaikotarpis">'Forma 11'!$E$26</definedName>
    <definedName name="VAS080_F_Nuotekusurinki7AtaskaitinisLaikotarpis">'Forma 11'!$E$15</definedName>
    <definedName name="VAS080_F_Nuotekusurinki8AtaskaitinisLaikotarpis">'Forma 11'!$E$24</definedName>
    <definedName name="VAS080_F_Nuotekuvalyme2AtaskaitinisLaikotarpis">'Forma 11'!$E$16</definedName>
    <definedName name="VAS080_F_Nuotekuvalyme3AtaskaitinisLaikotarpis">'Forma 11'!$E$25</definedName>
    <definedName name="VAS080_F_Paruostogeriam2AtaskaitinisLaikotarpis">'Forma 11'!$E$46</definedName>
    <definedName name="VAS080_F_Pasalintatersa3AtaskaitinisLaikotarpis">'Forma 11'!$E$53</definedName>
    <definedName name="VAS080_F_Pasigamintaele1AtaskaitinisLaikotarpis">'Forma 11'!$E$33</definedName>
    <definedName name="VAS080_F_Patiektogeriam2AtaskaitinisLaikotarpis">'Forma 11'!$E$42</definedName>
    <definedName name="VAS080_F_Pavirsiniunuot20AtaskaitinisLaikotarpis">'Forma 11'!$E$18</definedName>
    <definedName name="VAS080_F_Pavirsiniunuot21AtaskaitinisLaikotarpis">'Forma 11'!$E$27</definedName>
    <definedName name="VAS080_F_Perpumpuotunuo1AtaskaitinisLaikotarpis">'Forma 11'!$E$50</definedName>
    <definedName name="VAS080_F_Perpumpuotunuo2AtaskaitinisLaikotarpis">'Forma 11'!$E$51</definedName>
    <definedName name="VAS080_F_Surinktunuotek1AtaskaitinisLaikotarpis">'Forma 11'!$E$49</definedName>
    <definedName name="VAS080_F_Trecioketvirto1AtaskaitinisLaikotarpis">'Forma 11'!$E$43</definedName>
    <definedName name="VAS080_F_Vandenspristat2AtaskaitinisLaikotarpis">'Forma 11'!$E$14</definedName>
    <definedName name="VAS080_F_Vandenspristat3AtaskaitinisLaikotarpis">'Forma 11'!$E$23</definedName>
    <definedName name="VAS080_F_Vandensruosime3AtaskaitinisLaikotarpis">'Forma 11'!$E$13</definedName>
    <definedName name="VAS080_F_Vandensruosime4AtaskaitinisLaikotarpis">'Forma 11'!$E$22</definedName>
    <definedName name="VAS080_F_Vidutinissvert5AtaskaitinisLaikotarpis">'Forma 11'!$E$38</definedName>
    <definedName name="VAS080_F_Vidutinissvert6AtaskaitinisLaikotarpis">'Forma 11'!$E$40</definedName>
    <definedName name="VAS080_F_Vidutinissvert7AtaskaitinisLaikotarpis">'Forma 11'!$E$39</definedName>
    <definedName name="VAS080_F_Vidutinissvert8AtaskaitinisLaikotarpis">'Forma 11'!$E$45</definedName>
    <definedName name="VAS080_F_Vidutinissvert9AtaskaitinisLaikotarpis">'Forma 11'!$E$48</definedName>
    <definedName name="VAS080_F_Vidutinissvertvand5AtaskaitinisLaikotarpis">'Forma 11'!$E$37</definedName>
    <definedName name="VAS079_D_Apskaitosveikl7">'Forma 10'!$C$23</definedName>
    <definedName name="VAS079_D_Apskaitosveikl8">'Forma 10'!$C$34</definedName>
    <definedName name="VAS079_D_Apskaitosveikl9">'Forma 10'!$C$35</definedName>
    <definedName name="VAS079_D_AtaskaitinisLaikotarpis">'Forma 10'!$E$9</definedName>
    <definedName name="VAS079_D_Bendraipriskir1">'Forma 10'!$C$38</definedName>
    <definedName name="VAS079_D_Darbuotojuskai1">'Forma 10'!$C$11</definedName>
    <definedName name="VAS079_D_Darbuotojuskai2">'Forma 10'!$C$12</definedName>
    <definedName name="VAS079_D_Darbuotojuskai3">'Forma 10'!$C$26</definedName>
    <definedName name="VAS079_D_Geriamojovande17">'Forma 10'!$C$14</definedName>
    <definedName name="VAS079_D_Gvtveiklaities1">'Forma 10'!$C$28</definedName>
    <definedName name="VAS079_D_Gvtveiklaities2">'Forma 10'!$C$29</definedName>
    <definedName name="VAS079_D_Issioskaiciaus18">'Forma 10'!$C$15</definedName>
    <definedName name="VAS079_D_Issioskaiciaus19">'Forma 10'!$C$19</definedName>
    <definedName name="VAS079_D_Netiesiogiaipr1">'Forma 10'!$C$24</definedName>
    <definedName name="VAS079_D_Netiesiogiaipr2">'Forma 10'!$C$36</definedName>
    <definedName name="VAS079_D_Netiesiogiaipr3">'Forma 10'!$C$37</definedName>
    <definedName name="VAS079_D_Ntveiklaitiesi1">'Forma 10'!$C$30</definedName>
    <definedName name="VAS079_D_Ntveiklaitiesi2">'Forma 10'!$C$31</definedName>
    <definedName name="VAS079_D_Nuotekudumblot13">'Forma 10'!$C$21</definedName>
    <definedName name="VAS079_D_Nuotekutvarkym10">'Forma 10'!$C$18</definedName>
    <definedName name="VAS079_D_Nuotekuvalyme1">'Forma 10'!$C$20</definedName>
    <definedName name="VAS079_D_Pavirsiniunuot17">'Forma 10'!$C$22</definedName>
    <definedName name="VAS079_D_Pavirsiniunuot18">'Forma 10'!$C$32</definedName>
    <definedName name="VAS079_D_Pavirsiniunuot19">'Forma 10'!$C$33</definedName>
    <definedName name="VAS079_D_Reguliuojamaiv1">'Forma 10'!$C$25</definedName>
    <definedName name="VAS079_D_Reguliuojamaiv2">'Forma 10'!$C$39</definedName>
    <definedName name="VAS079_D_Santykiniairod1">'Forma 10'!$C$27</definedName>
    <definedName name="VAS079_D_Tiesiogiaiirne1">'Forma 10'!$C$41</definedName>
    <definedName name="VAS079_D_Tiesiogiaipris1">'Forma 10'!$C$13</definedName>
    <definedName name="VAS079_D_Vandenspristat1">'Forma 10'!$C$17</definedName>
    <definedName name="VAS079_D_Vandensruosime2">'Forma 10'!$C$16</definedName>
    <definedName name="VAS079_D_Vidutinisdarbo1">'Forma 10'!$C$40</definedName>
    <definedName name="VAS079_D_Vidutinissalyg1">'Forma 10'!$E$10</definedName>
    <definedName name="VAS079_D_Vidutinissaras1">'Forma 10'!$F$10</definedName>
    <definedName name="VAS079_F_Apskaitosveikl7Vidutinissalyg1">'Forma 10'!$E$23</definedName>
    <definedName name="VAS079_F_Apskaitosveikl7Vidutinissaras1">'Forma 10'!$F$23</definedName>
    <definedName name="VAS079_F_Apskaitosveikl8Vidutinissalyg1">'Forma 10'!$E$34</definedName>
    <definedName name="VAS079_F_Apskaitosveikl9Vidutinissalyg1">'Forma 10'!$E$35</definedName>
    <definedName name="VAS079_F_Bendraipriskir1Vidutinissalyg1">'Forma 10'!$E$38</definedName>
    <definedName name="VAS079_F_Darbuotojuskai1Vidutinissalyg1">'Forma 10'!$E$11</definedName>
    <definedName name="VAS079_F_Darbuotojuskai1Vidutinissaras1">'Forma 10'!$F$11</definedName>
    <definedName name="VAS079_F_Darbuotojuskai2Vidutinissalyg1">'Forma 10'!$E$12</definedName>
    <definedName name="VAS079_F_Darbuotojuskai2Vidutinissaras1">'Forma 10'!$F$12</definedName>
    <definedName name="VAS079_F_Darbuotojuskai3Vidutinissalyg1">'Forma 10'!$E$26</definedName>
    <definedName name="VAS079_F_Darbuotojuskai3Vidutinissaras1">'Forma 10'!$F$26</definedName>
    <definedName name="VAS079_F_Geriamojovande17Vidutinissalyg1">'Forma 10'!$E$14</definedName>
    <definedName name="VAS079_F_Geriamojovande17Vidutinissaras1">'Forma 10'!$F$14</definedName>
    <definedName name="VAS079_F_Gvtveiklaities1Vidutinissalyg1">'Forma 10'!$E$28</definedName>
    <definedName name="VAS079_F_Gvtveiklaities2Vidutinissalyg1">'Forma 10'!$E$29</definedName>
    <definedName name="VAS079_F_Issioskaiciaus18Vidutinissalyg1">'Forma 10'!$E$15</definedName>
    <definedName name="VAS079_F_Issioskaiciaus18Vidutinissaras1">'Forma 10'!$F$15</definedName>
    <definedName name="VAS079_F_Issioskaiciaus19Vidutinissalyg1">'Forma 10'!$E$19</definedName>
    <definedName name="VAS079_F_Issioskaiciaus19Vidutinissaras1">'Forma 10'!$F$19</definedName>
    <definedName name="VAS079_F_Netiesiogiaipr1Vidutinissalyg1">'Forma 10'!$E$24</definedName>
    <definedName name="VAS079_F_Netiesiogiaipr1Vidutinissaras1">'Forma 10'!$F$24</definedName>
    <definedName name="VAS079_F_Netiesiogiaipr2Vidutinissalyg1">'Forma 10'!$E$36</definedName>
    <definedName name="VAS079_F_Netiesiogiaipr3Vidutinissalyg1">'Forma 10'!$E$37</definedName>
    <definedName name="VAS079_F_Ntveiklaitiesi1Vidutinissalyg1">'Forma 10'!$E$30</definedName>
    <definedName name="VAS079_F_Ntveiklaitiesi2Vidutinissalyg1">'Forma 10'!$E$31</definedName>
    <definedName name="VAS079_F_Nuotekudumblot13Vidutinissalyg1">'Forma 10'!$E$21</definedName>
    <definedName name="VAS079_F_Nuotekudumblot13Vidutinissaras1">'Forma 10'!$F$21</definedName>
    <definedName name="VAS079_F_Nuotekutvarkym10Vidutinissalyg1">'Forma 10'!$E$18</definedName>
    <definedName name="VAS079_F_Nuotekutvarkym10Vidutinissaras1">'Forma 10'!$F$18</definedName>
    <definedName name="VAS079_F_Nuotekuvalyme1Vidutinissalyg1">'Forma 10'!$E$20</definedName>
    <definedName name="VAS079_F_Nuotekuvalyme1Vidutinissaras1">'Forma 10'!$F$20</definedName>
    <definedName name="VAS079_F_Pavirsiniunuot17Vidutinissalyg1">'Forma 10'!$E$22</definedName>
    <definedName name="VAS079_F_Pavirsiniunuot17Vidutinissaras1">'Forma 10'!$F$22</definedName>
    <definedName name="VAS079_F_Pavirsiniunuot18Vidutinissalyg1">'Forma 10'!$E$32</definedName>
    <definedName name="VAS079_F_Pavirsiniunuot19Vidutinissalyg1">'Forma 10'!$E$33</definedName>
    <definedName name="VAS079_F_Reguliuojamaiv1Vidutinissalyg1">'Forma 10'!$E$25</definedName>
    <definedName name="VAS079_F_Reguliuojamaiv1Vidutinissaras1">'Forma 10'!$F$25</definedName>
    <definedName name="VAS079_F_Reguliuojamaiv2Vidutinissalyg1">'Forma 10'!$E$39</definedName>
    <definedName name="VAS079_F_Santykiniairod1AtaskaitinisLaikotarpis">'Forma 10'!$E$27</definedName>
    <definedName name="VAS079_F_Tiesiogiaiirne1Vidutinissalyg1">'Forma 10'!$E$41</definedName>
    <definedName name="VAS079_F_Tiesiogiaipris1Vidutinissalyg1">'Forma 10'!$E$13</definedName>
    <definedName name="VAS079_F_Tiesiogiaipris1Vidutinissaras1">'Forma 10'!$F$13</definedName>
    <definedName name="VAS079_F_Vandenspristat1Vidutinissalyg1">'Forma 10'!$E$17</definedName>
    <definedName name="VAS079_F_Vandenspristat1Vidutinissaras1">'Forma 10'!$F$17</definedName>
    <definedName name="VAS079_F_Vandensruosime2Vidutinissalyg1">'Forma 10'!$E$16</definedName>
    <definedName name="VAS079_F_Vandensruosime2Vidutinissaras1">'Forma 10'!$F$16</definedName>
    <definedName name="VAS079_F_Vidutinisdarbo1Vidutinissalyg1">'Forma 10'!$E$40</definedName>
    <definedName name="VAS077_D_Abonentaiirvar1">'Forma 8'!$C$95</definedName>
    <definedName name="VAS077_D_Abonentaiirvar2">'Forma 8'!$C$96</definedName>
    <definedName name="VAS077_D_Abonentaiirvar3">'Forma 8'!$C$97</definedName>
    <definedName name="VAS077_D_Abonentaikurie1">'Forma 8'!$C$91</definedName>
    <definedName name="VAS077_D_Abonentaikurie2">'Forma 8'!$C$92</definedName>
    <definedName name="VAS077_D_Abonentaikurie3">'Forma 8'!$C$93</definedName>
    <definedName name="VAS077_D_Abonentams1">'Forma 8'!$C$23</definedName>
    <definedName name="VAS077_D_Abonentamsuznu1">'Forma 8'!$C$51</definedName>
    <definedName name="VAS077_D_Abonentamsuzsu1">'Forma 8'!$C$49</definedName>
    <definedName name="VAS077_D_Abonentamsuzva1">'Forma 8'!$C$50</definedName>
    <definedName name="VAS077_D_Aptarnaujamuuk1">'Forma 8'!$C$82</definedName>
    <definedName name="VAS077_D_Aptarnaujamuuk2">'Forma 8'!$C$90</definedName>
    <definedName name="VAS077_D_Aptarnaujamuuk3">'Forma 8'!$C$94</definedName>
    <definedName name="VAS077_D_AtaskaitinisLaikotarpis">'Forma 8'!$E$9</definedName>
    <definedName name="VAS077_D_Daugiabuciunam1">'Forma 8'!$C$30</definedName>
    <definedName name="VAS077_D_Daugiabuciunam2">'Forma 8'!$C$70</definedName>
    <definedName name="VAS077_D_Daugiabuciuose1">'Forma 8'!$C$19</definedName>
    <definedName name="VAS077_D_Daugiabuciuose2">'Forma 8'!$C$44</definedName>
    <definedName name="VAS077_D_Geriamasisvand1">'Forma 8'!$C$10</definedName>
    <definedName name="VAS077_D_Geriamojovande1">'Forma 8'!$C$105</definedName>
    <definedName name="VAS077_D_Geriamojovande2">'Forma 8'!$C$72</definedName>
    <definedName name="VAS077_D_Gyventojuskaic1">'Forma 8'!$C$80</definedName>
    <definedName name="VAS077_D_Individualiuos1">'Forma 8'!$C$22</definedName>
    <definedName name="VAS077_D_Individualiuos2">'Forma 8'!$C$48</definedName>
    <definedName name="VAS077_D_Individualiuos3">'Forma 8'!$C$85</definedName>
    <definedName name="VAS077_D_Individualiuos4">'Forma 8'!$C$46</definedName>
    <definedName name="VAS077_D_Individualiuos5">'Forma 8'!$C$47</definedName>
    <definedName name="VAS077_D_Irengtaivadine1">'Forma 8'!$F$104</definedName>
    <definedName name="VAS077_D_Isgautopozemin1">'Forma 8'!$C$11</definedName>
    <definedName name="VAS077_D_Issioskaiciaus1">'Forma 8'!$C$14</definedName>
    <definedName name="VAS077_D_Issioskaiciaus10">'Forma 8'!$C$56</definedName>
    <definedName name="VAS077_D_Issioskaiciaus11">'Forma 8'!$C$68</definedName>
    <definedName name="VAS077_D_Issioskaiciaus12">'Forma 8'!$C$84</definedName>
    <definedName name="VAS077_D_Issioskaiciaus13">'Forma 8'!$C$73</definedName>
    <definedName name="VAS077_D_Issioskaiciaus14">'Forma 8'!$C$75</definedName>
    <definedName name="VAS077_D_Issioskaiciaus15">'Forma 8'!$C$77</definedName>
    <definedName name="VAS077_D_Issioskaiciaus16">'Forma 8'!$C$20</definedName>
    <definedName name="VAS077_D_Issioskaiciaus2">'Forma 8'!$C$15</definedName>
    <definedName name="VAS077_D_Issioskaiciaus3">'Forma 8'!$C$21</definedName>
    <definedName name="VAS077_D_Issioskaiciaus4">'Forma 8'!$C$24</definedName>
    <definedName name="VAS077_D_Issioskaiciaus5">'Forma 8'!$C$28</definedName>
    <definedName name="VAS077_D_Issioskaiciaus6">'Forma 8'!$C$32</definedName>
    <definedName name="VAS077_D_Issioskaiciaus7">'Forma 8'!$C$35</definedName>
    <definedName name="VAS077_D_Issioskaiciaus8">'Forma 8'!$C$45</definedName>
    <definedName name="VAS077_D_Issioskaiciaus9">'Forma 8'!$C$54</definedName>
    <definedName name="VAS077_D_Isvalytasbuiti1">'Forma 8'!$C$39</definedName>
    <definedName name="VAS077_D_Isvalytaspavir1">'Forma 8'!$C$61</definedName>
    <definedName name="VAS077_D_Ivadinesirapsk1">'Forma 8'!$C$55</definedName>
    <definedName name="VAS077_D_Ivadinesirapsk2">'Forma 8'!$C$76</definedName>
    <definedName name="VAS077_D_Kitiukiosubjek1">'Forma 8'!$C$89</definedName>
    <definedName name="VAS077_D_Namuukiuskaici1">'Forma 8'!$C$81</definedName>
    <definedName name="VAS077_D_Neapmoketaspav1">'Forma 8'!$C$65</definedName>
    <definedName name="VAS077_D_Neapmoketaspav2">'Forma 8'!$C$78</definedName>
    <definedName name="VAS077_D_Neapskaitytasb1">'Forma 8'!$C$53</definedName>
    <definedName name="VAS077_D_Neapskaitytasv1">'Forma 8'!$C$27</definedName>
    <definedName name="VAS077_D_Neapskaitytasv2">'Forma 8'!$C$67</definedName>
    <definedName name="VAS077_D_Neapskaitytubu1">'Forma 8'!$C$74</definedName>
    <definedName name="VAS077_D_Neirengtaivadi1">'Forma 8'!$G$104</definedName>
    <definedName name="VAS077_D_Netektys1">'Forma 8'!$C$66</definedName>
    <definedName name="VAS077_D_Nuotekos1">'Forma 8'!$C$33</definedName>
    <definedName name="VAS077_D_Paruostogeriam1">'Forma 8'!$C$12</definedName>
    <definedName name="VAS077_D_Patiektogeriam1">'Forma 8'!$C$13</definedName>
    <definedName name="VAS077_D_Pavirsinesnuot1">'Forma 8'!$C$57</definedName>
    <definedName name="VAS077_D_Perpumpuotasbu1">'Forma 8'!$C$37</definedName>
    <definedName name="VAS077_D_Perpumpuotasbu2">'Forma 8'!$C$38</definedName>
    <definedName name="VAS077_D_Realizuotasbui1">'Forma 8'!$C$41</definedName>
    <definedName name="VAS077_D_Realizuotasger1">'Forma 8'!$C$17</definedName>
    <definedName name="VAS077_D_Realizuotasger2">'Forma 8'!$C$106</definedName>
    <definedName name="VAS077_D_Realizuotasisv1">'Forma 8'!$C$42</definedName>
    <definedName name="VAS077_D_Realizuotaspav1">'Forma 8'!$C$62</definedName>
    <definedName name="VAS077_D_Sezoniniamsabo1">'Forma 8'!$C$25</definedName>
    <definedName name="VAS077_D_Sezoniniamsabo2">'Forma 8'!$C$52</definedName>
    <definedName name="VAS077_D_Skirtumasdaugi1">'Forma 8'!$C$31</definedName>
    <definedName name="VAS077_D_Skirtumasdaugi2">'Forma 8'!$C$71</definedName>
    <definedName name="VAS077_D_Skirtumasdaugi3">'Forma 8'!$C$107</definedName>
    <definedName name="VAS077_D_Surenkamuaseni1">'Forma 8'!$C$36</definedName>
    <definedName name="VAS077_D_Surinktaatskir1">'Forma 8'!$C$60</definedName>
    <definedName name="VAS077_D_Surinktaatskir2">'Forma 8'!$C$64</definedName>
    <definedName name="VAS077_D_Surinktabuitin1">'Forma 8'!$C$34</definedName>
    <definedName name="VAS077_D_Surinktamisriu1">'Forma 8'!$C$59</definedName>
    <definedName name="VAS077_D_Surinktamisriu2">'Forma 8'!$C$63</definedName>
    <definedName name="VAS077_D_Surinktapavirs1">'Forma 8'!$C$58</definedName>
    <definedName name="VAS077_D_Sutvarkytasdum1">'Forma 8'!$C$40</definedName>
    <definedName name="VAS077_D_Tiekimotinkluo1">'Forma 8'!$C$29</definedName>
    <definedName name="VAS077_D_Tiekimotinkluo2">'Forma 8'!$C$69</definedName>
    <definedName name="VAS077_D_Trecioketvirto1">'Forma 8'!$C$16</definedName>
    <definedName name="VAS077_D_Vandenskiekiss1">'Forma 8'!$C$26</definedName>
    <definedName name="VAS077_D_Vartotojai1">'Forma 8'!$C$79</definedName>
    <definedName name="VAS077_D_Vartotojaikuri1">'Forma 8'!$C$83</definedName>
    <definedName name="VAS077_D_Vartotojaikuri2">'Forma 8'!$C$86</definedName>
    <definedName name="VAS077_D_Vartotojaikuri3">'Forma 8'!$C$87</definedName>
    <definedName name="VAS077_D_Vartotojaikuri4">'Forma 8'!$C$88</definedName>
    <definedName name="VAS077_D_Vartotojams1">'Forma 8'!$C$18</definedName>
    <definedName name="VAS077_D_Vartotojamsuzs1">'Forma 8'!$C$43</definedName>
    <definedName name="VAS077_F_Abonentaiirvar1AtaskaitinisLaikotarpis">'Forma 8'!$E$95</definedName>
    <definedName name="VAS077_F_Abonentaiirvar2AtaskaitinisLaikotarpis">'Forma 8'!$E$96</definedName>
    <definedName name="VAS077_F_Abonentaiirvar3AtaskaitinisLaikotarpis">'Forma 8'!$E$97</definedName>
    <definedName name="VAS077_F_Abonentaikurie1AtaskaitinisLaikotarpis">'Forma 8'!$E$91</definedName>
    <definedName name="VAS077_F_Abonentaikurie2AtaskaitinisLaikotarpis">'Forma 8'!$E$92</definedName>
    <definedName name="VAS077_F_Abonentaikurie3AtaskaitinisLaikotarpis">'Forma 8'!$E$93</definedName>
    <definedName name="VAS077_F_Abonentams1AtaskaitinisLaikotarpis">'Forma 8'!$E$23</definedName>
    <definedName name="VAS077_F_Abonentamsuznu1AtaskaitinisLaikotarpis">'Forma 8'!$E$51</definedName>
    <definedName name="VAS077_F_Abonentamsuzsu1AtaskaitinisLaikotarpis">'Forma 8'!$E$49</definedName>
    <definedName name="VAS077_F_Abonentamsuzva1AtaskaitinisLaikotarpis">'Forma 8'!$E$50</definedName>
    <definedName name="VAS077_F_Aptarnaujamuuk1AtaskaitinisLaikotarpis">'Forma 8'!$E$82</definedName>
    <definedName name="VAS077_F_Aptarnaujamuuk2AtaskaitinisLaikotarpis">'Forma 8'!$E$90</definedName>
    <definedName name="VAS077_F_Aptarnaujamuuk3AtaskaitinisLaikotarpis">'Forma 8'!$E$94</definedName>
    <definedName name="VAS077_F_Daugiabuciunam1AtaskaitinisLaikotarpis">'Forma 8'!$E$30</definedName>
    <definedName name="VAS077_F_Daugiabuciunam2AtaskaitinisLaikotarpis">'Forma 8'!$E$70</definedName>
    <definedName name="VAS077_F_Daugiabuciuose1AtaskaitinisLaikotarpis">'Forma 8'!$E$19</definedName>
    <definedName name="VAS077_F_Daugiabuciuose2AtaskaitinisLaikotarpis">'Forma 8'!$E$44</definedName>
    <definedName name="VAS077_F_Geriamojovande1Irengtaivadine1">'Forma 8'!$F$105</definedName>
    <definedName name="VAS077_F_Geriamojovande1Neirengtaivadi1">'Forma 8'!$G$105</definedName>
    <definedName name="VAS077_F_Geriamojovande2AtaskaitinisLaikotarpis">'Forma 8'!$E$72</definedName>
    <definedName name="VAS077_F_Gyventojuskaic1AtaskaitinisLaikotarpis">'Forma 8'!$E$80</definedName>
    <definedName name="VAS077_F_Individualiuos1AtaskaitinisLaikotarpis">'Forma 8'!$E$22</definedName>
    <definedName name="VAS077_F_Individualiuos2AtaskaitinisLaikotarpis">'Forma 8'!$E$48</definedName>
    <definedName name="VAS077_F_Individualiuos3AtaskaitinisLaikotarpis">'Forma 8'!$E$85</definedName>
    <definedName name="VAS077_F_Individualiuos4AtaskaitinisLaikotarpis">'Forma 8'!$E$46</definedName>
    <definedName name="VAS077_F_Individualiuos5AtaskaitinisLaikotarpis">'Forma 8'!$E$47</definedName>
    <definedName name="VAS077_F_Isgautopozemin1AtaskaitinisLaikotarpis">'Forma 8'!$E$11</definedName>
    <definedName name="VAS077_F_Issioskaiciaus10AtaskaitinisLaikotarpis">'Forma 8'!$E$56</definedName>
    <definedName name="VAS077_F_Issioskaiciaus11AtaskaitinisLaikotarpis">'Forma 8'!$E$68</definedName>
    <definedName name="VAS077_F_Issioskaiciaus12AtaskaitinisLaikotarpis">'Forma 8'!$E$84</definedName>
    <definedName name="VAS077_F_Issioskaiciaus13AtaskaitinisLaikotarpis">'Forma 8'!$E$73</definedName>
    <definedName name="VAS077_F_Issioskaiciaus14AtaskaitinisLaikotarpis">'Forma 8'!$E$75</definedName>
    <definedName name="VAS077_F_Issioskaiciaus15AtaskaitinisLaikotarpis">'Forma 8'!$E$77</definedName>
    <definedName name="VAS077_F_Issioskaiciaus16AtaskaitinisLaikotarpis">'Forma 8'!$E$20</definedName>
    <definedName name="VAS077_F_Issioskaiciaus1AtaskaitinisLaikotarpis">'Forma 8'!$E$14</definedName>
    <definedName name="VAS077_F_Issioskaiciaus2AtaskaitinisLaikotarpis">'Forma 8'!$E$15</definedName>
    <definedName name="VAS077_F_Issioskaiciaus3AtaskaitinisLaikotarpis">'Forma 8'!$E$21</definedName>
    <definedName name="VAS077_F_Issioskaiciaus4AtaskaitinisLaikotarpis">'Forma 8'!$E$24</definedName>
    <definedName name="VAS077_F_Issioskaiciaus5AtaskaitinisLaikotarpis">'Forma 8'!$E$28</definedName>
    <definedName name="VAS077_F_Issioskaiciaus6AtaskaitinisLaikotarpis">'Forma 8'!$E$32</definedName>
    <definedName name="VAS077_F_Issioskaiciaus7AtaskaitinisLaikotarpis">'Forma 8'!$E$35</definedName>
    <definedName name="VAS077_F_Issioskaiciaus8AtaskaitinisLaikotarpis">'Forma 8'!$E$45</definedName>
    <definedName name="VAS077_F_Issioskaiciaus9AtaskaitinisLaikotarpis">'Forma 8'!$E$54</definedName>
    <definedName name="VAS077_F_Isvalytasbuiti1AtaskaitinisLaikotarpis">'Forma 8'!$E$39</definedName>
    <definedName name="VAS077_F_Isvalytaspavir1AtaskaitinisLaikotarpis">'Forma 8'!$E$61</definedName>
    <definedName name="VAS077_F_Ivadinesirapsk1AtaskaitinisLaikotarpis">'Forma 8'!$E$55</definedName>
    <definedName name="VAS077_F_Ivadinesirapsk2AtaskaitinisLaikotarpis">'Forma 8'!$E$76</definedName>
    <definedName name="VAS077_F_Kitiukiosubjek1AtaskaitinisLaikotarpis">'Forma 8'!$E$89</definedName>
    <definedName name="VAS077_F_Namuukiuskaici1AtaskaitinisLaikotarpis">'Forma 8'!$E$81</definedName>
    <definedName name="VAS077_F_Neapmoketaspav1AtaskaitinisLaikotarpis">'Forma 8'!$E$65</definedName>
    <definedName name="VAS077_F_Neapmoketaspav2AtaskaitinisLaikotarpis">'Forma 8'!$E$78</definedName>
    <definedName name="VAS077_F_Neapskaitytasb1AtaskaitinisLaikotarpis">'Forma 8'!$E$53</definedName>
    <definedName name="VAS077_F_Neapskaitytasv1AtaskaitinisLaikotarpis">'Forma 8'!$E$27</definedName>
    <definedName name="VAS077_F_Neapskaitytasv2AtaskaitinisLaikotarpis">'Forma 8'!$E$67</definedName>
    <definedName name="VAS077_F_Neapskaitytubu1AtaskaitinisLaikotarpis">'Forma 8'!$E$74</definedName>
    <definedName name="VAS077_F_Paruostogeriam1AtaskaitinisLaikotarpis">'Forma 8'!$E$12</definedName>
    <definedName name="VAS077_F_Patiektogeriam1AtaskaitinisLaikotarpis">'Forma 8'!$E$13</definedName>
    <definedName name="VAS077_F_Perpumpuotasbu1AtaskaitinisLaikotarpis">'Forma 8'!$E$37</definedName>
    <definedName name="VAS077_F_Perpumpuotasbu2AtaskaitinisLaikotarpis">'Forma 8'!$E$38</definedName>
    <definedName name="VAS077_F_Realizuotasbui1AtaskaitinisLaikotarpis">'Forma 8'!$E$41</definedName>
    <definedName name="VAS077_F_Realizuotasger1AtaskaitinisLaikotarpis">'Forma 8'!$E$17</definedName>
    <definedName name="VAS077_F_Realizuotasger2Irengtaivadine1">'Forma 8'!$F$106</definedName>
    <definedName name="VAS077_F_Realizuotasger2Neirengtaivadi1">'Forma 8'!$G$106</definedName>
    <definedName name="VAS077_F_Realizuotasisv1AtaskaitinisLaikotarpis">'Forma 8'!$E$42</definedName>
    <definedName name="VAS077_F_Realizuotaspav1AtaskaitinisLaikotarpis">'Forma 8'!$E$62</definedName>
    <definedName name="VAS077_F_Sezoniniamsabo1AtaskaitinisLaikotarpis">'Forma 8'!$E$25</definedName>
    <definedName name="VAS077_F_Sezoniniamsabo2AtaskaitinisLaikotarpis">'Forma 8'!$E$52</definedName>
    <definedName name="VAS077_F_Skirtumasdaugi1AtaskaitinisLaikotarpis">'Forma 8'!$E$31</definedName>
    <definedName name="VAS077_F_Skirtumasdaugi2AtaskaitinisLaikotarpis">'Forma 8'!$E$71</definedName>
    <definedName name="VAS077_F_Skirtumasdaugi3Irengtaivadine1">'Forma 8'!$F$107</definedName>
    <definedName name="VAS077_F_Skirtumasdaugi3Neirengtaivadi1">'Forma 8'!$G$107</definedName>
    <definedName name="VAS077_F_Surenkamuaseni1AtaskaitinisLaikotarpis">'Forma 8'!$E$36</definedName>
    <definedName name="VAS077_F_Surinktaatskir1AtaskaitinisLaikotarpis">'Forma 8'!$E$60</definedName>
    <definedName name="VAS077_F_Surinktaatskir2AtaskaitinisLaikotarpis">'Forma 8'!$E$64</definedName>
    <definedName name="VAS077_F_Surinktabuitin1AtaskaitinisLaikotarpis">'Forma 8'!$E$34</definedName>
    <definedName name="VAS077_F_Surinktamisriu1AtaskaitinisLaikotarpis">'Forma 8'!$E$59</definedName>
    <definedName name="VAS077_F_Surinktamisriu2AtaskaitinisLaikotarpis">'Forma 8'!$E$63</definedName>
    <definedName name="VAS077_F_Surinktapavirs1AtaskaitinisLaikotarpis">'Forma 8'!$E$58</definedName>
    <definedName name="VAS077_F_Sutvarkytasdum1AtaskaitinisLaikotarpis">'Forma 8'!$E$40</definedName>
    <definedName name="VAS077_F_Tiekimotinkluo1AtaskaitinisLaikotarpis">'Forma 8'!$E$29</definedName>
    <definedName name="VAS077_F_Tiekimotinkluo2AtaskaitinisLaikotarpis">'Forma 8'!$E$69</definedName>
    <definedName name="VAS077_F_Trecioketvirto1AtaskaitinisLaikotarpis">'Forma 8'!$E$16</definedName>
    <definedName name="VAS077_F_Vandenskiekiss1AtaskaitinisLaikotarpis">'Forma 8'!$E$26</definedName>
    <definedName name="VAS077_F_Vartotojaikuri1AtaskaitinisLaikotarpis">'Forma 8'!$E$83</definedName>
    <definedName name="VAS077_F_Vartotojaikuri2AtaskaitinisLaikotarpis">'Forma 8'!$E$86</definedName>
    <definedName name="VAS077_F_Vartotojaikuri3AtaskaitinisLaikotarpis">'Forma 8'!$E$87</definedName>
    <definedName name="VAS077_F_Vartotojaikuri4AtaskaitinisLaikotarpis">'Forma 8'!$E$88</definedName>
    <definedName name="VAS077_F_Vartotojams1AtaskaitinisLaikotarpis">'Forma 8'!$E$18</definedName>
    <definedName name="VAS077_F_Vartotojamsuzs1AtaskaitinisLaikotarpis">'Forma 8'!$E$43</definedName>
    <definedName name="VAS076_D_1IS">'Forma 7'!$D$9</definedName>
    <definedName name="VAS076_D_31GeriamojoVandens">'Forma 7'!$F$9</definedName>
    <definedName name="VAS076_D_32GeriamojoVandens">'Forma 7'!$G$9</definedName>
    <definedName name="VAS076_D_33GeriamojoVandens">'Forma 7'!$H$9</definedName>
    <definedName name="VAS076_D_3IsViso">'Forma 7'!$E$9</definedName>
    <definedName name="VAS076_D_41NuotekuSurinkimas">'Forma 7'!$J$9</definedName>
    <definedName name="VAS076_D_42NuotekuValymas">'Forma 7'!$K$9</definedName>
    <definedName name="VAS076_D_43NuotekuDumblo">'Forma 7'!$L$9</definedName>
    <definedName name="VAS076_D_4IsViso">'Forma 7'!$I$9</definedName>
    <definedName name="VAS076_D_5PavirsiniuNuoteku">'Forma 7'!$M$9</definedName>
    <definedName name="VAS076_D_6KitosReguliuojamosios">'Forma 7'!$N$9</definedName>
    <definedName name="VAS076_D_7KitosVeiklos">'Forma 7'!$Q$9</definedName>
    <definedName name="VAS076_D_Apskaitospriet6">'Forma 7'!$C$26</definedName>
    <definedName name="VAS076_D_Apskaitospriet7">'Forma 7'!$C$54</definedName>
    <definedName name="VAS076_D_Apskaitospriet8">'Forma 7'!$C$82</definedName>
    <definedName name="VAS076_D_Apskaitospriet9">'Forma 7'!$C$131</definedName>
    <definedName name="VAS076_D_Apskaitosveikla1">'Forma 7'!$O$9</definedName>
    <definedName name="VAS076_D_Atsiskaitomiej1">'Forma 7'!$C$27</definedName>
    <definedName name="VAS076_D_Atsiskaitomiej2">'Forma 7'!$C$55</definedName>
    <definedName name="VAS076_D_Atsiskaitomiej3">'Forma 7'!$C$83</definedName>
    <definedName name="VAS076_D_Atsiskaitomiej4">'Forma 7'!$C$132</definedName>
    <definedName name="VAS076_D_Bendraipaskirs3">'Forma 7'!$C$116</definedName>
    <definedName name="VAS076_D_Bendraipaskirs4">'Forma 7'!$C$143</definedName>
    <definedName name="VAS076_D_Cpunktui17">'Forma 7'!$C$101</definedName>
    <definedName name="VAS076_D_Cpunktui18">'Forma 7'!$C$102</definedName>
    <definedName name="VAS076_D_Cpunktui19">'Forma 7'!$C$107</definedName>
    <definedName name="VAS076_D_Cpunktui20">'Forma 7'!$C$108</definedName>
    <definedName name="VAS076_D_Cpunktui21">'Forma 7'!$C$109</definedName>
    <definedName name="VAS076_D_Cpunktui25">'Forma 7'!$C$95</definedName>
    <definedName name="VAS076_D_Cpunktui26">'Forma 7'!$C$96</definedName>
    <definedName name="VAS076_D_Cpunktui27">'Forma 7'!$C$97</definedName>
    <definedName name="VAS076_D_Cpunktui28">'Forma 7'!$C$98</definedName>
    <definedName name="VAS076_D_Cpunktui29">'Forma 7'!$C$99</definedName>
    <definedName name="VAS076_D_Cpunktui30">'Forma 7'!$C$100</definedName>
    <definedName name="VAS076_D_Cpunktui31">'Forma 7'!$C$103</definedName>
    <definedName name="VAS076_D_Cpunktui32">'Forma 7'!$C$104</definedName>
    <definedName name="VAS076_D_Cpunktui33">'Forma 7'!$C$105</definedName>
    <definedName name="VAS076_D_Cpunktui34">'Forma 7'!$C$106</definedName>
    <definedName name="VAS076_D_Cpunktui35">'Forma 7'!$C$110</definedName>
    <definedName name="VAS076_D_Cpunktui36">'Forma 7'!$C$111</definedName>
    <definedName name="VAS076_D_Cpunktui37">'Forma 7'!$C$112</definedName>
    <definedName name="VAS076_D_Cpunktui38">'Forma 7'!$C$113</definedName>
    <definedName name="VAS076_D_Cpunktui39">'Forma 7'!$C$114</definedName>
    <definedName name="VAS076_D_Cpunktui40">'Forma 7'!$C$115</definedName>
    <definedName name="VAS076_D_Epunktui16">'Forma 7'!$C$144</definedName>
    <definedName name="VAS076_D_Epunktui17">'Forma 7'!$C$145</definedName>
    <definedName name="VAS076_D_Epunktui18">'Forma 7'!$C$146</definedName>
    <definedName name="VAS076_D_Epunktui19">'Forma 7'!$C$147</definedName>
    <definedName name="VAS076_D_Epunktui20">'Forma 7'!$C$148</definedName>
    <definedName name="VAS076_D_Epunktui21">'Forma 7'!$C$149</definedName>
    <definedName name="VAS076_D_Epunktui22">'Forma 7'!$C$152</definedName>
    <definedName name="VAS076_D_Epunktui23">'Forma 7'!$C$153</definedName>
    <definedName name="VAS076_D_Epunktui24">'Forma 7'!$C$154</definedName>
    <definedName name="VAS076_D_Epunktui25">'Forma 7'!$C$158</definedName>
    <definedName name="VAS076_D_Epunktui26">'Forma 7'!$C$159</definedName>
    <definedName name="VAS076_D_Epunktui27">'Forma 7'!$C$160</definedName>
    <definedName name="VAS076_D_Epunktui28">'Forma 7'!$C$161</definedName>
    <definedName name="VAS076_D_Epunktui29">'Forma 7'!$C$162</definedName>
    <definedName name="VAS076_D_Epunktui30">'Forma 7'!$C$163</definedName>
    <definedName name="VAS076_D_Epunktui31">'Forma 7'!$C$150</definedName>
    <definedName name="VAS076_D_Epunktui32">'Forma 7'!$C$151</definedName>
    <definedName name="VAS076_D_Epunktui33">'Forma 7'!$C$155</definedName>
    <definedName name="VAS076_D_Epunktui34">'Forma 7'!$C$156</definedName>
    <definedName name="VAS076_D_Epunktui35">'Forma 7'!$C$157</definedName>
    <definedName name="VAS076_D_Irankiaimatavi6">'Forma 7'!$C$30</definedName>
    <definedName name="VAS076_D_Irankiaimatavi7">'Forma 7'!$C$58</definedName>
    <definedName name="VAS076_D_Irankiaimatavi8">'Forma 7'!$C$86</definedName>
    <definedName name="VAS076_D_Irankiaimatavi9">'Forma 7'!$C$135</definedName>
    <definedName name="VAS076_D_Irasyti1">'Forma 7'!$C$35</definedName>
    <definedName name="VAS076_D_Irasyti10">'Forma 7'!$C$140</definedName>
    <definedName name="VAS076_D_Irasyti11">'Forma 7'!$C$141</definedName>
    <definedName name="VAS076_D_Irasyti12">'Forma 7'!$C$142</definedName>
    <definedName name="VAS076_D_Irasyti2">'Forma 7'!$C$36</definedName>
    <definedName name="VAS076_D_Irasyti3">'Forma 7'!$C$37</definedName>
    <definedName name="VAS076_D_Irasyti4">'Forma 7'!$C$63</definedName>
    <definedName name="VAS076_D_Irasyti5">'Forma 7'!$C$64</definedName>
    <definedName name="VAS076_D_Irasyti6">'Forma 7'!$C$65</definedName>
    <definedName name="VAS076_D_Irasyti7">'Forma 7'!$C$91</definedName>
    <definedName name="VAS076_D_Irasyti8">'Forma 7'!$C$92</definedName>
    <definedName name="VAS076_D_Irasyti9">'Forma 7'!$C$93</definedName>
    <definedName name="VAS076_D_Keliaiaikstele6">'Forma 7'!$C$17</definedName>
    <definedName name="VAS076_D_Keliaiaikstele7">'Forma 7'!$C$45</definedName>
    <definedName name="VAS076_D_Keliaiaikstele8">'Forma 7'!$C$73</definedName>
    <definedName name="VAS076_D_Keliaiaikstele9">'Forma 7'!$C$123</definedName>
    <definedName name="VAS076_D_Kitairanga2">'Forma 7'!$C$129</definedName>
    <definedName name="VAS076_D_Kitareguliuoja1">'Forma 7'!$P$9</definedName>
    <definedName name="VAS076_D_Kitasilgalaiki5">'Forma 7'!$C$34</definedName>
    <definedName name="VAS076_D_Kitasilgalaiki6">'Forma 7'!$C$62</definedName>
    <definedName name="VAS076_D_Kitasilgalaiki7">'Forma 7'!$C$90</definedName>
    <definedName name="VAS076_D_Kitasilgalaiki8">'Forma 7'!$C$139</definedName>
    <definedName name="VAS076_D_Kitasnemateria6">'Forma 7'!$C$14</definedName>
    <definedName name="VAS076_D_Kitasnemateria7">'Forma 7'!$C$42</definedName>
    <definedName name="VAS076_D_Kitasnemateria8">'Forma 7'!$C$70</definedName>
    <definedName name="VAS076_D_Kitasnemateria9">'Forma 7'!$C$120</definedName>
    <definedName name="VAS076_D_Kitigeriamojov1">'Forma 7'!$C$29</definedName>
    <definedName name="VAS076_D_Kitigeriamojov2">'Forma 7'!$C$57</definedName>
    <definedName name="VAS076_D_Kitigeriamojov3">'Forma 7'!$C$85</definedName>
    <definedName name="VAS076_D_Kitigeriamojov4">'Forma 7'!$C$134</definedName>
    <definedName name="VAS076_D_Kitiirenginiai11">'Forma 7'!$C$21</definedName>
    <definedName name="VAS076_D_Kitiirenginiai12">'Forma 7'!$C$25</definedName>
    <definedName name="VAS076_D_Kitiirenginiai13">'Forma 7'!$C$49</definedName>
    <definedName name="VAS076_D_Kitiirenginiai14">'Forma 7'!$C$53</definedName>
    <definedName name="VAS076_D_Kitiirenginiai15">'Forma 7'!$C$77</definedName>
    <definedName name="VAS076_D_Kitiirenginiai16">'Forma 7'!$C$81</definedName>
    <definedName name="VAS076_D_Kitiirenginiai17">'Forma 7'!$C$127</definedName>
    <definedName name="VAS076_D_Kitiirenginiai18">'Forma 7'!$C$130</definedName>
    <definedName name="VAS076_D_Kitostransport6">'Forma 7'!$C$33</definedName>
    <definedName name="VAS076_D_Kitostransport7">'Forma 7'!$C$61</definedName>
    <definedName name="VAS076_D_Kitostransport8">'Forma 7'!$C$89</definedName>
    <definedName name="VAS076_D_Kitostransport9">'Forma 7'!$C$138</definedName>
    <definedName name="VAS076_D_Lengviejiautom6">'Forma 7'!$C$32</definedName>
    <definedName name="VAS076_D_Lengviejiautom7">'Forma 7'!$C$60</definedName>
    <definedName name="VAS076_D_Lengviejiautom8">'Forma 7'!$C$88</definedName>
    <definedName name="VAS076_D_Lengviejiautom9">'Forma 7'!$C$137</definedName>
    <definedName name="VAS076_D_Masinosiriranga6">'Forma 7'!$C$22</definedName>
    <definedName name="VAS076_D_Masinosiriranga7">'Forma 7'!$C$50</definedName>
    <definedName name="VAS076_D_Masinosiriranga8">'Forma 7'!$C$78</definedName>
    <definedName name="VAS076_D_Masinosiriranga9">'Forma 7'!$C$128</definedName>
    <definedName name="VAS076_D_Nematerialusis6">'Forma 7'!$C$11</definedName>
    <definedName name="VAS076_D_Nematerialusis7">'Forma 7'!$C$39</definedName>
    <definedName name="VAS076_D_Nematerialusis8">'Forma 7'!$C$67</definedName>
    <definedName name="VAS076_D_Nematerialusis9">'Forma 7'!$C$117</definedName>
    <definedName name="VAS076_D_Netiesiogiaipa3">'Forma 7'!$C$66</definedName>
    <definedName name="VAS076_D_Netiesiogiaipa4">'Forma 7'!$C$94</definedName>
    <definedName name="VAS076_D_Nuotekuirdumbl5">'Forma 7'!$C$24</definedName>
    <definedName name="VAS076_D_Nuotekuirdumbl6">'Forma 7'!$C$52</definedName>
    <definedName name="VAS076_D_Nuotekuirdumbl7">'Forma 7'!$C$80</definedName>
    <definedName name="VAS076_D_Paskirstomasil2">'Forma 7'!$C$10</definedName>
    <definedName name="VAS076_D_Pastataiadmini6">'Forma 7'!$C$16</definedName>
    <definedName name="VAS076_D_Pastataiadmini7">'Forma 7'!$C$44</definedName>
    <definedName name="VAS076_D_Pastataiadmini8">'Forma 7'!$C$72</definedName>
    <definedName name="VAS076_D_Pastataiadmini9">'Forma 7'!$C$122</definedName>
    <definedName name="VAS076_D_Pastataiirstat6">'Forma 7'!$C$15</definedName>
    <definedName name="VAS076_D_Pastataiirstat7">'Forma 7'!$C$43</definedName>
    <definedName name="VAS076_D_Pastataiirstat8">'Forma 7'!$C$71</definedName>
    <definedName name="VAS076_D_Pastataiirstat9">'Forma 7'!$C$121</definedName>
    <definedName name="VAS076_D_Saulessviesose1">'Forma 7'!$C$20</definedName>
    <definedName name="VAS076_D_Saulessviesose2">'Forma 7'!$C$48</definedName>
    <definedName name="VAS076_D_Saulessviesose3">'Forma 7'!$C$76</definedName>
    <definedName name="VAS076_D_Saulessviesose4">'Forma 7'!$C$126</definedName>
    <definedName name="VAS076_D_Silumosatsiska1">'Forma 7'!$C$28</definedName>
    <definedName name="VAS076_D_Silumosatsiska2">'Forma 7'!$C$56</definedName>
    <definedName name="VAS076_D_Silumosatsiska3">'Forma 7'!$C$84</definedName>
    <definedName name="VAS076_D_Silumosatsiska4">'Forma 7'!$C$133</definedName>
    <definedName name="VAS076_D_Silumosirkarst1">'Forma 7'!$C$19</definedName>
    <definedName name="VAS076_D_Silumosirkarst2">'Forma 7'!$C$47</definedName>
    <definedName name="VAS076_D_Silumosirkarst3">'Forma 7'!$C$75</definedName>
    <definedName name="VAS076_D_Silumosirkarst4">'Forma 7'!$C$125</definedName>
    <definedName name="VAS076_D_Specprogramine6">'Forma 7'!$C$13</definedName>
    <definedName name="VAS076_D_Specprogramine7">'Forma 7'!$C$41</definedName>
    <definedName name="VAS076_D_Specprogramine8">'Forma 7'!$C$69</definedName>
    <definedName name="VAS076_D_Specprogramine9">'Forma 7'!$C$119</definedName>
    <definedName name="VAS076_D_Standartinepro6">'Forma 7'!$C$12</definedName>
    <definedName name="VAS076_D_Standartinepro7">'Forma 7'!$C$40</definedName>
    <definedName name="VAS076_D_Standartinepro8">'Forma 7'!$C$68</definedName>
    <definedName name="VAS076_D_Standartinepro9">'Forma 7'!$C$118</definedName>
    <definedName name="VAS076_D_Tiesiogiaipask2">'Forma 7'!$C$38</definedName>
    <definedName name="VAS076_D_Transportoprie6">'Forma 7'!$C$31</definedName>
    <definedName name="VAS076_D_Transportoprie7">'Forma 7'!$C$59</definedName>
    <definedName name="VAS076_D_Transportoprie8">'Forma 7'!$C$87</definedName>
    <definedName name="VAS076_D_Transportoprie9">'Forma 7'!$C$136</definedName>
    <definedName name="VAS076_D_Vamzdynai6">'Forma 7'!$C$18</definedName>
    <definedName name="VAS076_D_Vamzdynai7">'Forma 7'!$C$46</definedName>
    <definedName name="VAS076_D_Vamzdynai8">'Forma 7'!$C$74</definedName>
    <definedName name="VAS076_D_Vamzdynai9">'Forma 7'!$C$124</definedName>
    <definedName name="VAS076_D_Vandenssiurbli5">'Forma 7'!$C$23</definedName>
    <definedName name="VAS076_D_Vandenssiurbli6">'Forma 7'!$C$51</definedName>
    <definedName name="VAS076_D_Vandenssiurbli7">'Forma 7'!$C$79</definedName>
    <definedName name="VAS076_D_Verslovienetui3">'Forma 7'!$C$164</definedName>
    <definedName name="VAS076_F_131IS">'Forma 7'!$D$35</definedName>
    <definedName name="VAS076_F_1331GeriamojoVandens">'Forma 7'!$F$35</definedName>
    <definedName name="VAS076_F_1332GeriamojoVandens">'Forma 7'!$G$35</definedName>
    <definedName name="VAS076_F_1333GeriamojoVandens">'Forma 7'!$H$35</definedName>
    <definedName name="VAS076_F_133IsViso">'Forma 7'!$E$35</definedName>
    <definedName name="VAS076_F_1341NuotekuSurinkimas">'Forma 7'!$J$35</definedName>
    <definedName name="VAS076_F_1342NuotekuValymas">'Forma 7'!$K$35</definedName>
    <definedName name="VAS076_F_1343NuotekuDumblo">'Forma 7'!$L$35</definedName>
    <definedName name="VAS076_F_134IsViso">'Forma 7'!$I$35</definedName>
    <definedName name="VAS076_F_135PavirsiniuNuoteku">'Forma 7'!$M$35</definedName>
    <definedName name="VAS076_F_136KitosReguliuojamosios">'Forma 7'!$N$35</definedName>
    <definedName name="VAS076_F_137KitosVeiklos">'Forma 7'!$Q$35</definedName>
    <definedName name="VAS076_F_141IS">'Forma 7'!$D$36</definedName>
    <definedName name="VAS076_F_1431GeriamojoVandens">'Forma 7'!$F$36</definedName>
    <definedName name="VAS076_F_1432GeriamojoVandens">'Forma 7'!$G$36</definedName>
    <definedName name="VAS076_F_1433GeriamojoVandens">'Forma 7'!$H$36</definedName>
    <definedName name="VAS076_F_143IsViso">'Forma 7'!$E$36</definedName>
    <definedName name="VAS076_F_1441NuotekuSurinkimas">'Forma 7'!$J$36</definedName>
    <definedName name="VAS076_F_1442NuotekuValymas">'Forma 7'!$K$36</definedName>
    <definedName name="VAS076_F_1443NuotekuDumblo">'Forma 7'!$L$36</definedName>
    <definedName name="VAS076_F_144IsViso">'Forma 7'!$I$36</definedName>
    <definedName name="VAS076_F_145PavirsiniuNuoteku">'Forma 7'!$M$36</definedName>
    <definedName name="VAS076_F_146KitosReguliuojamosios">'Forma 7'!$N$36</definedName>
    <definedName name="VAS076_F_147KitosVeiklos">'Forma 7'!$Q$36</definedName>
    <definedName name="VAS076_F_151IS">'Forma 7'!$D$37</definedName>
    <definedName name="VAS076_F_1531GeriamojoVandens">'Forma 7'!$F$37</definedName>
    <definedName name="VAS076_F_1532GeriamojoVandens">'Forma 7'!$G$37</definedName>
    <definedName name="VAS076_F_1533GeriamojoVandens">'Forma 7'!$H$37</definedName>
    <definedName name="VAS076_F_153IsViso">'Forma 7'!$E$37</definedName>
    <definedName name="VAS076_F_1541NuotekuSurinkimas">'Forma 7'!$J$37</definedName>
    <definedName name="VAS076_F_1542NuotekuValymas">'Forma 7'!$K$37</definedName>
    <definedName name="VAS076_F_1543NuotekuDumblo">'Forma 7'!$L$37</definedName>
    <definedName name="VAS076_F_154IsViso">'Forma 7'!$I$37</definedName>
    <definedName name="VAS076_F_155PavirsiniuNuoteku">'Forma 7'!$M$37</definedName>
    <definedName name="VAS076_F_156KitosReguliuojamosios">'Forma 7'!$N$37</definedName>
    <definedName name="VAS076_F_157KitosVeiklos">'Forma 7'!$Q$37</definedName>
    <definedName name="VAS076_F_161IS">'Forma 7'!$D$63</definedName>
    <definedName name="VAS076_F_1631GeriamojoVandens">'Forma 7'!$F$63</definedName>
    <definedName name="VAS076_F_1632GeriamojoVandens">'Forma 7'!$G$63</definedName>
    <definedName name="VAS076_F_1633GeriamojoVandens">'Forma 7'!$H$63</definedName>
    <definedName name="VAS076_F_163IsViso">'Forma 7'!$E$63</definedName>
    <definedName name="VAS076_F_1641NuotekuSurinkimas">'Forma 7'!$J$63</definedName>
    <definedName name="VAS076_F_1642NuotekuValymas">'Forma 7'!$K$63</definedName>
    <definedName name="VAS076_F_1643NuotekuDumblo">'Forma 7'!$L$63</definedName>
    <definedName name="VAS076_F_164IsViso">'Forma 7'!$I$63</definedName>
    <definedName name="VAS076_F_165PavirsiniuNuoteku">'Forma 7'!$M$63</definedName>
    <definedName name="VAS076_F_166KitosReguliuojamosios">'Forma 7'!$N$63</definedName>
    <definedName name="VAS076_F_167KitosVeiklos">'Forma 7'!$Q$63</definedName>
    <definedName name="VAS076_F_171IS">'Forma 7'!$D$64</definedName>
    <definedName name="VAS076_F_1731GeriamojoVandens">'Forma 7'!$F$64</definedName>
    <definedName name="VAS076_F_1732GeriamojoVandens">'Forma 7'!$G$64</definedName>
    <definedName name="VAS076_F_1733GeriamojoVandens">'Forma 7'!$H$64</definedName>
    <definedName name="VAS076_F_173IsViso">'Forma 7'!$E$64</definedName>
    <definedName name="VAS076_F_1741NuotekuSurinkimas">'Forma 7'!$J$64</definedName>
    <definedName name="VAS076_F_1742NuotekuValymas">'Forma 7'!$K$64</definedName>
    <definedName name="VAS076_F_1743NuotekuDumblo">'Forma 7'!$L$64</definedName>
    <definedName name="VAS076_F_174IsViso">'Forma 7'!$I$64</definedName>
    <definedName name="VAS076_F_175PavirsiniuNuoteku">'Forma 7'!$M$64</definedName>
    <definedName name="VAS076_F_176KitosReguliuojamosios">'Forma 7'!$N$64</definedName>
    <definedName name="VAS076_F_177KitosVeiklos">'Forma 7'!$Q$64</definedName>
    <definedName name="VAS076_F_181IS">'Forma 7'!$D$65</definedName>
    <definedName name="VAS076_F_1831GeriamojoVandens">'Forma 7'!$F$65</definedName>
    <definedName name="VAS076_F_1832GeriamojoVandens">'Forma 7'!$G$65</definedName>
    <definedName name="VAS076_F_1833GeriamojoVandens">'Forma 7'!$H$65</definedName>
    <definedName name="VAS076_F_183IsViso">'Forma 7'!$E$65</definedName>
    <definedName name="VAS076_F_1841NuotekuSurinkimas">'Forma 7'!$J$65</definedName>
    <definedName name="VAS076_F_1842NuotekuValymas">'Forma 7'!$K$65</definedName>
    <definedName name="VAS076_F_1843NuotekuDumblo">'Forma 7'!$L$65</definedName>
    <definedName name="VAS076_F_184IsViso">'Forma 7'!$I$65</definedName>
    <definedName name="VAS076_F_185PavirsiniuNuoteku">'Forma 7'!$M$65</definedName>
    <definedName name="VAS076_F_186KitosReguliuojamosios">'Forma 7'!$N$65</definedName>
    <definedName name="VAS076_F_187KitosVeiklos">'Forma 7'!$Q$65</definedName>
    <definedName name="VAS076_F_191IS">'Forma 7'!$D$91</definedName>
    <definedName name="VAS076_F_1931GeriamojoVandens">'Forma 7'!$F$91</definedName>
    <definedName name="VAS076_F_1932GeriamojoVandens">'Forma 7'!$G$91</definedName>
    <definedName name="VAS076_F_1933GeriamojoVandens">'Forma 7'!$H$91</definedName>
    <definedName name="VAS076_F_193IsViso">'Forma 7'!$E$91</definedName>
    <definedName name="VAS076_F_1941NuotekuSurinkimas">'Forma 7'!$J$91</definedName>
    <definedName name="VAS076_F_1942NuotekuValymas">'Forma 7'!$K$91</definedName>
    <definedName name="VAS076_F_1943NuotekuDumblo">'Forma 7'!$L$91</definedName>
    <definedName name="VAS076_F_194IsViso">'Forma 7'!$I$91</definedName>
    <definedName name="VAS076_F_195PavirsiniuNuoteku">'Forma 7'!$M$91</definedName>
    <definedName name="VAS076_F_196KitosReguliuojamosios">'Forma 7'!$N$91</definedName>
    <definedName name="VAS076_F_197KitosVeiklos">'Forma 7'!$Q$91</definedName>
    <definedName name="VAS076_F_201IS">'Forma 7'!$D$92</definedName>
    <definedName name="VAS076_F_2031GeriamojoVandens">'Forma 7'!$F$92</definedName>
    <definedName name="VAS076_F_2032GeriamojoVandens">'Forma 7'!$G$92</definedName>
    <definedName name="VAS076_F_2033GeriamojoVandens">'Forma 7'!$H$92</definedName>
    <definedName name="VAS076_F_203IsViso">'Forma 7'!$E$92</definedName>
    <definedName name="VAS076_F_2041NuotekuSurinkimas">'Forma 7'!$J$92</definedName>
    <definedName name="VAS076_F_2042NuotekuValymas">'Forma 7'!$K$92</definedName>
    <definedName name="VAS076_F_2043NuotekuDumblo">'Forma 7'!$L$92</definedName>
    <definedName name="VAS076_F_204IsViso">'Forma 7'!$I$92</definedName>
    <definedName name="VAS076_F_205PavirsiniuNuoteku">'Forma 7'!$M$92</definedName>
    <definedName name="VAS076_F_206KitosReguliuojamosios">'Forma 7'!$N$92</definedName>
    <definedName name="VAS076_F_207KitosVeiklos">'Forma 7'!$Q$92</definedName>
    <definedName name="VAS076_F_211IS">'Forma 7'!$D$93</definedName>
    <definedName name="VAS076_F_2131GeriamojoVandens">'Forma 7'!$F$93</definedName>
    <definedName name="VAS076_F_2132GeriamojoVandens">'Forma 7'!$G$93</definedName>
    <definedName name="VAS076_F_2133GeriamojoVandens">'Forma 7'!$H$93</definedName>
    <definedName name="VAS076_F_213IsViso">'Forma 7'!$E$93</definedName>
    <definedName name="VAS076_F_2141NuotekuSurinkimas">'Forma 7'!$J$93</definedName>
    <definedName name="VAS076_F_2142NuotekuValymas">'Forma 7'!$K$93</definedName>
    <definedName name="VAS076_F_2143NuotekuDumblo">'Forma 7'!$L$93</definedName>
    <definedName name="VAS076_F_214IsViso">'Forma 7'!$I$93</definedName>
    <definedName name="VAS076_F_215PavirsiniuNuoteku">'Forma 7'!$M$93</definedName>
    <definedName name="VAS076_F_216KitosReguliuojamosios">'Forma 7'!$N$93</definedName>
    <definedName name="VAS076_F_217KitosVeiklos">'Forma 7'!$Q$93</definedName>
    <definedName name="VAS076_F_221IS">'Forma 7'!$D$140</definedName>
    <definedName name="VAS076_F_2231GeriamojoVandens">'Forma 7'!$F$140</definedName>
    <definedName name="VAS076_F_2232GeriamojoVandens">'Forma 7'!$G$140</definedName>
    <definedName name="VAS076_F_2233GeriamojoVandens">'Forma 7'!$H$140</definedName>
    <definedName name="VAS076_F_223IsViso">'Forma 7'!$E$140</definedName>
    <definedName name="VAS076_F_2241NuotekuSurinkimas">'Forma 7'!$J$140</definedName>
    <definedName name="VAS076_F_2242NuotekuValymas">'Forma 7'!$K$140</definedName>
    <definedName name="VAS076_F_2243NuotekuDumblo">'Forma 7'!$L$140</definedName>
    <definedName name="VAS076_F_224IsViso">'Forma 7'!$I$140</definedName>
    <definedName name="VAS076_F_225PavirsiniuNuoteku">'Forma 7'!$M$140</definedName>
    <definedName name="VAS076_F_226KitosReguliuojamosios">'Forma 7'!$N$140</definedName>
    <definedName name="VAS076_F_227KitosVeiklos">'Forma 7'!$Q$140</definedName>
    <definedName name="VAS076_F_231IS">'Forma 7'!$D$141</definedName>
    <definedName name="VAS076_F_2331GeriamojoVandens">'Forma 7'!$F$141</definedName>
    <definedName name="VAS076_F_2332GeriamojoVandens">'Forma 7'!$G$141</definedName>
    <definedName name="VAS076_F_2333GeriamojoVandens">'Forma 7'!$H$141</definedName>
    <definedName name="VAS076_F_233IsViso">'Forma 7'!$E$141</definedName>
    <definedName name="VAS076_F_2341NuotekuSurinkimas">'Forma 7'!$J$141</definedName>
    <definedName name="VAS076_F_2342NuotekuValymas">'Forma 7'!$K$141</definedName>
    <definedName name="VAS076_F_2343NuotekuDumblo">'Forma 7'!$L$141</definedName>
    <definedName name="VAS076_F_234IsViso">'Forma 7'!$I$141</definedName>
    <definedName name="VAS076_F_235PavirsiniuNuoteku">'Forma 7'!$M$141</definedName>
    <definedName name="VAS076_F_236KitosReguliuojamosios">'Forma 7'!$N$141</definedName>
    <definedName name="VAS076_F_237KitosVeiklos">'Forma 7'!$Q$141</definedName>
    <definedName name="VAS076_F_241IS">'Forma 7'!$D$142</definedName>
    <definedName name="VAS076_F_2431GeriamojoVandens">'Forma 7'!$F$142</definedName>
    <definedName name="VAS076_F_2432GeriamojoVandens">'Forma 7'!$G$142</definedName>
    <definedName name="VAS076_F_2433GeriamojoVandens">'Forma 7'!$H$142</definedName>
    <definedName name="VAS076_F_243IsViso">'Forma 7'!$E$142</definedName>
    <definedName name="VAS076_F_2441NuotekuSurinkimas">'Forma 7'!$J$142</definedName>
    <definedName name="VAS076_F_2442NuotekuValymas">'Forma 7'!$K$142</definedName>
    <definedName name="VAS076_F_2443NuotekuDumblo">'Forma 7'!$L$142</definedName>
    <definedName name="VAS076_F_244IsViso">'Forma 7'!$I$142</definedName>
    <definedName name="VAS076_F_245PavirsiniuNuoteku">'Forma 7'!$M$142</definedName>
    <definedName name="VAS076_F_246KitosReguliuojamosios">'Forma 7'!$N$142</definedName>
    <definedName name="VAS076_F_247KitosVeiklos">'Forma 7'!$Q$142</definedName>
    <definedName name="VAS076_F_Apskaitospriet61IS">'Forma 7'!$D$26</definedName>
    <definedName name="VAS076_F_Apskaitospriet631GeriamojoVandens">'Forma 7'!$F$26</definedName>
    <definedName name="VAS076_F_Apskaitospriet632GeriamojoVandens">'Forma 7'!$G$26</definedName>
    <definedName name="VAS076_F_Apskaitospriet633GeriamojoVandens">'Forma 7'!$H$26</definedName>
    <definedName name="VAS076_F_Apskaitospriet63IsViso">'Forma 7'!$E$26</definedName>
    <definedName name="VAS076_F_Apskaitospriet641NuotekuSurinkimas">'Forma 7'!$J$26</definedName>
    <definedName name="VAS076_F_Apskaitospriet642NuotekuValymas">'Forma 7'!$K$26</definedName>
    <definedName name="VAS076_F_Apskaitospriet643NuotekuDumblo">'Forma 7'!$L$26</definedName>
    <definedName name="VAS076_F_Apskaitospriet64IsViso">'Forma 7'!$I$26</definedName>
    <definedName name="VAS076_F_Apskaitospriet65PavirsiniuNuoteku">'Forma 7'!$M$26</definedName>
    <definedName name="VAS076_F_Apskaitospriet66KitosReguliuojamosios">'Forma 7'!$N$26</definedName>
    <definedName name="VAS076_F_Apskaitospriet67KitosVeiklos">'Forma 7'!$Q$26</definedName>
    <definedName name="VAS076_F_Apskaitospriet6Apskaitosveikla1">'Forma 7'!$O$26</definedName>
    <definedName name="VAS076_F_Apskaitospriet6Kitareguliuoja1">'Forma 7'!$P$26</definedName>
    <definedName name="VAS076_F_Apskaitospriet71IS">'Forma 7'!$D$54</definedName>
    <definedName name="VAS076_F_Apskaitospriet731GeriamojoVandens">'Forma 7'!$F$54</definedName>
    <definedName name="VAS076_F_Apskaitospriet732GeriamojoVandens">'Forma 7'!$G$54</definedName>
    <definedName name="VAS076_F_Apskaitospriet733GeriamojoVandens">'Forma 7'!$H$54</definedName>
    <definedName name="VAS076_F_Apskaitospriet73IsViso">'Forma 7'!$E$54</definedName>
    <definedName name="VAS076_F_Apskaitospriet741NuotekuSurinkimas">'Forma 7'!$J$54</definedName>
    <definedName name="VAS076_F_Apskaitospriet742NuotekuValymas">'Forma 7'!$K$54</definedName>
    <definedName name="VAS076_F_Apskaitospriet743NuotekuDumblo">'Forma 7'!$L$54</definedName>
    <definedName name="VAS076_F_Apskaitospriet74IsViso">'Forma 7'!$I$54</definedName>
    <definedName name="VAS076_F_Apskaitospriet75PavirsiniuNuoteku">'Forma 7'!$M$54</definedName>
    <definedName name="VAS076_F_Apskaitospriet76KitosReguliuojamosios">'Forma 7'!$N$54</definedName>
    <definedName name="VAS076_F_Apskaitospriet77KitosVeiklos">'Forma 7'!$Q$54</definedName>
    <definedName name="VAS076_F_Apskaitospriet7Apskaitosveikla1">'Forma 7'!$O$54</definedName>
    <definedName name="VAS076_F_Apskaitospriet7Kitareguliuoja1">'Forma 7'!$P$54</definedName>
    <definedName name="VAS076_F_Apskaitospriet81IS">'Forma 7'!$D$82</definedName>
    <definedName name="VAS076_F_Apskaitospriet831GeriamojoVandens">'Forma 7'!$F$82</definedName>
    <definedName name="VAS076_F_Apskaitospriet832GeriamojoVandens">'Forma 7'!$G$82</definedName>
    <definedName name="VAS076_F_Apskaitospriet833GeriamojoVandens">'Forma 7'!$H$82</definedName>
    <definedName name="VAS076_F_Apskaitospriet83IsViso">'Forma 7'!$E$82</definedName>
    <definedName name="VAS076_F_Apskaitospriet841NuotekuSurinkimas">'Forma 7'!$J$82</definedName>
    <definedName name="VAS076_F_Apskaitospriet842NuotekuValymas">'Forma 7'!$K$82</definedName>
    <definedName name="VAS076_F_Apskaitospriet843NuotekuDumblo">'Forma 7'!$L$82</definedName>
    <definedName name="VAS076_F_Apskaitospriet84IsViso">'Forma 7'!$I$82</definedName>
    <definedName name="VAS076_F_Apskaitospriet85PavirsiniuNuoteku">'Forma 7'!$M$82</definedName>
    <definedName name="VAS076_F_Apskaitospriet86KitosReguliuojamosios">'Forma 7'!$N$82</definedName>
    <definedName name="VAS076_F_Apskaitospriet87KitosVeiklos">'Forma 7'!$Q$82</definedName>
    <definedName name="VAS076_F_Apskaitospriet8Apskaitosveikla1">'Forma 7'!$O$82</definedName>
    <definedName name="VAS076_F_Apskaitospriet8Kitareguliuoja1">'Forma 7'!$P$82</definedName>
    <definedName name="VAS076_F_Apskaitospriet91IS">'Forma 7'!$D$131</definedName>
    <definedName name="VAS076_F_Apskaitospriet931GeriamojoVandens">'Forma 7'!$F$131</definedName>
    <definedName name="VAS076_F_Apskaitospriet932GeriamojoVandens">'Forma 7'!$G$131</definedName>
    <definedName name="VAS076_F_Apskaitospriet933GeriamojoVandens">'Forma 7'!$H$131</definedName>
    <definedName name="VAS076_F_Apskaitospriet93IsViso">'Forma 7'!$E$131</definedName>
    <definedName name="VAS076_F_Apskaitospriet941NuotekuSurinkimas">'Forma 7'!$J$131</definedName>
    <definedName name="VAS076_F_Apskaitospriet942NuotekuValymas">'Forma 7'!$K$131</definedName>
    <definedName name="VAS076_F_Apskaitospriet943NuotekuDumblo">'Forma 7'!$L$131</definedName>
    <definedName name="VAS076_F_Apskaitospriet94IsViso">'Forma 7'!$I$131</definedName>
    <definedName name="VAS076_F_Apskaitospriet95PavirsiniuNuoteku">'Forma 7'!$M$131</definedName>
    <definedName name="VAS076_F_Apskaitospriet96KitosReguliuojamosios">'Forma 7'!$N$131</definedName>
    <definedName name="VAS076_F_Apskaitospriet97KitosVeiklos">'Forma 7'!$Q$131</definedName>
    <definedName name="VAS076_F_Apskaitospriet9Apskaitosveikla1">'Forma 7'!$O$131</definedName>
    <definedName name="VAS076_F_Apskaitospriet9Kitareguliuoja1">'Forma 7'!$P$131</definedName>
    <definedName name="VAS076_F_Atsiskaitomiej11IS">'Forma 7'!$D$27</definedName>
    <definedName name="VAS076_F_Atsiskaitomiej131GeriamojoVandens">'Forma 7'!$F$27</definedName>
    <definedName name="VAS076_F_Atsiskaitomiej132GeriamojoVandens">'Forma 7'!$G$27</definedName>
    <definedName name="VAS076_F_Atsiskaitomiej133GeriamojoVandens">'Forma 7'!$H$27</definedName>
    <definedName name="VAS076_F_Atsiskaitomiej13IsViso">'Forma 7'!$E$27</definedName>
    <definedName name="VAS076_F_Atsiskaitomiej141NuotekuSurinkimas">'Forma 7'!$J$27</definedName>
    <definedName name="VAS076_F_Atsiskaitomiej142NuotekuValymas">'Forma 7'!$K$27</definedName>
    <definedName name="VAS076_F_Atsiskaitomiej143NuotekuDumblo">'Forma 7'!$L$27</definedName>
    <definedName name="VAS076_F_Atsiskaitomiej14IsViso">'Forma 7'!$I$27</definedName>
    <definedName name="VAS076_F_Atsiskaitomiej15PavirsiniuNuoteku">'Forma 7'!$M$27</definedName>
    <definedName name="VAS076_F_Atsiskaitomiej16KitosReguliuojamosios">'Forma 7'!$N$27</definedName>
    <definedName name="VAS076_F_Atsiskaitomiej17KitosVeiklos">'Forma 7'!$Q$27</definedName>
    <definedName name="VAS076_F_Atsiskaitomiej1Apskaitosveikla1">'Forma 7'!$O$27</definedName>
    <definedName name="VAS076_F_Atsiskaitomiej1Kitareguliuoja1">'Forma 7'!$P$27</definedName>
    <definedName name="VAS076_F_Atsiskaitomiej21IS">'Forma 7'!$D$55</definedName>
    <definedName name="VAS076_F_Atsiskaitomiej231GeriamojoVandens">'Forma 7'!$F$55</definedName>
    <definedName name="VAS076_F_Atsiskaitomiej232GeriamojoVandens">'Forma 7'!$G$55</definedName>
    <definedName name="VAS076_F_Atsiskaitomiej233GeriamojoVandens">'Forma 7'!$H$55</definedName>
    <definedName name="VAS076_F_Atsiskaitomiej23IsViso">'Forma 7'!$E$55</definedName>
    <definedName name="VAS076_F_Atsiskaitomiej241NuotekuSurinkimas">'Forma 7'!$J$55</definedName>
    <definedName name="VAS076_F_Atsiskaitomiej242NuotekuValymas">'Forma 7'!$K$55</definedName>
    <definedName name="VAS076_F_Atsiskaitomiej243NuotekuDumblo">'Forma 7'!$L$55</definedName>
    <definedName name="VAS076_F_Atsiskaitomiej24IsViso">'Forma 7'!$I$55</definedName>
    <definedName name="VAS076_F_Atsiskaitomiej25PavirsiniuNuoteku">'Forma 7'!$M$55</definedName>
    <definedName name="VAS076_F_Atsiskaitomiej26KitosReguliuojamosios">'Forma 7'!$N$55</definedName>
    <definedName name="VAS076_F_Atsiskaitomiej27KitosVeiklos">'Forma 7'!$Q$55</definedName>
    <definedName name="VAS076_F_Atsiskaitomiej2Apskaitosveikla1">'Forma 7'!$O$55</definedName>
    <definedName name="VAS076_F_Atsiskaitomiej2Kitareguliuoja1">'Forma 7'!$P$55</definedName>
    <definedName name="VAS076_F_Atsiskaitomiej31IS">'Forma 7'!$D$83</definedName>
    <definedName name="VAS076_F_Atsiskaitomiej331GeriamojoVandens">'Forma 7'!$F$83</definedName>
    <definedName name="VAS076_F_Atsiskaitomiej332GeriamojoVandens">'Forma 7'!$G$83</definedName>
    <definedName name="VAS076_F_Atsiskaitomiej333GeriamojoVandens">'Forma 7'!$H$83</definedName>
    <definedName name="VAS076_F_Atsiskaitomiej33IsViso">'Forma 7'!$E$83</definedName>
    <definedName name="VAS076_F_Atsiskaitomiej341NuotekuSurinkimas">'Forma 7'!$J$83</definedName>
    <definedName name="VAS076_F_Atsiskaitomiej342NuotekuValymas">'Forma 7'!$K$83</definedName>
    <definedName name="VAS076_F_Atsiskaitomiej343NuotekuDumblo">'Forma 7'!$L$83</definedName>
    <definedName name="VAS076_F_Atsiskaitomiej34IsViso">'Forma 7'!$I$83</definedName>
    <definedName name="VAS076_F_Atsiskaitomiej35PavirsiniuNuoteku">'Forma 7'!$M$83</definedName>
    <definedName name="VAS076_F_Atsiskaitomiej36KitosReguliuojamosios">'Forma 7'!$N$83</definedName>
    <definedName name="VAS076_F_Atsiskaitomiej37KitosVeiklos">'Forma 7'!$Q$83</definedName>
    <definedName name="VAS076_F_Atsiskaitomiej3Apskaitosveikla1">'Forma 7'!$O$83</definedName>
    <definedName name="VAS076_F_Atsiskaitomiej3Kitareguliuoja1">'Forma 7'!$P$83</definedName>
    <definedName name="VAS076_F_Atsiskaitomiej41IS">'Forma 7'!$D$132</definedName>
    <definedName name="VAS076_F_Atsiskaitomiej431GeriamojoVandens">'Forma 7'!$F$132</definedName>
    <definedName name="VAS076_F_Atsiskaitomiej432GeriamojoVandens">'Forma 7'!$G$132</definedName>
    <definedName name="VAS076_F_Atsiskaitomiej433GeriamojoVandens">'Forma 7'!$H$132</definedName>
    <definedName name="VAS076_F_Atsiskaitomiej43IsViso">'Forma 7'!$E$132</definedName>
    <definedName name="VAS076_F_Atsiskaitomiej441NuotekuSurinkimas">'Forma 7'!$J$132</definedName>
    <definedName name="VAS076_F_Atsiskaitomiej442NuotekuValymas">'Forma 7'!$K$132</definedName>
    <definedName name="VAS076_F_Atsiskaitomiej443NuotekuDumblo">'Forma 7'!$L$132</definedName>
    <definedName name="VAS076_F_Atsiskaitomiej44IsViso">'Forma 7'!$I$132</definedName>
    <definedName name="VAS076_F_Atsiskaitomiej45PavirsiniuNuoteku">'Forma 7'!$M$132</definedName>
    <definedName name="VAS076_F_Atsiskaitomiej46KitosReguliuojamosios">'Forma 7'!$N$132</definedName>
    <definedName name="VAS076_F_Atsiskaitomiej47KitosVeiklos">'Forma 7'!$Q$132</definedName>
    <definedName name="VAS076_F_Atsiskaitomiej4Apskaitosveikla1">'Forma 7'!$O$132</definedName>
    <definedName name="VAS076_F_Atsiskaitomiej4Kitareguliuoja1">'Forma 7'!$P$132</definedName>
    <definedName name="VAS076_F_Bendraipaskirs31IS">'Forma 7'!$D$116</definedName>
    <definedName name="VAS076_F_Bendraipaskirs331GeriamojoVandens">'Forma 7'!$F$116</definedName>
    <definedName name="VAS076_F_Bendraipaskirs332GeriamojoVandens">'Forma 7'!$G$116</definedName>
    <definedName name="VAS076_F_Bendraipaskirs333GeriamojoVandens">'Forma 7'!$H$116</definedName>
    <definedName name="VAS076_F_Bendraipaskirs33IsViso">'Forma 7'!$E$116</definedName>
    <definedName name="VAS076_F_Bendraipaskirs341NuotekuSurinkimas">'Forma 7'!$J$116</definedName>
    <definedName name="VAS076_F_Bendraipaskirs342NuotekuValymas">'Forma 7'!$K$116</definedName>
    <definedName name="VAS076_F_Bendraipaskirs343NuotekuDumblo">'Forma 7'!$L$116</definedName>
    <definedName name="VAS076_F_Bendraipaskirs34IsViso">'Forma 7'!$I$116</definedName>
    <definedName name="VAS076_F_Bendraipaskirs35PavirsiniuNuoteku">'Forma 7'!$M$116</definedName>
    <definedName name="VAS076_F_Bendraipaskirs36KitosReguliuojamosios">'Forma 7'!$N$116</definedName>
    <definedName name="VAS076_F_Bendraipaskirs37KitosVeiklos">'Forma 7'!$Q$116</definedName>
    <definedName name="VAS076_F_Bendraipaskirs3Apskaitosveikla1">'Forma 7'!$O$116</definedName>
    <definedName name="VAS076_F_Bendraipaskirs3Kitareguliuoja1">'Forma 7'!$P$116</definedName>
    <definedName name="VAS076_F_Cpunktui171IS">'Forma 7'!$D$101</definedName>
    <definedName name="VAS076_F_Cpunktui1731GeriamojoVandens">'Forma 7'!$F$101</definedName>
    <definedName name="VAS076_F_Cpunktui1732GeriamojoVandens">'Forma 7'!$G$101</definedName>
    <definedName name="VAS076_F_Cpunktui1733GeriamojoVandens">'Forma 7'!$H$101</definedName>
    <definedName name="VAS076_F_Cpunktui173IsViso">'Forma 7'!$E$101</definedName>
    <definedName name="VAS076_F_Cpunktui1741NuotekuSurinkimas">'Forma 7'!$J$101</definedName>
    <definedName name="VAS076_F_Cpunktui1742NuotekuValymas">'Forma 7'!$K$101</definedName>
    <definedName name="VAS076_F_Cpunktui1743NuotekuDumblo">'Forma 7'!$L$101</definedName>
    <definedName name="VAS076_F_Cpunktui174IsViso">'Forma 7'!$I$101</definedName>
    <definedName name="VAS076_F_Cpunktui175PavirsiniuNuoteku">'Forma 7'!$M$101</definedName>
    <definedName name="VAS076_F_Cpunktui176KitosReguliuojamosios">'Forma 7'!$N$101</definedName>
    <definedName name="VAS076_F_Cpunktui177KitosVeiklos">'Forma 7'!$Q$101</definedName>
    <definedName name="VAS076_F_Cpunktui17Apskaitosveikla1">'Forma 7'!$O$101</definedName>
    <definedName name="VAS076_F_Cpunktui17Kitareguliuoja1">'Forma 7'!$P$101</definedName>
    <definedName name="VAS076_F_Cpunktui181IS">'Forma 7'!$D$102</definedName>
    <definedName name="VAS076_F_Cpunktui1831GeriamojoVandens">'Forma 7'!$F$102</definedName>
    <definedName name="VAS076_F_Cpunktui1832GeriamojoVandens">'Forma 7'!$G$102</definedName>
    <definedName name="VAS076_F_Cpunktui1833GeriamojoVandens">'Forma 7'!$H$102</definedName>
    <definedName name="VAS076_F_Cpunktui183IsViso">'Forma 7'!$E$102</definedName>
    <definedName name="VAS076_F_Cpunktui1841NuotekuSurinkimas">'Forma 7'!$J$102</definedName>
    <definedName name="VAS076_F_Cpunktui1842NuotekuValymas">'Forma 7'!$K$102</definedName>
    <definedName name="VAS076_F_Cpunktui1843NuotekuDumblo">'Forma 7'!$L$102</definedName>
    <definedName name="VAS076_F_Cpunktui184IsViso">'Forma 7'!$I$102</definedName>
    <definedName name="VAS076_F_Cpunktui185PavirsiniuNuoteku">'Forma 7'!$M$102</definedName>
    <definedName name="VAS076_F_Cpunktui186KitosReguliuojamosios">'Forma 7'!$N$102</definedName>
    <definedName name="VAS076_F_Cpunktui187KitosVeiklos">'Forma 7'!$Q$102</definedName>
    <definedName name="VAS076_F_Cpunktui18Apskaitosveikla1">'Forma 7'!$O$102</definedName>
    <definedName name="VAS076_F_Cpunktui18Kitareguliuoja1">'Forma 7'!$P$102</definedName>
    <definedName name="VAS076_F_Cpunktui191IS">'Forma 7'!$D$107</definedName>
    <definedName name="VAS076_F_Cpunktui1931GeriamojoVandens">'Forma 7'!$F$107</definedName>
    <definedName name="VAS076_F_Cpunktui1932GeriamojoVandens">'Forma 7'!$G$107</definedName>
    <definedName name="VAS076_F_Cpunktui1933GeriamojoVandens">'Forma 7'!$H$107</definedName>
    <definedName name="VAS076_F_Cpunktui193IsViso">'Forma 7'!$E$107</definedName>
    <definedName name="VAS076_F_Cpunktui1941NuotekuSurinkimas">'Forma 7'!$J$107</definedName>
    <definedName name="VAS076_F_Cpunktui1942NuotekuValymas">'Forma 7'!$K$107</definedName>
    <definedName name="VAS076_F_Cpunktui1943NuotekuDumblo">'Forma 7'!$L$107</definedName>
    <definedName name="VAS076_F_Cpunktui194IsViso">'Forma 7'!$I$107</definedName>
    <definedName name="VAS076_F_Cpunktui195PavirsiniuNuoteku">'Forma 7'!$M$107</definedName>
    <definedName name="VAS076_F_Cpunktui196KitosReguliuojamosios">'Forma 7'!$N$107</definedName>
    <definedName name="VAS076_F_Cpunktui197KitosVeiklos">'Forma 7'!$Q$107</definedName>
    <definedName name="VAS076_F_Cpunktui19Apskaitosveikla1">'Forma 7'!$O$107</definedName>
    <definedName name="VAS076_F_Cpunktui19Kitareguliuoja1">'Forma 7'!$P$107</definedName>
    <definedName name="VAS076_F_Cpunktui201IS">'Forma 7'!$D$108</definedName>
    <definedName name="VAS076_F_Cpunktui2031GeriamojoVandens">'Forma 7'!$F$108</definedName>
    <definedName name="VAS076_F_Cpunktui2032GeriamojoVandens">'Forma 7'!$G$108</definedName>
    <definedName name="VAS076_F_Cpunktui2033GeriamojoVandens">'Forma 7'!$H$108</definedName>
    <definedName name="VAS076_F_Cpunktui203IsViso">'Forma 7'!$E$108</definedName>
    <definedName name="VAS076_F_Cpunktui2041NuotekuSurinkimas">'Forma 7'!$J$108</definedName>
    <definedName name="VAS076_F_Cpunktui2042NuotekuValymas">'Forma 7'!$K$108</definedName>
    <definedName name="VAS076_F_Cpunktui2043NuotekuDumblo">'Forma 7'!$L$108</definedName>
    <definedName name="VAS076_F_Cpunktui204IsViso">'Forma 7'!$I$108</definedName>
    <definedName name="VAS076_F_Cpunktui205PavirsiniuNuoteku">'Forma 7'!$M$108</definedName>
    <definedName name="VAS076_F_Cpunktui206KitosReguliuojamosios">'Forma 7'!$N$108</definedName>
    <definedName name="VAS076_F_Cpunktui207KitosVeiklos">'Forma 7'!$Q$108</definedName>
    <definedName name="VAS076_F_Cpunktui20Apskaitosveikla1">'Forma 7'!$O$108</definedName>
    <definedName name="VAS076_F_Cpunktui20Kitareguliuoja1">'Forma 7'!$P$108</definedName>
    <definedName name="VAS076_F_Cpunktui211IS">'Forma 7'!$D$109</definedName>
    <definedName name="VAS076_F_Cpunktui2131GeriamojoVandens">'Forma 7'!$F$109</definedName>
    <definedName name="VAS076_F_Cpunktui2132GeriamojoVandens">'Forma 7'!$G$109</definedName>
    <definedName name="VAS076_F_Cpunktui2133GeriamojoVandens">'Forma 7'!$H$109</definedName>
    <definedName name="VAS076_F_Cpunktui213IsViso">'Forma 7'!$E$109</definedName>
    <definedName name="VAS076_F_Cpunktui2141NuotekuSurinkimas">'Forma 7'!$J$109</definedName>
    <definedName name="VAS076_F_Cpunktui2142NuotekuValymas">'Forma 7'!$K$109</definedName>
    <definedName name="VAS076_F_Cpunktui2143NuotekuDumblo">'Forma 7'!$L$109</definedName>
    <definedName name="VAS076_F_Cpunktui214IsViso">'Forma 7'!$I$109</definedName>
    <definedName name="VAS076_F_Cpunktui215PavirsiniuNuoteku">'Forma 7'!$M$109</definedName>
    <definedName name="VAS076_F_Cpunktui216KitosReguliuojamosios">'Forma 7'!$N$109</definedName>
    <definedName name="VAS076_F_Cpunktui217KitosVeiklos">'Forma 7'!$Q$109</definedName>
    <definedName name="VAS076_F_Cpunktui21Apskaitosveikla1">'Forma 7'!$O$109</definedName>
    <definedName name="VAS076_F_Cpunktui21Kitareguliuoja1">'Forma 7'!$P$109</definedName>
    <definedName name="VAS076_F_Cpunktui251IS">'Forma 7'!$D$95</definedName>
    <definedName name="VAS076_F_Cpunktui2531GeriamojoVandens">'Forma 7'!$F$95</definedName>
    <definedName name="VAS076_F_Cpunktui2532GeriamojoVandens">'Forma 7'!$G$95</definedName>
    <definedName name="VAS076_F_Cpunktui2533GeriamojoVandens">'Forma 7'!$H$95</definedName>
    <definedName name="VAS076_F_Cpunktui253IsViso">'Forma 7'!$E$95</definedName>
    <definedName name="VAS076_F_Cpunktui2541NuotekuSurinkimas">'Forma 7'!$J$95</definedName>
    <definedName name="VAS076_F_Cpunktui2542NuotekuValymas">'Forma 7'!$K$95</definedName>
    <definedName name="VAS076_F_Cpunktui2543NuotekuDumblo">'Forma 7'!$L$95</definedName>
    <definedName name="VAS076_F_Cpunktui254IsViso">'Forma 7'!$I$95</definedName>
    <definedName name="VAS076_F_Cpunktui255PavirsiniuNuoteku">'Forma 7'!$M$95</definedName>
    <definedName name="VAS076_F_Cpunktui256KitosReguliuojamosios">'Forma 7'!$N$95</definedName>
    <definedName name="VAS076_F_Cpunktui257KitosVeiklos">'Forma 7'!$Q$95</definedName>
    <definedName name="VAS076_F_Cpunktui25Apskaitosveikla1">'Forma 7'!$O$95</definedName>
    <definedName name="VAS076_F_Cpunktui25Kitareguliuoja1">'Forma 7'!$P$95</definedName>
    <definedName name="VAS076_F_Cpunktui261IS">'Forma 7'!$D$96</definedName>
    <definedName name="VAS076_F_Cpunktui2631GeriamojoVandens">'Forma 7'!$F$96</definedName>
    <definedName name="VAS076_F_Cpunktui2632GeriamojoVandens">'Forma 7'!$G$96</definedName>
    <definedName name="VAS076_F_Cpunktui2633GeriamojoVandens">'Forma 7'!$H$96</definedName>
    <definedName name="VAS076_F_Cpunktui263IsViso">'Forma 7'!$E$96</definedName>
    <definedName name="VAS076_F_Cpunktui2641NuotekuSurinkimas">'Forma 7'!$J$96</definedName>
    <definedName name="VAS076_F_Cpunktui2642NuotekuValymas">'Forma 7'!$K$96</definedName>
    <definedName name="VAS076_F_Cpunktui2643NuotekuDumblo">'Forma 7'!$L$96</definedName>
    <definedName name="VAS076_F_Cpunktui264IsViso">'Forma 7'!$I$96</definedName>
    <definedName name="VAS076_F_Cpunktui265PavirsiniuNuoteku">'Forma 7'!$M$96</definedName>
    <definedName name="VAS076_F_Cpunktui266KitosReguliuojamosios">'Forma 7'!$N$96</definedName>
    <definedName name="VAS076_F_Cpunktui267KitosVeiklos">'Forma 7'!$Q$96</definedName>
    <definedName name="VAS076_F_Cpunktui26Apskaitosveikla1">'Forma 7'!$O$96</definedName>
    <definedName name="VAS076_F_Cpunktui26Kitareguliuoja1">'Forma 7'!$P$96</definedName>
    <definedName name="VAS076_F_Cpunktui271IS">'Forma 7'!$D$97</definedName>
    <definedName name="VAS076_F_Cpunktui2731GeriamojoVandens">'Forma 7'!$F$97</definedName>
    <definedName name="VAS076_F_Cpunktui2732GeriamojoVandens">'Forma 7'!$G$97</definedName>
    <definedName name="VAS076_F_Cpunktui2733GeriamojoVandens">'Forma 7'!$H$97</definedName>
    <definedName name="VAS076_F_Cpunktui273IsViso">'Forma 7'!$E$97</definedName>
    <definedName name="VAS076_F_Cpunktui2741NuotekuSurinkimas">'Forma 7'!$J$97</definedName>
    <definedName name="VAS076_F_Cpunktui2742NuotekuValymas">'Forma 7'!$K$97</definedName>
    <definedName name="VAS076_F_Cpunktui2743NuotekuDumblo">'Forma 7'!$L$97</definedName>
    <definedName name="VAS076_F_Cpunktui274IsViso">'Forma 7'!$I$97</definedName>
    <definedName name="VAS076_F_Cpunktui275PavirsiniuNuoteku">'Forma 7'!$M$97</definedName>
    <definedName name="VAS076_F_Cpunktui276KitosReguliuojamosios">'Forma 7'!$N$97</definedName>
    <definedName name="VAS076_F_Cpunktui277KitosVeiklos">'Forma 7'!$Q$97</definedName>
    <definedName name="VAS076_F_Cpunktui27Apskaitosveikla1">'Forma 7'!$O$97</definedName>
    <definedName name="VAS076_F_Cpunktui27Kitareguliuoja1">'Forma 7'!$P$97</definedName>
    <definedName name="VAS076_F_Cpunktui281IS">'Forma 7'!$D$98</definedName>
    <definedName name="VAS076_F_Cpunktui2831GeriamojoVandens">'Forma 7'!$F$98</definedName>
    <definedName name="VAS076_F_Cpunktui2832GeriamojoVandens">'Forma 7'!$G$98</definedName>
    <definedName name="VAS076_F_Cpunktui2833GeriamojoVandens">'Forma 7'!$H$98</definedName>
    <definedName name="VAS076_F_Cpunktui283IsViso">'Forma 7'!$E$98</definedName>
    <definedName name="VAS076_F_Cpunktui2841NuotekuSurinkimas">'Forma 7'!$J$98</definedName>
    <definedName name="VAS076_F_Cpunktui2842NuotekuValymas">'Forma 7'!$K$98</definedName>
    <definedName name="VAS076_F_Cpunktui2843NuotekuDumblo">'Forma 7'!$L$98</definedName>
    <definedName name="VAS076_F_Cpunktui284IsViso">'Forma 7'!$I$98</definedName>
    <definedName name="VAS076_F_Cpunktui285PavirsiniuNuoteku">'Forma 7'!$M$98</definedName>
    <definedName name="VAS076_F_Cpunktui286KitosReguliuojamosios">'Forma 7'!$N$98</definedName>
    <definedName name="VAS076_F_Cpunktui287KitosVeiklos">'Forma 7'!$Q$98</definedName>
    <definedName name="VAS076_F_Cpunktui28Apskaitosveikla1">'Forma 7'!$O$98</definedName>
    <definedName name="VAS076_F_Cpunktui28Kitareguliuoja1">'Forma 7'!$P$98</definedName>
    <definedName name="VAS076_F_Cpunktui291IS">'Forma 7'!$D$99</definedName>
    <definedName name="VAS076_F_Cpunktui2931GeriamojoVandens">'Forma 7'!$F$99</definedName>
    <definedName name="VAS076_F_Cpunktui2932GeriamojoVandens">'Forma 7'!$G$99</definedName>
    <definedName name="VAS076_F_Cpunktui2933GeriamojoVandens">'Forma 7'!$H$99</definedName>
    <definedName name="VAS076_F_Cpunktui293IsViso">'Forma 7'!$E$99</definedName>
    <definedName name="VAS076_F_Cpunktui2941NuotekuSurinkimas">'Forma 7'!$J$99</definedName>
    <definedName name="VAS076_F_Cpunktui2942NuotekuValymas">'Forma 7'!$K$99</definedName>
    <definedName name="VAS076_F_Cpunktui2943NuotekuDumblo">'Forma 7'!$L$99</definedName>
    <definedName name="VAS076_F_Cpunktui294IsViso">'Forma 7'!$I$99</definedName>
    <definedName name="VAS076_F_Cpunktui295PavirsiniuNuoteku">'Forma 7'!$M$99</definedName>
    <definedName name="VAS076_F_Cpunktui296KitosReguliuojamosios">'Forma 7'!$N$99</definedName>
    <definedName name="VAS076_F_Cpunktui297KitosVeiklos">'Forma 7'!$Q$99</definedName>
    <definedName name="VAS076_F_Cpunktui29Apskaitosveikla1">'Forma 7'!$O$99</definedName>
    <definedName name="VAS076_F_Cpunktui29Kitareguliuoja1">'Forma 7'!$P$99</definedName>
    <definedName name="VAS076_F_Cpunktui301IS">'Forma 7'!$D$100</definedName>
    <definedName name="VAS076_F_Cpunktui3031GeriamojoVandens">'Forma 7'!$F$100</definedName>
    <definedName name="VAS076_F_Cpunktui3032GeriamojoVandens">'Forma 7'!$G$100</definedName>
    <definedName name="VAS076_F_Cpunktui3033GeriamojoVandens">'Forma 7'!$H$100</definedName>
    <definedName name="VAS076_F_Cpunktui303IsViso">'Forma 7'!$E$100</definedName>
    <definedName name="VAS076_F_Cpunktui3041NuotekuSurinkimas">'Forma 7'!$J$100</definedName>
    <definedName name="VAS076_F_Cpunktui3042NuotekuValymas">'Forma 7'!$K$100</definedName>
    <definedName name="VAS076_F_Cpunktui3043NuotekuDumblo">'Forma 7'!$L$100</definedName>
    <definedName name="VAS076_F_Cpunktui304IsViso">'Forma 7'!$I$100</definedName>
    <definedName name="VAS076_F_Cpunktui305PavirsiniuNuoteku">'Forma 7'!$M$100</definedName>
    <definedName name="VAS076_F_Cpunktui306KitosReguliuojamosios">'Forma 7'!$N$100</definedName>
    <definedName name="VAS076_F_Cpunktui307KitosVeiklos">'Forma 7'!$Q$100</definedName>
    <definedName name="VAS076_F_Cpunktui30Apskaitosveikla1">'Forma 7'!$O$100</definedName>
    <definedName name="VAS076_F_Cpunktui30Kitareguliuoja1">'Forma 7'!$P$100</definedName>
    <definedName name="VAS076_F_Cpunktui311IS">'Forma 7'!$D$103</definedName>
    <definedName name="VAS076_F_Cpunktui3131GeriamojoVandens">'Forma 7'!$F$103</definedName>
    <definedName name="VAS076_F_Cpunktui3132GeriamojoVandens">'Forma 7'!$G$103</definedName>
    <definedName name="VAS076_F_Cpunktui3133GeriamojoVandens">'Forma 7'!$H$103</definedName>
    <definedName name="VAS076_F_Cpunktui313IsViso">'Forma 7'!$E$103</definedName>
    <definedName name="VAS076_F_Cpunktui3141NuotekuSurinkimas">'Forma 7'!$J$103</definedName>
    <definedName name="VAS076_F_Cpunktui3142NuotekuValymas">'Forma 7'!$K$103</definedName>
    <definedName name="VAS076_F_Cpunktui3143NuotekuDumblo">'Forma 7'!$L$103</definedName>
    <definedName name="VAS076_F_Cpunktui314IsViso">'Forma 7'!$I$103</definedName>
    <definedName name="VAS076_F_Cpunktui315PavirsiniuNuoteku">'Forma 7'!$M$103</definedName>
    <definedName name="VAS076_F_Cpunktui316KitosReguliuojamosios">'Forma 7'!$N$103</definedName>
    <definedName name="VAS076_F_Cpunktui317KitosVeiklos">'Forma 7'!$Q$103</definedName>
    <definedName name="VAS076_F_Cpunktui31Apskaitosveikla1">'Forma 7'!$O$103</definedName>
    <definedName name="VAS076_F_Cpunktui31Kitareguliuoja1">'Forma 7'!$P$103</definedName>
    <definedName name="VAS076_F_Cpunktui321IS">'Forma 7'!$D$104</definedName>
    <definedName name="VAS076_F_Cpunktui3231GeriamojoVandens">'Forma 7'!$F$104</definedName>
    <definedName name="VAS076_F_Cpunktui3232GeriamojoVandens">'Forma 7'!$G$104</definedName>
    <definedName name="VAS076_F_Cpunktui3233GeriamojoVandens">'Forma 7'!$H$104</definedName>
    <definedName name="VAS076_F_Cpunktui323IsViso">'Forma 7'!$E$104</definedName>
    <definedName name="VAS076_F_Cpunktui3241NuotekuSurinkimas">'Forma 7'!$J$104</definedName>
    <definedName name="VAS076_F_Cpunktui3242NuotekuValymas">'Forma 7'!$K$104</definedName>
    <definedName name="VAS076_F_Cpunktui3243NuotekuDumblo">'Forma 7'!$L$104</definedName>
    <definedName name="VAS076_F_Cpunktui324IsViso">'Forma 7'!$I$104</definedName>
    <definedName name="VAS076_F_Cpunktui325PavirsiniuNuoteku">'Forma 7'!$M$104</definedName>
    <definedName name="VAS076_F_Cpunktui326KitosReguliuojamosios">'Forma 7'!$N$104</definedName>
    <definedName name="VAS076_F_Cpunktui327KitosVeiklos">'Forma 7'!$Q$104</definedName>
    <definedName name="VAS076_F_Cpunktui32Apskaitosveikla1">'Forma 7'!$O$104</definedName>
    <definedName name="VAS076_F_Cpunktui32Kitareguliuoja1">'Forma 7'!$P$104</definedName>
    <definedName name="VAS076_F_Cpunktui331IS">'Forma 7'!$D$105</definedName>
    <definedName name="VAS076_F_Cpunktui3331GeriamojoVandens">'Forma 7'!$F$105</definedName>
    <definedName name="VAS076_F_Cpunktui3332GeriamojoVandens">'Forma 7'!$G$105</definedName>
    <definedName name="VAS076_F_Cpunktui3333GeriamojoVandens">'Forma 7'!$H$105</definedName>
    <definedName name="VAS076_F_Cpunktui333IsViso">'Forma 7'!$E$105</definedName>
    <definedName name="VAS076_F_Cpunktui3341NuotekuSurinkimas">'Forma 7'!$J$105</definedName>
    <definedName name="VAS076_F_Cpunktui3342NuotekuValymas">'Forma 7'!$K$105</definedName>
    <definedName name="VAS076_F_Cpunktui3343NuotekuDumblo">'Forma 7'!$L$105</definedName>
    <definedName name="VAS076_F_Cpunktui334IsViso">'Forma 7'!$I$105</definedName>
    <definedName name="VAS076_F_Cpunktui335PavirsiniuNuoteku">'Forma 7'!$M$105</definedName>
    <definedName name="VAS076_F_Cpunktui336KitosReguliuojamosios">'Forma 7'!$N$105</definedName>
    <definedName name="VAS076_F_Cpunktui337KitosVeiklos">'Forma 7'!$Q$105</definedName>
    <definedName name="VAS076_F_Cpunktui33Apskaitosveikla1">'Forma 7'!$O$105</definedName>
    <definedName name="VAS076_F_Cpunktui33Kitareguliuoja1">'Forma 7'!$P$105</definedName>
    <definedName name="VAS076_F_Cpunktui341IS">'Forma 7'!$D$106</definedName>
    <definedName name="VAS076_F_Cpunktui3431GeriamojoVandens">'Forma 7'!$F$106</definedName>
    <definedName name="VAS076_F_Cpunktui3432GeriamojoVandens">'Forma 7'!$G$106</definedName>
    <definedName name="VAS076_F_Cpunktui3433GeriamojoVandens">'Forma 7'!$H$106</definedName>
    <definedName name="VAS076_F_Cpunktui343IsViso">'Forma 7'!$E$106</definedName>
    <definedName name="VAS076_F_Cpunktui3441NuotekuSurinkimas">'Forma 7'!$J$106</definedName>
    <definedName name="VAS076_F_Cpunktui3442NuotekuValymas">'Forma 7'!$K$106</definedName>
    <definedName name="VAS076_F_Cpunktui3443NuotekuDumblo">'Forma 7'!$L$106</definedName>
    <definedName name="VAS076_F_Cpunktui344IsViso">'Forma 7'!$I$106</definedName>
    <definedName name="VAS076_F_Cpunktui345PavirsiniuNuoteku">'Forma 7'!$M$106</definedName>
    <definedName name="VAS076_F_Cpunktui346KitosReguliuojamosios">'Forma 7'!$N$106</definedName>
    <definedName name="VAS076_F_Cpunktui347KitosVeiklos">'Forma 7'!$Q$106</definedName>
    <definedName name="VAS076_F_Cpunktui34Apskaitosveikla1">'Forma 7'!$O$106</definedName>
    <definedName name="VAS076_F_Cpunktui34Kitareguliuoja1">'Forma 7'!$P$106</definedName>
    <definedName name="VAS076_F_Cpunktui351IS">'Forma 7'!$D$110</definedName>
    <definedName name="VAS076_F_Cpunktui3531GeriamojoVandens">'Forma 7'!$F$110</definedName>
    <definedName name="VAS076_F_Cpunktui3532GeriamojoVandens">'Forma 7'!$G$110</definedName>
    <definedName name="VAS076_F_Cpunktui3533GeriamojoVandens">'Forma 7'!$H$110</definedName>
    <definedName name="VAS076_F_Cpunktui353IsViso">'Forma 7'!$E$110</definedName>
    <definedName name="VAS076_F_Cpunktui3541NuotekuSurinkimas">'Forma 7'!$J$110</definedName>
    <definedName name="VAS076_F_Cpunktui3542NuotekuValymas">'Forma 7'!$K$110</definedName>
    <definedName name="VAS076_F_Cpunktui3543NuotekuDumblo">'Forma 7'!$L$110</definedName>
    <definedName name="VAS076_F_Cpunktui354IsViso">'Forma 7'!$I$110</definedName>
    <definedName name="VAS076_F_Cpunktui355PavirsiniuNuoteku">'Forma 7'!$M$110</definedName>
    <definedName name="VAS076_F_Cpunktui356KitosReguliuojamosios">'Forma 7'!$N$110</definedName>
    <definedName name="VAS076_F_Cpunktui357KitosVeiklos">'Forma 7'!$Q$110</definedName>
    <definedName name="VAS076_F_Cpunktui35Apskaitosveikla1">'Forma 7'!$O$110</definedName>
    <definedName name="VAS076_F_Cpunktui35Kitareguliuoja1">'Forma 7'!$P$110</definedName>
    <definedName name="VAS076_F_Cpunktui361IS">'Forma 7'!$D$111</definedName>
    <definedName name="VAS076_F_Cpunktui3631GeriamojoVandens">'Forma 7'!$F$111</definedName>
    <definedName name="VAS076_F_Cpunktui3632GeriamojoVandens">'Forma 7'!$G$111</definedName>
    <definedName name="VAS076_F_Cpunktui3633GeriamojoVandens">'Forma 7'!$H$111</definedName>
    <definedName name="VAS076_F_Cpunktui363IsViso">'Forma 7'!$E$111</definedName>
    <definedName name="VAS076_F_Cpunktui3641NuotekuSurinkimas">'Forma 7'!$J$111</definedName>
    <definedName name="VAS076_F_Cpunktui3642NuotekuValymas">'Forma 7'!$K$111</definedName>
    <definedName name="VAS076_F_Cpunktui3643NuotekuDumblo">'Forma 7'!$L$111</definedName>
    <definedName name="VAS076_F_Cpunktui364IsViso">'Forma 7'!$I$111</definedName>
    <definedName name="VAS076_F_Cpunktui365PavirsiniuNuoteku">'Forma 7'!$M$111</definedName>
    <definedName name="VAS076_F_Cpunktui366KitosReguliuojamosios">'Forma 7'!$N$111</definedName>
    <definedName name="VAS076_F_Cpunktui367KitosVeiklos">'Forma 7'!$Q$111</definedName>
    <definedName name="VAS076_F_Cpunktui36Apskaitosveikla1">'Forma 7'!$O$111</definedName>
    <definedName name="VAS076_F_Cpunktui36Kitareguliuoja1">'Forma 7'!$P$111</definedName>
    <definedName name="VAS076_F_Cpunktui371IS">'Forma 7'!$D$112</definedName>
    <definedName name="VAS076_F_Cpunktui3731GeriamojoVandens">'Forma 7'!$F$112</definedName>
    <definedName name="VAS076_F_Cpunktui3732GeriamojoVandens">'Forma 7'!$G$112</definedName>
    <definedName name="VAS076_F_Cpunktui3733GeriamojoVandens">'Forma 7'!$H$112</definedName>
    <definedName name="VAS076_F_Cpunktui373IsViso">'Forma 7'!$E$112</definedName>
    <definedName name="VAS076_F_Cpunktui3741NuotekuSurinkimas">'Forma 7'!$J$112</definedName>
    <definedName name="VAS076_F_Cpunktui3742NuotekuValymas">'Forma 7'!$K$112</definedName>
    <definedName name="VAS076_F_Cpunktui3743NuotekuDumblo">'Forma 7'!$L$112</definedName>
    <definedName name="VAS076_F_Cpunktui374IsViso">'Forma 7'!$I$112</definedName>
    <definedName name="VAS076_F_Cpunktui375PavirsiniuNuoteku">'Forma 7'!$M$112</definedName>
    <definedName name="VAS076_F_Cpunktui376KitosReguliuojamosios">'Forma 7'!$N$112</definedName>
    <definedName name="VAS076_F_Cpunktui377KitosVeiklos">'Forma 7'!$Q$112</definedName>
    <definedName name="VAS076_F_Cpunktui37Apskaitosveikla1">'Forma 7'!$O$112</definedName>
    <definedName name="VAS076_F_Cpunktui37Kitareguliuoja1">'Forma 7'!$P$112</definedName>
    <definedName name="VAS076_F_Cpunktui381IS">'Forma 7'!$D$113</definedName>
    <definedName name="VAS076_F_Cpunktui3831GeriamojoVandens">'Forma 7'!$F$113</definedName>
    <definedName name="VAS076_F_Cpunktui3832GeriamojoVandens">'Forma 7'!$G$113</definedName>
    <definedName name="VAS076_F_Cpunktui3833GeriamojoVandens">'Forma 7'!$H$113</definedName>
    <definedName name="VAS076_F_Cpunktui383IsViso">'Forma 7'!$E$113</definedName>
    <definedName name="VAS076_F_Cpunktui3841NuotekuSurinkimas">'Forma 7'!$J$113</definedName>
    <definedName name="VAS076_F_Cpunktui3842NuotekuValymas">'Forma 7'!$K$113</definedName>
    <definedName name="VAS076_F_Cpunktui3843NuotekuDumblo">'Forma 7'!$L$113</definedName>
    <definedName name="VAS076_F_Cpunktui384IsViso">'Forma 7'!$I$113</definedName>
    <definedName name="VAS076_F_Cpunktui385PavirsiniuNuoteku">'Forma 7'!$M$113</definedName>
    <definedName name="VAS076_F_Cpunktui386KitosReguliuojamosios">'Forma 7'!$N$113</definedName>
    <definedName name="VAS076_F_Cpunktui387KitosVeiklos">'Forma 7'!$Q$113</definedName>
    <definedName name="VAS076_F_Cpunktui38Apskaitosveikla1">'Forma 7'!$O$113</definedName>
    <definedName name="VAS076_F_Cpunktui38Kitareguliuoja1">'Forma 7'!$P$113</definedName>
    <definedName name="VAS076_F_Cpunktui391IS">'Forma 7'!$D$114</definedName>
    <definedName name="VAS076_F_Cpunktui3931GeriamojoVandens">'Forma 7'!$F$114</definedName>
    <definedName name="VAS076_F_Cpunktui3932GeriamojoVandens">'Forma 7'!$G$114</definedName>
    <definedName name="VAS076_F_Cpunktui3933GeriamojoVandens">'Forma 7'!$H$114</definedName>
    <definedName name="VAS076_F_Cpunktui393IsViso">'Forma 7'!$E$114</definedName>
    <definedName name="VAS076_F_Cpunktui3941NuotekuSurinkimas">'Forma 7'!$J$114</definedName>
    <definedName name="VAS076_F_Cpunktui3942NuotekuValymas">'Forma 7'!$K$114</definedName>
    <definedName name="VAS076_F_Cpunktui3943NuotekuDumblo">'Forma 7'!$L$114</definedName>
    <definedName name="VAS076_F_Cpunktui394IsViso">'Forma 7'!$I$114</definedName>
    <definedName name="VAS076_F_Cpunktui395PavirsiniuNuoteku">'Forma 7'!$M$114</definedName>
    <definedName name="VAS076_F_Cpunktui396KitosReguliuojamosios">'Forma 7'!$N$114</definedName>
    <definedName name="VAS076_F_Cpunktui397KitosVeiklos">'Forma 7'!$Q$114</definedName>
    <definedName name="VAS076_F_Cpunktui39Apskaitosveikla1">'Forma 7'!$O$114</definedName>
    <definedName name="VAS076_F_Cpunktui39Kitareguliuoja1">'Forma 7'!$P$114</definedName>
    <definedName name="VAS076_F_Cpunktui401IS">'Forma 7'!$D$115</definedName>
    <definedName name="VAS076_F_Cpunktui4031GeriamojoVandens">'Forma 7'!$F$115</definedName>
    <definedName name="VAS076_F_Cpunktui4032GeriamojoVandens">'Forma 7'!$G$115</definedName>
    <definedName name="VAS076_F_Cpunktui4033GeriamojoVandens">'Forma 7'!$H$115</definedName>
    <definedName name="VAS076_F_Cpunktui403IsViso">'Forma 7'!$E$115</definedName>
    <definedName name="VAS076_F_Cpunktui4041NuotekuSurinkimas">'Forma 7'!$J$115</definedName>
    <definedName name="VAS076_F_Cpunktui4042NuotekuValymas">'Forma 7'!$K$115</definedName>
    <definedName name="VAS076_F_Cpunktui4043NuotekuDumblo">'Forma 7'!$L$115</definedName>
    <definedName name="VAS076_F_Cpunktui404IsViso">'Forma 7'!$I$115</definedName>
    <definedName name="VAS076_F_Cpunktui405PavirsiniuNuoteku">'Forma 7'!$M$115</definedName>
    <definedName name="VAS076_F_Cpunktui406KitosReguliuojamosios">'Forma 7'!$N$115</definedName>
    <definedName name="VAS076_F_Cpunktui407KitosVeiklos">'Forma 7'!$Q$115</definedName>
    <definedName name="VAS076_F_Cpunktui40Apskaitosveikla1">'Forma 7'!$O$115</definedName>
    <definedName name="VAS076_F_Cpunktui40Kitareguliuoja1">'Forma 7'!$P$115</definedName>
    <definedName name="VAS076_F_Epunktui161IS">'Forma 7'!$D$144</definedName>
    <definedName name="VAS076_F_Epunktui1631GeriamojoVandens">'Forma 7'!$F$144</definedName>
    <definedName name="VAS076_F_Epunktui1632GeriamojoVandens">'Forma 7'!$G$144</definedName>
    <definedName name="VAS076_F_Epunktui1633GeriamojoVandens">'Forma 7'!$H$144</definedName>
    <definedName name="VAS076_F_Epunktui163IsViso">'Forma 7'!$E$144</definedName>
    <definedName name="VAS076_F_Epunktui1641NuotekuSurinkimas">'Forma 7'!$J$144</definedName>
    <definedName name="VAS076_F_Epunktui1642NuotekuValymas">'Forma 7'!$K$144</definedName>
    <definedName name="VAS076_F_Epunktui1643NuotekuDumblo">'Forma 7'!$L$144</definedName>
    <definedName name="VAS076_F_Epunktui164IsViso">'Forma 7'!$I$144</definedName>
    <definedName name="VAS076_F_Epunktui165PavirsiniuNuoteku">'Forma 7'!$M$144</definedName>
    <definedName name="VAS076_F_Epunktui166KitosReguliuojamosios">'Forma 7'!$N$144</definedName>
    <definedName name="VAS076_F_Epunktui167KitosVeiklos">'Forma 7'!$Q$144</definedName>
    <definedName name="VAS076_F_Epunktui16Apskaitosveikla1">'Forma 7'!$O$144</definedName>
    <definedName name="VAS076_F_Epunktui16Kitareguliuoja1">'Forma 7'!$P$144</definedName>
    <definedName name="VAS076_F_Epunktui171IS">'Forma 7'!$D$145</definedName>
    <definedName name="VAS076_F_Epunktui1731GeriamojoVandens">'Forma 7'!$F$145</definedName>
    <definedName name="VAS076_F_Epunktui1732GeriamojoVandens">'Forma 7'!$G$145</definedName>
    <definedName name="VAS076_F_Epunktui1733GeriamojoVandens">'Forma 7'!$H$145</definedName>
    <definedName name="VAS076_F_Epunktui173IsViso">'Forma 7'!$E$145</definedName>
    <definedName name="VAS076_F_Epunktui1741NuotekuSurinkimas">'Forma 7'!$J$145</definedName>
    <definedName name="VAS076_F_Epunktui1742NuotekuValymas">'Forma 7'!$K$145</definedName>
    <definedName name="VAS076_F_Epunktui1743NuotekuDumblo">'Forma 7'!$L$145</definedName>
    <definedName name="VAS076_F_Epunktui174IsViso">'Forma 7'!$I$145</definedName>
    <definedName name="VAS076_F_Epunktui175PavirsiniuNuoteku">'Forma 7'!$M$145</definedName>
    <definedName name="VAS076_F_Epunktui176KitosReguliuojamosios">'Forma 7'!$N$145</definedName>
    <definedName name="VAS076_F_Epunktui177KitosVeiklos">'Forma 7'!$Q$145</definedName>
    <definedName name="VAS076_F_Epunktui17Apskaitosveikla1">'Forma 7'!$O$145</definedName>
    <definedName name="VAS076_F_Epunktui17Kitareguliuoja1">'Forma 7'!$P$145</definedName>
    <definedName name="VAS076_F_Epunktui181IS">'Forma 7'!$D$146</definedName>
    <definedName name="VAS076_F_Epunktui1831GeriamojoVandens">'Forma 7'!$F$146</definedName>
    <definedName name="VAS076_F_Epunktui1832GeriamojoVandens">'Forma 7'!$G$146</definedName>
    <definedName name="VAS076_F_Epunktui1833GeriamojoVandens">'Forma 7'!$H$146</definedName>
    <definedName name="VAS076_F_Epunktui183IsViso">'Forma 7'!$E$146</definedName>
    <definedName name="VAS076_F_Epunktui1841NuotekuSurinkimas">'Forma 7'!$J$146</definedName>
    <definedName name="VAS076_F_Epunktui1842NuotekuValymas">'Forma 7'!$K$146</definedName>
    <definedName name="VAS076_F_Epunktui1843NuotekuDumblo">'Forma 7'!$L$146</definedName>
    <definedName name="VAS076_F_Epunktui184IsViso">'Forma 7'!$I$146</definedName>
    <definedName name="VAS076_F_Epunktui185PavirsiniuNuoteku">'Forma 7'!$M$146</definedName>
    <definedName name="VAS076_F_Epunktui186KitosReguliuojamosios">'Forma 7'!$N$146</definedName>
    <definedName name="VAS076_F_Epunktui187KitosVeiklos">'Forma 7'!$Q$146</definedName>
    <definedName name="VAS076_F_Epunktui18Apskaitosveikla1">'Forma 7'!$O$146</definedName>
    <definedName name="VAS076_F_Epunktui18Kitareguliuoja1">'Forma 7'!$P$146</definedName>
    <definedName name="VAS076_F_Epunktui191IS">'Forma 7'!$D$147</definedName>
    <definedName name="VAS076_F_Epunktui1931GeriamojoVandens">'Forma 7'!$F$147</definedName>
    <definedName name="VAS076_F_Epunktui1932GeriamojoVandens">'Forma 7'!$G$147</definedName>
    <definedName name="VAS076_F_Epunktui1933GeriamojoVandens">'Forma 7'!$H$147</definedName>
    <definedName name="VAS076_F_Epunktui193IsViso">'Forma 7'!$E$147</definedName>
    <definedName name="VAS076_F_Epunktui1941NuotekuSurinkimas">'Forma 7'!$J$147</definedName>
    <definedName name="VAS076_F_Epunktui1942NuotekuValymas">'Forma 7'!$K$147</definedName>
    <definedName name="VAS076_F_Epunktui1943NuotekuDumblo">'Forma 7'!$L$147</definedName>
    <definedName name="VAS076_F_Epunktui194IsViso">'Forma 7'!$I$147</definedName>
    <definedName name="VAS076_F_Epunktui195PavirsiniuNuoteku">'Forma 7'!$M$147</definedName>
    <definedName name="VAS076_F_Epunktui196KitosReguliuojamosios">'Forma 7'!$N$147</definedName>
    <definedName name="VAS076_F_Epunktui197KitosVeiklos">'Forma 7'!$Q$147</definedName>
    <definedName name="VAS076_F_Epunktui19Apskaitosveikla1">'Forma 7'!$O$147</definedName>
    <definedName name="VAS076_F_Epunktui19Kitareguliuoja1">'Forma 7'!$P$147</definedName>
    <definedName name="VAS076_F_Epunktui201IS">'Forma 7'!$D$148</definedName>
    <definedName name="VAS076_F_Epunktui2031GeriamojoVandens">'Forma 7'!$F$148</definedName>
    <definedName name="VAS076_F_Epunktui2032GeriamojoVandens">'Forma 7'!$G$148</definedName>
    <definedName name="VAS076_F_Epunktui2033GeriamojoVandens">'Forma 7'!$H$148</definedName>
    <definedName name="VAS076_F_Epunktui203IsViso">'Forma 7'!$E$148</definedName>
    <definedName name="VAS076_F_Epunktui2041NuotekuSurinkimas">'Forma 7'!$J$148</definedName>
    <definedName name="VAS076_F_Epunktui2042NuotekuValymas">'Forma 7'!$K$148</definedName>
    <definedName name="VAS076_F_Epunktui2043NuotekuDumblo">'Forma 7'!$L$148</definedName>
    <definedName name="VAS076_F_Epunktui204IsViso">'Forma 7'!$I$148</definedName>
    <definedName name="VAS076_F_Epunktui205PavirsiniuNuoteku">'Forma 7'!$M$148</definedName>
    <definedName name="VAS076_F_Epunktui206KitosReguliuojamosios">'Forma 7'!$N$148</definedName>
    <definedName name="VAS076_F_Epunktui207KitosVeiklos">'Forma 7'!$Q$148</definedName>
    <definedName name="VAS076_F_Epunktui20Apskaitosveikla1">'Forma 7'!$O$148</definedName>
    <definedName name="VAS076_F_Epunktui20Kitareguliuoja1">'Forma 7'!$P$148</definedName>
    <definedName name="VAS076_F_Epunktui211IS">'Forma 7'!$D$149</definedName>
    <definedName name="VAS076_F_Epunktui2131GeriamojoVandens">'Forma 7'!$F$149</definedName>
    <definedName name="VAS076_F_Epunktui2132GeriamojoVandens">'Forma 7'!$G$149</definedName>
    <definedName name="VAS076_F_Epunktui2133GeriamojoVandens">'Forma 7'!$H$149</definedName>
    <definedName name="VAS076_F_Epunktui213IsViso">'Forma 7'!$E$149</definedName>
    <definedName name="VAS076_F_Epunktui2141NuotekuSurinkimas">'Forma 7'!$J$149</definedName>
    <definedName name="VAS076_F_Epunktui2142NuotekuValymas">'Forma 7'!$K$149</definedName>
    <definedName name="VAS076_F_Epunktui2143NuotekuDumblo">'Forma 7'!$L$149</definedName>
    <definedName name="VAS076_F_Epunktui214IsViso">'Forma 7'!$I$149</definedName>
    <definedName name="VAS076_F_Epunktui215PavirsiniuNuoteku">'Forma 7'!$M$149</definedName>
    <definedName name="VAS076_F_Epunktui216KitosReguliuojamosios">'Forma 7'!$N$149</definedName>
    <definedName name="VAS076_F_Epunktui217KitosVeiklos">'Forma 7'!$Q$149</definedName>
    <definedName name="VAS076_F_Epunktui21Apskaitosveikla1">'Forma 7'!$O$149</definedName>
    <definedName name="VAS076_F_Epunktui21Kitareguliuoja1">'Forma 7'!$P$149</definedName>
    <definedName name="VAS076_F_Epunktui221IS">'Forma 7'!$D$152</definedName>
    <definedName name="VAS076_F_Epunktui2231GeriamojoVandens">'Forma 7'!$F$152</definedName>
    <definedName name="VAS076_F_Epunktui2232GeriamojoVandens">'Forma 7'!$G$152</definedName>
    <definedName name="VAS076_F_Epunktui2233GeriamojoVandens">'Forma 7'!$H$152</definedName>
    <definedName name="VAS076_F_Epunktui223IsViso">'Forma 7'!$E$152</definedName>
    <definedName name="VAS076_F_Epunktui2241NuotekuSurinkimas">'Forma 7'!$J$152</definedName>
    <definedName name="VAS076_F_Epunktui2242NuotekuValymas">'Forma 7'!$K$152</definedName>
    <definedName name="VAS076_F_Epunktui2243NuotekuDumblo">'Forma 7'!$L$152</definedName>
    <definedName name="VAS076_F_Epunktui224IsViso">'Forma 7'!$I$152</definedName>
    <definedName name="VAS076_F_Epunktui225PavirsiniuNuoteku">'Forma 7'!$M$152</definedName>
    <definedName name="VAS076_F_Epunktui226KitosReguliuojamosios">'Forma 7'!$N$152</definedName>
    <definedName name="VAS076_F_Epunktui227KitosVeiklos">'Forma 7'!$Q$152</definedName>
    <definedName name="VAS076_F_Epunktui22Apskaitosveikla1">'Forma 7'!$O$152</definedName>
    <definedName name="VAS076_F_Epunktui22Kitareguliuoja1">'Forma 7'!$P$152</definedName>
    <definedName name="VAS076_F_Epunktui231IS">'Forma 7'!$D$153</definedName>
    <definedName name="VAS076_F_Epunktui2331GeriamojoVandens">'Forma 7'!$F$153</definedName>
    <definedName name="VAS076_F_Epunktui2332GeriamojoVandens">'Forma 7'!$G$153</definedName>
    <definedName name="VAS076_F_Epunktui2333GeriamojoVandens">'Forma 7'!$H$153</definedName>
    <definedName name="VAS076_F_Epunktui233IsViso">'Forma 7'!$E$153</definedName>
    <definedName name="VAS076_F_Epunktui2341NuotekuSurinkimas">'Forma 7'!$J$153</definedName>
    <definedName name="VAS076_F_Epunktui2342NuotekuValymas">'Forma 7'!$K$153</definedName>
    <definedName name="VAS076_F_Epunktui2343NuotekuDumblo">'Forma 7'!$L$153</definedName>
    <definedName name="VAS076_F_Epunktui234IsViso">'Forma 7'!$I$153</definedName>
    <definedName name="VAS076_F_Epunktui235PavirsiniuNuoteku">'Forma 7'!$M$153</definedName>
    <definedName name="VAS076_F_Epunktui236KitosReguliuojamosios">'Forma 7'!$N$153</definedName>
    <definedName name="VAS076_F_Epunktui237KitosVeiklos">'Forma 7'!$Q$153</definedName>
    <definedName name="VAS076_F_Epunktui23Apskaitosveikla1">'Forma 7'!$O$153</definedName>
    <definedName name="VAS076_F_Epunktui23Kitareguliuoja1">'Forma 7'!$P$153</definedName>
    <definedName name="VAS076_F_Epunktui241IS">'Forma 7'!$D$154</definedName>
    <definedName name="VAS076_F_Epunktui2431GeriamojoVandens">'Forma 7'!$F$154</definedName>
    <definedName name="VAS076_F_Epunktui2432GeriamojoVandens">'Forma 7'!$G$154</definedName>
    <definedName name="VAS076_F_Epunktui2433GeriamojoVandens">'Forma 7'!$H$154</definedName>
    <definedName name="VAS076_F_Epunktui243IsViso">'Forma 7'!$E$154</definedName>
    <definedName name="VAS076_F_Epunktui2441NuotekuSurinkimas">'Forma 7'!$J$154</definedName>
    <definedName name="VAS076_F_Epunktui2442NuotekuValymas">'Forma 7'!$K$154</definedName>
    <definedName name="VAS076_F_Epunktui2443NuotekuDumblo">'Forma 7'!$L$154</definedName>
    <definedName name="VAS076_F_Epunktui244IsViso">'Forma 7'!$I$154</definedName>
    <definedName name="VAS076_F_Epunktui245PavirsiniuNuoteku">'Forma 7'!$M$154</definedName>
    <definedName name="VAS076_F_Epunktui246KitosReguliuojamosios">'Forma 7'!$N$154</definedName>
    <definedName name="VAS076_F_Epunktui247KitosVeiklos">'Forma 7'!$Q$154</definedName>
    <definedName name="VAS076_F_Epunktui24Apskaitosveikla1">'Forma 7'!$O$154</definedName>
    <definedName name="VAS076_F_Epunktui24Kitareguliuoja1">'Forma 7'!$P$154</definedName>
    <definedName name="VAS076_F_Epunktui251IS">'Forma 7'!$D$158</definedName>
    <definedName name="VAS076_F_Epunktui2531GeriamojoVandens">'Forma 7'!$F$158</definedName>
    <definedName name="VAS076_F_Epunktui2532GeriamojoVandens">'Forma 7'!$G$158</definedName>
    <definedName name="VAS076_F_Epunktui2533GeriamojoVandens">'Forma 7'!$H$158</definedName>
    <definedName name="VAS076_F_Epunktui253IsViso">'Forma 7'!$E$158</definedName>
    <definedName name="VAS076_F_Epunktui2541NuotekuSurinkimas">'Forma 7'!$J$158</definedName>
    <definedName name="VAS076_F_Epunktui2542NuotekuValymas">'Forma 7'!$K$158</definedName>
    <definedName name="VAS076_F_Epunktui2543NuotekuDumblo">'Forma 7'!$L$158</definedName>
    <definedName name="VAS076_F_Epunktui254IsViso">'Forma 7'!$I$158</definedName>
    <definedName name="VAS076_F_Epunktui255PavirsiniuNuoteku">'Forma 7'!$M$158</definedName>
    <definedName name="VAS076_F_Epunktui256KitosReguliuojamosios">'Forma 7'!$N$158</definedName>
    <definedName name="VAS076_F_Epunktui257KitosVeiklos">'Forma 7'!$Q$158</definedName>
    <definedName name="VAS076_F_Epunktui25Apskaitosveikla1">'Forma 7'!$O$158</definedName>
    <definedName name="VAS076_F_Epunktui25Kitareguliuoja1">'Forma 7'!$P$158</definedName>
    <definedName name="VAS076_F_Epunktui261IS">'Forma 7'!$D$159</definedName>
    <definedName name="VAS076_F_Epunktui2631GeriamojoVandens">'Forma 7'!$F$159</definedName>
    <definedName name="VAS076_F_Epunktui2632GeriamojoVandens">'Forma 7'!$G$159</definedName>
    <definedName name="VAS076_F_Epunktui2633GeriamojoVandens">'Forma 7'!$H$159</definedName>
    <definedName name="VAS076_F_Epunktui263IsViso">'Forma 7'!$E$159</definedName>
    <definedName name="VAS076_F_Epunktui2641NuotekuSurinkimas">'Forma 7'!$J$159</definedName>
    <definedName name="VAS076_F_Epunktui2642NuotekuValymas">'Forma 7'!$K$159</definedName>
    <definedName name="VAS076_F_Epunktui2643NuotekuDumblo">'Forma 7'!$L$159</definedName>
    <definedName name="VAS076_F_Epunktui264IsViso">'Forma 7'!$I$159</definedName>
    <definedName name="VAS076_F_Epunktui265PavirsiniuNuoteku">'Forma 7'!$M$159</definedName>
    <definedName name="VAS076_F_Epunktui266KitosReguliuojamosios">'Forma 7'!$N$159</definedName>
    <definedName name="VAS076_F_Epunktui267KitosVeiklos">'Forma 7'!$Q$159</definedName>
    <definedName name="VAS076_F_Epunktui26Apskaitosveikla1">'Forma 7'!$O$159</definedName>
    <definedName name="VAS076_F_Epunktui26Kitareguliuoja1">'Forma 7'!$P$159</definedName>
    <definedName name="VAS076_F_Epunktui271IS">'Forma 7'!$D$160</definedName>
    <definedName name="VAS076_F_Epunktui2731GeriamojoVandens">'Forma 7'!$F$160</definedName>
    <definedName name="VAS076_F_Epunktui2732GeriamojoVandens">'Forma 7'!$G$160</definedName>
    <definedName name="VAS076_F_Epunktui2733GeriamojoVandens">'Forma 7'!$H$160</definedName>
    <definedName name="VAS076_F_Epunktui273IsViso">'Forma 7'!$E$160</definedName>
    <definedName name="VAS076_F_Epunktui2741NuotekuSurinkimas">'Forma 7'!$J$160</definedName>
    <definedName name="VAS076_F_Epunktui2742NuotekuValymas">'Forma 7'!$K$160</definedName>
    <definedName name="VAS076_F_Epunktui2743NuotekuDumblo">'Forma 7'!$L$160</definedName>
    <definedName name="VAS076_F_Epunktui274IsViso">'Forma 7'!$I$160</definedName>
    <definedName name="VAS076_F_Epunktui275PavirsiniuNuoteku">'Forma 7'!$M$160</definedName>
    <definedName name="VAS076_F_Epunktui276KitosReguliuojamosios">'Forma 7'!$N$160</definedName>
    <definedName name="VAS076_F_Epunktui277KitosVeiklos">'Forma 7'!$Q$160</definedName>
    <definedName name="VAS076_F_Epunktui27Apskaitosveikla1">'Forma 7'!$O$160</definedName>
    <definedName name="VAS076_F_Epunktui27Kitareguliuoja1">'Forma 7'!$P$160</definedName>
    <definedName name="VAS076_F_Epunktui281IS">'Forma 7'!$D$161</definedName>
    <definedName name="VAS076_F_Epunktui2831GeriamojoVandens">'Forma 7'!$F$161</definedName>
    <definedName name="VAS076_F_Epunktui2832GeriamojoVandens">'Forma 7'!$G$161</definedName>
    <definedName name="VAS076_F_Epunktui2833GeriamojoVandens">'Forma 7'!$H$161</definedName>
    <definedName name="VAS076_F_Epunktui283IsViso">'Forma 7'!$E$161</definedName>
    <definedName name="VAS076_F_Epunktui2841NuotekuSurinkimas">'Forma 7'!$J$161</definedName>
    <definedName name="VAS076_F_Epunktui2842NuotekuValymas">'Forma 7'!$K$161</definedName>
    <definedName name="VAS076_F_Epunktui2843NuotekuDumblo">'Forma 7'!$L$161</definedName>
    <definedName name="VAS076_F_Epunktui284IsViso">'Forma 7'!$I$161</definedName>
    <definedName name="VAS076_F_Epunktui285PavirsiniuNuoteku">'Forma 7'!$M$161</definedName>
    <definedName name="VAS076_F_Epunktui286KitosReguliuojamosios">'Forma 7'!$N$161</definedName>
    <definedName name="VAS076_F_Epunktui287KitosVeiklos">'Forma 7'!$Q$161</definedName>
    <definedName name="VAS076_F_Epunktui28Apskaitosveikla1">'Forma 7'!$O$161</definedName>
    <definedName name="VAS076_F_Epunktui28Kitareguliuoja1">'Forma 7'!$P$161</definedName>
    <definedName name="VAS076_F_Epunktui291IS">'Forma 7'!$D$162</definedName>
    <definedName name="VAS076_F_Epunktui2931GeriamojoVandens">'Forma 7'!$F$162</definedName>
    <definedName name="VAS076_F_Epunktui2932GeriamojoVandens">'Forma 7'!$G$162</definedName>
    <definedName name="VAS076_F_Epunktui2933GeriamojoVandens">'Forma 7'!$H$162</definedName>
    <definedName name="VAS076_F_Epunktui293IsViso">'Forma 7'!$E$162</definedName>
    <definedName name="VAS076_F_Epunktui2941NuotekuSurinkimas">'Forma 7'!$J$162</definedName>
    <definedName name="VAS076_F_Epunktui2942NuotekuValymas">'Forma 7'!$K$162</definedName>
    <definedName name="VAS076_F_Epunktui2943NuotekuDumblo">'Forma 7'!$L$162</definedName>
    <definedName name="VAS076_F_Epunktui294IsViso">'Forma 7'!$I$162</definedName>
    <definedName name="VAS076_F_Epunktui295PavirsiniuNuoteku">'Forma 7'!$M$162</definedName>
    <definedName name="VAS076_F_Epunktui296KitosReguliuojamosios">'Forma 7'!$N$162</definedName>
    <definedName name="VAS076_F_Epunktui297KitosVeiklos">'Forma 7'!$Q$162</definedName>
    <definedName name="VAS076_F_Epunktui29Apskaitosveikla1">'Forma 7'!$O$162</definedName>
    <definedName name="VAS076_F_Epunktui29Kitareguliuoja1">'Forma 7'!$P$162</definedName>
    <definedName name="VAS076_F_Epunktui301IS">'Forma 7'!$D$163</definedName>
    <definedName name="VAS076_F_Epunktui3031GeriamojoVandens">'Forma 7'!$F$163</definedName>
    <definedName name="VAS076_F_Epunktui3032GeriamojoVandens">'Forma 7'!$G$163</definedName>
    <definedName name="VAS076_F_Epunktui3033GeriamojoVandens">'Forma 7'!$H$163</definedName>
    <definedName name="VAS076_F_Epunktui303IsViso">'Forma 7'!$E$163</definedName>
    <definedName name="VAS076_F_Epunktui3041NuotekuSurinkimas">'Forma 7'!$J$163</definedName>
    <definedName name="VAS076_F_Epunktui3042NuotekuValymas">'Forma 7'!$K$163</definedName>
    <definedName name="VAS076_F_Epunktui3043NuotekuDumblo">'Forma 7'!$L$163</definedName>
    <definedName name="VAS076_F_Epunktui304IsViso">'Forma 7'!$I$163</definedName>
    <definedName name="VAS076_F_Epunktui305PavirsiniuNuoteku">'Forma 7'!$M$163</definedName>
    <definedName name="VAS076_F_Epunktui306KitosReguliuojamosios">'Forma 7'!$N$163</definedName>
    <definedName name="VAS076_F_Epunktui307KitosVeiklos">'Forma 7'!$Q$163</definedName>
    <definedName name="VAS076_F_Epunktui30Apskaitosveikla1">'Forma 7'!$O$163</definedName>
    <definedName name="VAS076_F_Epunktui30Kitareguliuoja1">'Forma 7'!$P$163</definedName>
    <definedName name="VAS076_F_Epunktui311IS">'Forma 7'!$D$150</definedName>
    <definedName name="VAS076_F_Epunktui3131GeriamojoVandens">'Forma 7'!$F$150</definedName>
    <definedName name="VAS076_F_Epunktui3132GeriamojoVandens">'Forma 7'!$G$150</definedName>
    <definedName name="VAS076_F_Epunktui3133GeriamojoVandens">'Forma 7'!$H$150</definedName>
    <definedName name="VAS076_F_Epunktui313IsViso">'Forma 7'!$E$150</definedName>
    <definedName name="VAS076_F_Epunktui3141NuotekuSurinkimas">'Forma 7'!$J$150</definedName>
    <definedName name="VAS076_F_Epunktui3142NuotekuValymas">'Forma 7'!$K$150</definedName>
    <definedName name="VAS076_F_Epunktui3143NuotekuDumblo">'Forma 7'!$L$150</definedName>
    <definedName name="VAS076_F_Epunktui314IsViso">'Forma 7'!$I$150</definedName>
    <definedName name="VAS076_F_Epunktui315PavirsiniuNuoteku">'Forma 7'!$M$150</definedName>
    <definedName name="VAS076_F_Epunktui316KitosReguliuojamosios">'Forma 7'!$N$150</definedName>
    <definedName name="VAS076_F_Epunktui317KitosVeiklos">'Forma 7'!$Q$150</definedName>
    <definedName name="VAS076_F_Epunktui31Apskaitosveikla1">'Forma 7'!$O$150</definedName>
    <definedName name="VAS076_F_Epunktui31Kitareguliuoja1">'Forma 7'!$P$150</definedName>
    <definedName name="VAS076_F_Epunktui321IS">'Forma 7'!$D$151</definedName>
    <definedName name="VAS076_F_Epunktui3231GeriamojoVandens">'Forma 7'!$F$151</definedName>
    <definedName name="VAS076_F_Epunktui3232GeriamojoVandens">'Forma 7'!$G$151</definedName>
    <definedName name="VAS076_F_Epunktui3233GeriamojoVandens">'Forma 7'!$H$151</definedName>
    <definedName name="VAS076_F_Epunktui323IsViso">'Forma 7'!$E$151</definedName>
    <definedName name="VAS076_F_Epunktui3241NuotekuSurinkimas">'Forma 7'!$J$151</definedName>
    <definedName name="VAS076_F_Epunktui3242NuotekuValymas">'Forma 7'!$K$151</definedName>
    <definedName name="VAS076_F_Epunktui3243NuotekuDumblo">'Forma 7'!$L$151</definedName>
    <definedName name="VAS076_F_Epunktui324IsViso">'Forma 7'!$I$151</definedName>
    <definedName name="VAS076_F_Epunktui325PavirsiniuNuoteku">'Forma 7'!$M$151</definedName>
    <definedName name="VAS076_F_Epunktui326KitosReguliuojamosios">'Forma 7'!$N$151</definedName>
    <definedName name="VAS076_F_Epunktui327KitosVeiklos">'Forma 7'!$Q$151</definedName>
    <definedName name="VAS076_F_Epunktui32Apskaitosveikla1">'Forma 7'!$O$151</definedName>
    <definedName name="VAS076_F_Epunktui32Kitareguliuoja1">'Forma 7'!$P$151</definedName>
    <definedName name="VAS076_F_Epunktui331IS">'Forma 7'!$D$155</definedName>
    <definedName name="VAS076_F_Epunktui3331GeriamojoVandens">'Forma 7'!$F$155</definedName>
    <definedName name="VAS076_F_Epunktui3332GeriamojoVandens">'Forma 7'!$G$155</definedName>
    <definedName name="VAS076_F_Epunktui3333GeriamojoVandens">'Forma 7'!$H$155</definedName>
    <definedName name="VAS076_F_Epunktui333IsViso">'Forma 7'!$E$155</definedName>
    <definedName name="VAS076_F_Epunktui3341NuotekuSurinkimas">'Forma 7'!$J$155</definedName>
    <definedName name="VAS076_F_Epunktui3342NuotekuValymas">'Forma 7'!$K$155</definedName>
    <definedName name="VAS076_F_Epunktui3343NuotekuDumblo">'Forma 7'!$L$155</definedName>
    <definedName name="VAS076_F_Epunktui334IsViso">'Forma 7'!$I$155</definedName>
    <definedName name="VAS076_F_Epunktui335PavirsiniuNuoteku">'Forma 7'!$M$155</definedName>
    <definedName name="VAS076_F_Epunktui336KitosReguliuojamosios">'Forma 7'!$N$155</definedName>
    <definedName name="VAS076_F_Epunktui337KitosVeiklos">'Forma 7'!$Q$155</definedName>
    <definedName name="VAS076_F_Epunktui33Apskaitosveikla1">'Forma 7'!$O$155</definedName>
    <definedName name="VAS076_F_Epunktui33Kitareguliuoja1">'Forma 7'!$P$155</definedName>
    <definedName name="VAS076_F_Epunktui341IS">'Forma 7'!$D$156</definedName>
    <definedName name="VAS076_F_Epunktui3431GeriamojoVandens">'Forma 7'!$F$156</definedName>
    <definedName name="VAS076_F_Epunktui3432GeriamojoVandens">'Forma 7'!$G$156</definedName>
    <definedName name="VAS076_F_Epunktui3433GeriamojoVandens">'Forma 7'!$H$156</definedName>
    <definedName name="VAS076_F_Epunktui343IsViso">'Forma 7'!$E$156</definedName>
    <definedName name="VAS076_F_Epunktui3441NuotekuSurinkimas">'Forma 7'!$J$156</definedName>
    <definedName name="VAS076_F_Epunktui3442NuotekuValymas">'Forma 7'!$K$156</definedName>
    <definedName name="VAS076_F_Epunktui3443NuotekuDumblo">'Forma 7'!$L$156</definedName>
    <definedName name="VAS076_F_Epunktui344IsViso">'Forma 7'!$I$156</definedName>
    <definedName name="VAS076_F_Epunktui345PavirsiniuNuoteku">'Forma 7'!$M$156</definedName>
    <definedName name="VAS076_F_Epunktui346KitosReguliuojamosios">'Forma 7'!$N$156</definedName>
    <definedName name="VAS076_F_Epunktui347KitosVeiklos">'Forma 7'!$Q$156</definedName>
    <definedName name="VAS076_F_Epunktui34Apskaitosveikla1">'Forma 7'!$O$156</definedName>
    <definedName name="VAS076_F_Epunktui34Kitareguliuoja1">'Forma 7'!$P$156</definedName>
    <definedName name="VAS076_F_Epunktui351IS">'Forma 7'!$D$157</definedName>
    <definedName name="VAS076_F_Epunktui3531GeriamojoVandens">'Forma 7'!$F$157</definedName>
    <definedName name="VAS076_F_Epunktui3532GeriamojoVandens">'Forma 7'!$G$157</definedName>
    <definedName name="VAS076_F_Epunktui3533GeriamojoVandens">'Forma 7'!$H$157</definedName>
    <definedName name="VAS076_F_Epunktui353IsViso">'Forma 7'!$E$157</definedName>
    <definedName name="VAS076_F_Epunktui3541NuotekuSurinkimas">'Forma 7'!$J$157</definedName>
    <definedName name="VAS076_F_Epunktui3542NuotekuValymas">'Forma 7'!$K$157</definedName>
    <definedName name="VAS076_F_Epunktui3543NuotekuDumblo">'Forma 7'!$L$157</definedName>
    <definedName name="VAS076_F_Epunktui354IsViso">'Forma 7'!$I$157</definedName>
    <definedName name="VAS076_F_Epunktui355PavirsiniuNuoteku">'Forma 7'!$M$157</definedName>
    <definedName name="VAS076_F_Epunktui356KitosReguliuojamosios">'Forma 7'!$N$157</definedName>
    <definedName name="VAS076_F_Epunktui357KitosVeiklos">'Forma 7'!$Q$157</definedName>
    <definedName name="VAS076_F_Epunktui35Apskaitosveikla1">'Forma 7'!$O$157</definedName>
    <definedName name="VAS076_F_Epunktui35Kitareguliuoja1">'Forma 7'!$P$157</definedName>
    <definedName name="VAS076_F_Irankiaimatavi61IS">'Forma 7'!$D$30</definedName>
    <definedName name="VAS076_F_Irankiaimatavi631GeriamojoVandens">'Forma 7'!$F$30</definedName>
    <definedName name="VAS076_F_Irankiaimatavi632GeriamojoVandens">'Forma 7'!$G$30</definedName>
    <definedName name="VAS076_F_Irankiaimatavi633GeriamojoVandens">'Forma 7'!$H$30</definedName>
    <definedName name="VAS076_F_Irankiaimatavi63IsViso">'Forma 7'!$E$30</definedName>
    <definedName name="VAS076_F_Irankiaimatavi641NuotekuSurinkimas">'Forma 7'!$J$30</definedName>
    <definedName name="VAS076_F_Irankiaimatavi642NuotekuValymas">'Forma 7'!$K$30</definedName>
    <definedName name="VAS076_F_Irankiaimatavi643NuotekuDumblo">'Forma 7'!$L$30</definedName>
    <definedName name="VAS076_F_Irankiaimatavi64IsViso">'Forma 7'!$I$30</definedName>
    <definedName name="VAS076_F_Irankiaimatavi65PavirsiniuNuoteku">'Forma 7'!$M$30</definedName>
    <definedName name="VAS076_F_Irankiaimatavi66KitosReguliuojamosios">'Forma 7'!$N$30</definedName>
    <definedName name="VAS076_F_Irankiaimatavi67KitosVeiklos">'Forma 7'!$Q$30</definedName>
    <definedName name="VAS076_F_Irankiaimatavi6Apskaitosveikla1">'Forma 7'!$O$30</definedName>
    <definedName name="VAS076_F_Irankiaimatavi6Kitareguliuoja1">'Forma 7'!$P$30</definedName>
    <definedName name="VAS076_F_Irankiaimatavi71IS">'Forma 7'!$D$58</definedName>
    <definedName name="VAS076_F_Irankiaimatavi731GeriamojoVandens">'Forma 7'!$F$58</definedName>
    <definedName name="VAS076_F_Irankiaimatavi732GeriamojoVandens">'Forma 7'!$G$58</definedName>
    <definedName name="VAS076_F_Irankiaimatavi733GeriamojoVandens">'Forma 7'!$H$58</definedName>
    <definedName name="VAS076_F_Irankiaimatavi73IsViso">'Forma 7'!$E$58</definedName>
    <definedName name="VAS076_F_Irankiaimatavi741NuotekuSurinkimas">'Forma 7'!$J$58</definedName>
    <definedName name="VAS076_F_Irankiaimatavi742NuotekuValymas">'Forma 7'!$K$58</definedName>
    <definedName name="VAS076_F_Irankiaimatavi743NuotekuDumblo">'Forma 7'!$L$58</definedName>
    <definedName name="VAS076_F_Irankiaimatavi74IsViso">'Forma 7'!$I$58</definedName>
    <definedName name="VAS076_F_Irankiaimatavi75PavirsiniuNuoteku">'Forma 7'!$M$58</definedName>
    <definedName name="VAS076_F_Irankiaimatavi76KitosReguliuojamosios">'Forma 7'!$N$58</definedName>
    <definedName name="VAS076_F_Irankiaimatavi77KitosVeiklos">'Forma 7'!$Q$58</definedName>
    <definedName name="VAS076_F_Irankiaimatavi7Apskaitosveikla1">'Forma 7'!$O$58</definedName>
    <definedName name="VAS076_F_Irankiaimatavi7Kitareguliuoja1">'Forma 7'!$P$58</definedName>
    <definedName name="VAS076_F_Irankiaimatavi81IS">'Forma 7'!$D$86</definedName>
    <definedName name="VAS076_F_Irankiaimatavi831GeriamojoVandens">'Forma 7'!$F$86</definedName>
    <definedName name="VAS076_F_Irankiaimatavi832GeriamojoVandens">'Forma 7'!$G$86</definedName>
    <definedName name="VAS076_F_Irankiaimatavi833GeriamojoVandens">'Forma 7'!$H$86</definedName>
    <definedName name="VAS076_F_Irankiaimatavi83IsViso">'Forma 7'!$E$86</definedName>
    <definedName name="VAS076_F_Irankiaimatavi841NuotekuSurinkimas">'Forma 7'!$J$86</definedName>
    <definedName name="VAS076_F_Irankiaimatavi842NuotekuValymas">'Forma 7'!$K$86</definedName>
    <definedName name="VAS076_F_Irankiaimatavi843NuotekuDumblo">'Forma 7'!$L$86</definedName>
    <definedName name="VAS076_F_Irankiaimatavi84IsViso">'Forma 7'!$I$86</definedName>
    <definedName name="VAS076_F_Irankiaimatavi85PavirsiniuNuoteku">'Forma 7'!$M$86</definedName>
    <definedName name="VAS076_F_Irankiaimatavi86KitosReguliuojamosios">'Forma 7'!$N$86</definedName>
    <definedName name="VAS076_F_Irankiaimatavi87KitosVeiklos">'Forma 7'!$Q$86</definedName>
    <definedName name="VAS076_F_Irankiaimatavi8Apskaitosveikla1">'Forma 7'!$O$86</definedName>
    <definedName name="VAS076_F_Irankiaimatavi8Kitareguliuoja1">'Forma 7'!$P$86</definedName>
    <definedName name="VAS076_F_Irankiaimatavi91IS">'Forma 7'!$D$135</definedName>
    <definedName name="VAS076_F_Irankiaimatavi931GeriamojoVandens">'Forma 7'!$F$135</definedName>
    <definedName name="VAS076_F_Irankiaimatavi932GeriamojoVandens">'Forma 7'!$G$135</definedName>
    <definedName name="VAS076_F_Irankiaimatavi933GeriamojoVandens">'Forma 7'!$H$135</definedName>
    <definedName name="VAS076_F_Irankiaimatavi93IsViso">'Forma 7'!$E$135</definedName>
    <definedName name="VAS076_F_Irankiaimatavi941NuotekuSurinkimas">'Forma 7'!$J$135</definedName>
    <definedName name="VAS076_F_Irankiaimatavi942NuotekuValymas">'Forma 7'!$K$135</definedName>
    <definedName name="VAS076_F_Irankiaimatavi943NuotekuDumblo">'Forma 7'!$L$135</definedName>
    <definedName name="VAS076_F_Irankiaimatavi94IsViso">'Forma 7'!$I$135</definedName>
    <definedName name="VAS076_F_Irankiaimatavi95PavirsiniuNuoteku">'Forma 7'!$M$135</definedName>
    <definedName name="VAS076_F_Irankiaimatavi96KitosReguliuojamosios">'Forma 7'!$N$135</definedName>
    <definedName name="VAS076_F_Irankiaimatavi97KitosVeiklos">'Forma 7'!$Q$135</definedName>
    <definedName name="VAS076_F_Irankiaimatavi9Apskaitosveikla1">'Forma 7'!$O$135</definedName>
    <definedName name="VAS076_F_Irankiaimatavi9Kitareguliuoja1">'Forma 7'!$P$135</definedName>
    <definedName name="VAS076_F_Irasyti10Apskaitosveikla1">'Forma 7'!$O$140</definedName>
    <definedName name="VAS076_F_Irasyti10Kitareguliuoja1">'Forma 7'!$P$140</definedName>
    <definedName name="VAS076_F_Irasyti11Apskaitosveikla1">'Forma 7'!$O$141</definedName>
    <definedName name="VAS076_F_Irasyti11Kitareguliuoja1">'Forma 7'!$P$141</definedName>
    <definedName name="VAS076_F_Irasyti12Apskaitosveikla1">'Forma 7'!$O$142</definedName>
    <definedName name="VAS076_F_Irasyti12Kitareguliuoja1">'Forma 7'!$P$142</definedName>
    <definedName name="VAS076_F_Irasyti1Apskaitosveikla1">'Forma 7'!$O$35</definedName>
    <definedName name="VAS076_F_Irasyti1Kitareguliuoja1">'Forma 7'!$P$35</definedName>
    <definedName name="VAS076_F_Irasyti2Apskaitosveikla1">'Forma 7'!$O$36</definedName>
    <definedName name="VAS076_F_Irasyti2Kitareguliuoja1">'Forma 7'!$P$36</definedName>
    <definedName name="VAS076_F_Irasyti3Apskaitosveikla1">'Forma 7'!$O$37</definedName>
    <definedName name="VAS076_F_Irasyti3Kitareguliuoja1">'Forma 7'!$P$37</definedName>
    <definedName name="VAS076_F_Irasyti4Apskaitosveikla1">'Forma 7'!$O$63</definedName>
    <definedName name="VAS076_F_Irasyti4Kitareguliuoja1">'Forma 7'!$P$63</definedName>
    <definedName name="VAS076_F_Irasyti5Apskaitosveikla1">'Forma 7'!$O$64</definedName>
    <definedName name="VAS076_F_Irasyti5Kitareguliuoja1">'Forma 7'!$P$64</definedName>
    <definedName name="VAS076_F_Irasyti6Apskaitosveikla1">'Forma 7'!$O$65</definedName>
    <definedName name="VAS076_F_Irasyti6Kitareguliuoja1">'Forma 7'!$P$65</definedName>
    <definedName name="VAS076_F_Irasyti7Apskaitosveikla1">'Forma 7'!$O$91</definedName>
    <definedName name="VAS076_F_Irasyti7Kitareguliuoja1">'Forma 7'!$P$91</definedName>
    <definedName name="VAS076_F_Irasyti8Apskaitosveikla1">'Forma 7'!$O$92</definedName>
    <definedName name="VAS076_F_Irasyti8Kitareguliuoja1">'Forma 7'!$P$92</definedName>
    <definedName name="VAS076_F_Irasyti9Apskaitosveikla1">'Forma 7'!$O$93</definedName>
    <definedName name="VAS076_F_Irasyti9Kitareguliuoja1">'Forma 7'!$P$93</definedName>
    <definedName name="VAS076_F_Keliaiaikstele61IS">'Forma 7'!$D$17</definedName>
    <definedName name="VAS076_F_Keliaiaikstele631GeriamojoVandens">'Forma 7'!$F$17</definedName>
    <definedName name="VAS076_F_Keliaiaikstele632GeriamojoVandens">'Forma 7'!$G$17</definedName>
    <definedName name="VAS076_F_Keliaiaikstele633GeriamojoVandens">'Forma 7'!$H$17</definedName>
    <definedName name="VAS076_F_Keliaiaikstele63IsViso">'Forma 7'!$E$17</definedName>
    <definedName name="VAS076_F_Keliaiaikstele641NuotekuSurinkimas">'Forma 7'!$J$17</definedName>
    <definedName name="VAS076_F_Keliaiaikstele642NuotekuValymas">'Forma 7'!$K$17</definedName>
    <definedName name="VAS076_F_Keliaiaikstele643NuotekuDumblo">'Forma 7'!$L$17</definedName>
    <definedName name="VAS076_F_Keliaiaikstele64IsViso">'Forma 7'!$I$17</definedName>
    <definedName name="VAS076_F_Keliaiaikstele65PavirsiniuNuoteku">'Forma 7'!$M$17</definedName>
    <definedName name="VAS076_F_Keliaiaikstele66KitosReguliuojamosios">'Forma 7'!$N$17</definedName>
    <definedName name="VAS076_F_Keliaiaikstele67KitosVeiklos">'Forma 7'!$Q$17</definedName>
    <definedName name="VAS076_F_Keliaiaikstele6Apskaitosveikla1">'Forma 7'!$O$17</definedName>
    <definedName name="VAS076_F_Keliaiaikstele6Kitareguliuoja1">'Forma 7'!$P$17</definedName>
    <definedName name="VAS076_F_Keliaiaikstele71IS">'Forma 7'!$D$45</definedName>
    <definedName name="VAS076_F_Keliaiaikstele731GeriamojoVandens">'Forma 7'!$F$45</definedName>
    <definedName name="VAS076_F_Keliaiaikstele732GeriamojoVandens">'Forma 7'!$G$45</definedName>
    <definedName name="VAS076_F_Keliaiaikstele733GeriamojoVandens">'Forma 7'!$H$45</definedName>
    <definedName name="VAS076_F_Keliaiaikstele73IsViso">'Forma 7'!$E$45</definedName>
    <definedName name="VAS076_F_Keliaiaikstele741NuotekuSurinkimas">'Forma 7'!$J$45</definedName>
    <definedName name="VAS076_F_Keliaiaikstele742NuotekuValymas">'Forma 7'!$K$45</definedName>
    <definedName name="VAS076_F_Keliaiaikstele743NuotekuDumblo">'Forma 7'!$L$45</definedName>
    <definedName name="VAS076_F_Keliaiaikstele74IsViso">'Forma 7'!$I$45</definedName>
    <definedName name="VAS076_F_Keliaiaikstele75PavirsiniuNuoteku">'Forma 7'!$M$45</definedName>
    <definedName name="VAS076_F_Keliaiaikstele76KitosReguliuojamosios">'Forma 7'!$N$45</definedName>
    <definedName name="VAS076_F_Keliaiaikstele77KitosVeiklos">'Forma 7'!$Q$45</definedName>
    <definedName name="VAS076_F_Keliaiaikstele7Apskaitosveikla1">'Forma 7'!$O$45</definedName>
    <definedName name="VAS076_F_Keliaiaikstele7Kitareguliuoja1">'Forma 7'!$P$45</definedName>
    <definedName name="VAS076_F_Keliaiaikstele81IS">'Forma 7'!$D$73</definedName>
    <definedName name="VAS076_F_Keliaiaikstele831GeriamojoVandens">'Forma 7'!$F$73</definedName>
    <definedName name="VAS076_F_Keliaiaikstele832GeriamojoVandens">'Forma 7'!$G$73</definedName>
    <definedName name="VAS076_F_Keliaiaikstele833GeriamojoVandens">'Forma 7'!$H$73</definedName>
    <definedName name="VAS076_F_Keliaiaikstele83IsViso">'Forma 7'!$E$73</definedName>
    <definedName name="VAS076_F_Keliaiaikstele841NuotekuSurinkimas">'Forma 7'!$J$73</definedName>
    <definedName name="VAS076_F_Keliaiaikstele842NuotekuValymas">'Forma 7'!$K$73</definedName>
    <definedName name="VAS076_F_Keliaiaikstele843NuotekuDumblo">'Forma 7'!$L$73</definedName>
    <definedName name="VAS076_F_Keliaiaikstele84IsViso">'Forma 7'!$I$73</definedName>
    <definedName name="VAS076_F_Keliaiaikstele85PavirsiniuNuoteku">'Forma 7'!$M$73</definedName>
    <definedName name="VAS076_F_Keliaiaikstele86KitosReguliuojamosios">'Forma 7'!$N$73</definedName>
    <definedName name="VAS076_F_Keliaiaikstele87KitosVeiklos">'Forma 7'!$Q$73</definedName>
    <definedName name="VAS076_F_Keliaiaikstele8Apskaitosveikla1">'Forma 7'!$O$73</definedName>
    <definedName name="VAS076_F_Keliaiaikstele8Kitareguliuoja1">'Forma 7'!$P$73</definedName>
    <definedName name="VAS076_F_Keliaiaikstele91IS">'Forma 7'!$D$123</definedName>
    <definedName name="VAS076_F_Keliaiaikstele931GeriamojoVandens">'Forma 7'!$F$123</definedName>
    <definedName name="VAS076_F_Keliaiaikstele932GeriamojoVandens">'Forma 7'!$G$123</definedName>
    <definedName name="VAS076_F_Keliaiaikstele933GeriamojoVandens">'Forma 7'!$H$123</definedName>
    <definedName name="VAS076_F_Keliaiaikstele93IsViso">'Forma 7'!$E$123</definedName>
    <definedName name="VAS076_F_Keliaiaikstele941NuotekuSurinkimas">'Forma 7'!$J$123</definedName>
    <definedName name="VAS076_F_Keliaiaikstele942NuotekuValymas">'Forma 7'!$K$123</definedName>
    <definedName name="VAS076_F_Keliaiaikstele943NuotekuDumblo">'Forma 7'!$L$123</definedName>
    <definedName name="VAS076_F_Keliaiaikstele94IsViso">'Forma 7'!$I$123</definedName>
    <definedName name="VAS076_F_Keliaiaikstele95PavirsiniuNuoteku">'Forma 7'!$M$123</definedName>
    <definedName name="VAS076_F_Keliaiaikstele96KitosReguliuojamosios">'Forma 7'!$N$123</definedName>
    <definedName name="VAS076_F_Keliaiaikstele97KitosVeiklos">'Forma 7'!$Q$123</definedName>
    <definedName name="VAS076_F_Keliaiaikstele9Apskaitosveikla1">'Forma 7'!$O$123</definedName>
    <definedName name="VAS076_F_Keliaiaikstele9Kitareguliuoja1">'Forma 7'!$P$123</definedName>
    <definedName name="VAS076_F_Kitairanga21IS">'Forma 7'!$D$129</definedName>
    <definedName name="VAS076_F_Kitairanga231GeriamojoVandens">'Forma 7'!$F$129</definedName>
    <definedName name="VAS076_F_Kitairanga232GeriamojoVandens">'Forma 7'!$G$129</definedName>
    <definedName name="VAS076_F_Kitairanga233GeriamojoVandens">'Forma 7'!$H$129</definedName>
    <definedName name="VAS076_F_Kitairanga23IsViso">'Forma 7'!$E$129</definedName>
    <definedName name="VAS076_F_Kitairanga241NuotekuSurinkimas">'Forma 7'!$J$129</definedName>
    <definedName name="VAS076_F_Kitairanga242NuotekuValymas">'Forma 7'!$K$129</definedName>
    <definedName name="VAS076_F_Kitairanga243NuotekuDumblo">'Forma 7'!$L$129</definedName>
    <definedName name="VAS076_F_Kitairanga24IsViso">'Forma 7'!$I$129</definedName>
    <definedName name="VAS076_F_Kitairanga25PavirsiniuNuoteku">'Forma 7'!$M$129</definedName>
    <definedName name="VAS076_F_Kitairanga26KitosReguliuojamosios">'Forma 7'!$N$129</definedName>
    <definedName name="VAS076_F_Kitairanga27KitosVeiklos">'Forma 7'!$Q$129</definedName>
    <definedName name="VAS076_F_Kitairanga2Apskaitosveikla1">'Forma 7'!$O$129</definedName>
    <definedName name="VAS076_F_Kitairanga2Kitareguliuoja1">'Forma 7'!$P$129</definedName>
    <definedName name="VAS076_F_Kitasilgalaiki51IS">'Forma 7'!$D$34</definedName>
    <definedName name="VAS076_F_Kitasilgalaiki531GeriamojoVandens">'Forma 7'!$F$34</definedName>
    <definedName name="VAS076_F_Kitasilgalaiki532GeriamojoVandens">'Forma 7'!$G$34</definedName>
    <definedName name="VAS076_F_Kitasilgalaiki533GeriamojoVandens">'Forma 7'!$H$34</definedName>
    <definedName name="VAS076_F_Kitasilgalaiki53IsViso">'Forma 7'!$E$34</definedName>
    <definedName name="VAS076_F_Kitasilgalaiki541NuotekuSurinkimas">'Forma 7'!$J$34</definedName>
    <definedName name="VAS076_F_Kitasilgalaiki542NuotekuValymas">'Forma 7'!$K$34</definedName>
    <definedName name="VAS076_F_Kitasilgalaiki543NuotekuDumblo">'Forma 7'!$L$34</definedName>
    <definedName name="VAS076_F_Kitasilgalaiki54IsViso">'Forma 7'!$I$34</definedName>
    <definedName name="VAS076_F_Kitasilgalaiki55PavirsiniuNuoteku">'Forma 7'!$M$34</definedName>
    <definedName name="VAS076_F_Kitasilgalaiki56KitosReguliuojamosios">'Forma 7'!$N$34</definedName>
    <definedName name="VAS076_F_Kitasilgalaiki57KitosVeiklos">'Forma 7'!$Q$34</definedName>
    <definedName name="VAS076_F_Kitasilgalaiki5Apskaitosveikla1">'Forma 7'!$O$34</definedName>
    <definedName name="VAS076_F_Kitasilgalaiki5Kitareguliuoja1">'Forma 7'!$P$34</definedName>
    <definedName name="VAS076_F_Kitasilgalaiki61IS">'Forma 7'!$D$62</definedName>
    <definedName name="VAS076_F_Kitasilgalaiki631GeriamojoVandens">'Forma 7'!$F$62</definedName>
    <definedName name="VAS076_F_Kitasilgalaiki632GeriamojoVandens">'Forma 7'!$G$62</definedName>
    <definedName name="VAS076_F_Kitasilgalaiki633GeriamojoVandens">'Forma 7'!$H$62</definedName>
    <definedName name="VAS076_F_Kitasilgalaiki63IsViso">'Forma 7'!$E$62</definedName>
    <definedName name="VAS076_F_Kitasilgalaiki641NuotekuSurinkimas">'Forma 7'!$J$62</definedName>
    <definedName name="VAS076_F_Kitasilgalaiki642NuotekuValymas">'Forma 7'!$K$62</definedName>
    <definedName name="VAS076_F_Kitasilgalaiki643NuotekuDumblo">'Forma 7'!$L$62</definedName>
    <definedName name="VAS076_F_Kitasilgalaiki64IsViso">'Forma 7'!$I$62</definedName>
    <definedName name="VAS076_F_Kitasilgalaiki65PavirsiniuNuoteku">'Forma 7'!$M$62</definedName>
    <definedName name="VAS076_F_Kitasilgalaiki66KitosReguliuojamosios">'Forma 7'!$N$62</definedName>
    <definedName name="VAS076_F_Kitasilgalaiki67KitosVeiklos">'Forma 7'!$Q$62</definedName>
    <definedName name="VAS076_F_Kitasilgalaiki6Apskaitosveikla1">'Forma 7'!$O$62</definedName>
    <definedName name="VAS076_F_Kitasilgalaiki6Kitareguliuoja1">'Forma 7'!$P$62</definedName>
    <definedName name="VAS076_F_Kitasilgalaiki71IS">'Forma 7'!$D$90</definedName>
    <definedName name="VAS076_F_Kitasilgalaiki731GeriamojoVandens">'Forma 7'!$F$90</definedName>
    <definedName name="VAS076_F_Kitasilgalaiki732GeriamojoVandens">'Forma 7'!$G$90</definedName>
    <definedName name="VAS076_F_Kitasilgalaiki733GeriamojoVandens">'Forma 7'!$H$90</definedName>
    <definedName name="VAS076_F_Kitasilgalaiki73IsViso">'Forma 7'!$E$90</definedName>
    <definedName name="VAS076_F_Kitasilgalaiki741NuotekuSurinkimas">'Forma 7'!$J$90</definedName>
    <definedName name="VAS076_F_Kitasilgalaiki742NuotekuValymas">'Forma 7'!$K$90</definedName>
    <definedName name="VAS076_F_Kitasilgalaiki743NuotekuDumblo">'Forma 7'!$L$90</definedName>
    <definedName name="VAS076_F_Kitasilgalaiki74IsViso">'Forma 7'!$I$90</definedName>
    <definedName name="VAS076_F_Kitasilgalaiki75PavirsiniuNuoteku">'Forma 7'!$M$90</definedName>
    <definedName name="VAS076_F_Kitasilgalaiki76KitosReguliuojamosios">'Forma 7'!$N$90</definedName>
    <definedName name="VAS076_F_Kitasilgalaiki77KitosVeiklos">'Forma 7'!$Q$90</definedName>
    <definedName name="VAS076_F_Kitasilgalaiki7Apskaitosveikla1">'Forma 7'!$O$90</definedName>
    <definedName name="VAS076_F_Kitasilgalaiki7Kitareguliuoja1">'Forma 7'!$P$90</definedName>
    <definedName name="VAS076_F_Kitasilgalaiki81IS">'Forma 7'!$D$139</definedName>
    <definedName name="VAS076_F_Kitasilgalaiki831GeriamojoVandens">'Forma 7'!$F$139</definedName>
    <definedName name="VAS076_F_Kitasilgalaiki832GeriamojoVandens">'Forma 7'!$G$139</definedName>
    <definedName name="VAS076_F_Kitasilgalaiki833GeriamojoVandens">'Forma 7'!$H$139</definedName>
    <definedName name="VAS076_F_Kitasilgalaiki83IsViso">'Forma 7'!$E$139</definedName>
    <definedName name="VAS076_F_Kitasilgalaiki841NuotekuSurinkimas">'Forma 7'!$J$139</definedName>
    <definedName name="VAS076_F_Kitasilgalaiki842NuotekuValymas">'Forma 7'!$K$139</definedName>
    <definedName name="VAS076_F_Kitasilgalaiki843NuotekuDumblo">'Forma 7'!$L$139</definedName>
    <definedName name="VAS076_F_Kitasilgalaiki84IsViso">'Forma 7'!$I$139</definedName>
    <definedName name="VAS076_F_Kitasilgalaiki85PavirsiniuNuoteku">'Forma 7'!$M$139</definedName>
    <definedName name="VAS076_F_Kitasilgalaiki86KitosReguliuojamosios">'Forma 7'!$N$139</definedName>
    <definedName name="VAS076_F_Kitasilgalaiki87KitosVeiklos">'Forma 7'!$Q$139</definedName>
    <definedName name="VAS076_F_Kitasilgalaiki8Apskaitosveikla1">'Forma 7'!$O$139</definedName>
    <definedName name="VAS076_F_Kitasilgalaiki8Kitareguliuoja1">'Forma 7'!$P$139</definedName>
    <definedName name="VAS076_F_Kitasnemateria61IS">'Forma 7'!$D$14</definedName>
    <definedName name="VAS076_F_Kitasnemateria631GeriamojoVandens">'Forma 7'!$F$14</definedName>
    <definedName name="VAS076_F_Kitasnemateria632GeriamojoVandens">'Forma 7'!$G$14</definedName>
    <definedName name="VAS076_F_Kitasnemateria633GeriamojoVandens">'Forma 7'!$H$14</definedName>
    <definedName name="VAS076_F_Kitasnemateria63IsViso">'Forma 7'!$E$14</definedName>
    <definedName name="VAS076_F_Kitasnemateria641NuotekuSurinkimas">'Forma 7'!$J$14</definedName>
    <definedName name="VAS076_F_Kitasnemateria642NuotekuValymas">'Forma 7'!$K$14</definedName>
    <definedName name="VAS076_F_Kitasnemateria643NuotekuDumblo">'Forma 7'!$L$14</definedName>
    <definedName name="VAS076_F_Kitasnemateria64IsViso">'Forma 7'!$I$14</definedName>
    <definedName name="VAS076_F_Kitasnemateria65PavirsiniuNuoteku">'Forma 7'!$M$14</definedName>
    <definedName name="VAS076_F_Kitasnemateria66KitosReguliuojamosios">'Forma 7'!$N$14</definedName>
    <definedName name="VAS076_F_Kitasnemateria67KitosVeiklos">'Forma 7'!$Q$14</definedName>
    <definedName name="VAS076_F_Kitasnemateria6Apskaitosveikla1">'Forma 7'!$O$14</definedName>
    <definedName name="VAS076_F_Kitasnemateria6Kitareguliuoja1">'Forma 7'!$P$14</definedName>
    <definedName name="VAS076_F_Kitasnemateria71IS">'Forma 7'!$D$42</definedName>
    <definedName name="VAS076_F_Kitasnemateria731GeriamojoVandens">'Forma 7'!$F$42</definedName>
    <definedName name="VAS076_F_Kitasnemateria732GeriamojoVandens">'Forma 7'!$G$42</definedName>
    <definedName name="VAS076_F_Kitasnemateria733GeriamojoVandens">'Forma 7'!$H$42</definedName>
    <definedName name="VAS076_F_Kitasnemateria73IsViso">'Forma 7'!$E$42</definedName>
    <definedName name="VAS076_F_Kitasnemateria741NuotekuSurinkimas">'Forma 7'!$J$42</definedName>
    <definedName name="VAS076_F_Kitasnemateria742NuotekuValymas">'Forma 7'!$K$42</definedName>
    <definedName name="VAS076_F_Kitasnemateria743NuotekuDumblo">'Forma 7'!$L$42</definedName>
    <definedName name="VAS076_F_Kitasnemateria74IsViso">'Forma 7'!$I$42</definedName>
    <definedName name="VAS076_F_Kitasnemateria75PavirsiniuNuoteku">'Forma 7'!$M$42</definedName>
    <definedName name="VAS076_F_Kitasnemateria76KitosReguliuojamosios">'Forma 7'!$N$42</definedName>
    <definedName name="VAS076_F_Kitasnemateria77KitosVeiklos">'Forma 7'!$Q$42</definedName>
    <definedName name="VAS076_F_Kitasnemateria7Apskaitosveikla1">'Forma 7'!$O$42</definedName>
    <definedName name="VAS076_F_Kitasnemateria7Kitareguliuoja1">'Forma 7'!$P$42</definedName>
    <definedName name="VAS076_F_Kitasnemateria81IS">'Forma 7'!$D$70</definedName>
    <definedName name="VAS076_F_Kitasnemateria831GeriamojoVandens">'Forma 7'!$F$70</definedName>
    <definedName name="VAS076_F_Kitasnemateria832GeriamojoVandens">'Forma 7'!$G$70</definedName>
    <definedName name="VAS076_F_Kitasnemateria833GeriamojoVandens">'Forma 7'!$H$70</definedName>
    <definedName name="VAS076_F_Kitasnemateria83IsViso">'Forma 7'!$E$70</definedName>
    <definedName name="VAS076_F_Kitasnemateria841NuotekuSurinkimas">'Forma 7'!$J$70</definedName>
    <definedName name="VAS076_F_Kitasnemateria842NuotekuValymas">'Forma 7'!$K$70</definedName>
    <definedName name="VAS076_F_Kitasnemateria843NuotekuDumblo">'Forma 7'!$L$70</definedName>
    <definedName name="VAS076_F_Kitasnemateria84IsViso">'Forma 7'!$I$70</definedName>
    <definedName name="VAS076_F_Kitasnemateria85PavirsiniuNuoteku">'Forma 7'!$M$70</definedName>
    <definedName name="VAS076_F_Kitasnemateria86KitosReguliuojamosios">'Forma 7'!$N$70</definedName>
    <definedName name="VAS076_F_Kitasnemateria87KitosVeiklos">'Forma 7'!$Q$70</definedName>
    <definedName name="VAS076_F_Kitasnemateria8Apskaitosveikla1">'Forma 7'!$O$70</definedName>
    <definedName name="VAS076_F_Kitasnemateria8Kitareguliuoja1">'Forma 7'!$P$70</definedName>
    <definedName name="VAS076_F_Kitasnemateria91IS">'Forma 7'!$D$120</definedName>
    <definedName name="VAS076_F_Kitasnemateria931GeriamojoVandens">'Forma 7'!$F$120</definedName>
    <definedName name="VAS076_F_Kitasnemateria932GeriamojoVandens">'Forma 7'!$G$120</definedName>
    <definedName name="VAS076_F_Kitasnemateria933GeriamojoVandens">'Forma 7'!$H$120</definedName>
    <definedName name="VAS076_F_Kitasnemateria93IsViso">'Forma 7'!$E$120</definedName>
    <definedName name="VAS076_F_Kitasnemateria941NuotekuSurinkimas">'Forma 7'!$J$120</definedName>
    <definedName name="VAS076_F_Kitasnemateria942NuotekuValymas">'Forma 7'!$K$120</definedName>
    <definedName name="VAS076_F_Kitasnemateria943NuotekuDumblo">'Forma 7'!$L$120</definedName>
    <definedName name="VAS076_F_Kitasnemateria94IsViso">'Forma 7'!$I$120</definedName>
    <definedName name="VAS076_F_Kitasnemateria95PavirsiniuNuoteku">'Forma 7'!$M$120</definedName>
    <definedName name="VAS076_F_Kitasnemateria96KitosReguliuojamosios">'Forma 7'!$N$120</definedName>
    <definedName name="VAS076_F_Kitasnemateria97KitosVeiklos">'Forma 7'!$Q$120</definedName>
    <definedName name="VAS076_F_Kitasnemateria9Apskaitosveikla1">'Forma 7'!$O$120</definedName>
    <definedName name="VAS076_F_Kitasnemateria9Kitareguliuoja1">'Forma 7'!$P$120</definedName>
    <definedName name="VAS076_F_Kitigeriamojov11IS">'Forma 7'!$D$29</definedName>
    <definedName name="VAS076_F_Kitigeriamojov131GeriamojoVandens">'Forma 7'!$F$29</definedName>
    <definedName name="VAS076_F_Kitigeriamojov132GeriamojoVandens">'Forma 7'!$G$29</definedName>
    <definedName name="VAS076_F_Kitigeriamojov133GeriamojoVandens">'Forma 7'!$H$29</definedName>
    <definedName name="VAS076_F_Kitigeriamojov13IsViso">'Forma 7'!$E$29</definedName>
    <definedName name="VAS076_F_Kitigeriamojov141NuotekuSurinkimas">'Forma 7'!$J$29</definedName>
    <definedName name="VAS076_F_Kitigeriamojov142NuotekuValymas">'Forma 7'!$K$29</definedName>
    <definedName name="VAS076_F_Kitigeriamojov143NuotekuDumblo">'Forma 7'!$L$29</definedName>
    <definedName name="VAS076_F_Kitigeriamojov14IsViso">'Forma 7'!$I$29</definedName>
    <definedName name="VAS076_F_Kitigeriamojov15PavirsiniuNuoteku">'Forma 7'!$M$29</definedName>
    <definedName name="VAS076_F_Kitigeriamojov16KitosReguliuojamosios">'Forma 7'!$N$29</definedName>
    <definedName name="VAS076_F_Kitigeriamojov17KitosVeiklos">'Forma 7'!$Q$29</definedName>
    <definedName name="VAS076_F_Kitigeriamojov1Apskaitosveikla1">'Forma 7'!$O$29</definedName>
    <definedName name="VAS076_F_Kitigeriamojov1Kitareguliuoja1">'Forma 7'!$P$29</definedName>
    <definedName name="VAS076_F_Kitigeriamojov21IS">'Forma 7'!$D$57</definedName>
    <definedName name="VAS076_F_Kitigeriamojov231GeriamojoVandens">'Forma 7'!$F$57</definedName>
    <definedName name="VAS076_F_Kitigeriamojov232GeriamojoVandens">'Forma 7'!$G$57</definedName>
    <definedName name="VAS076_F_Kitigeriamojov233GeriamojoVandens">'Forma 7'!$H$57</definedName>
    <definedName name="VAS076_F_Kitigeriamojov23IsViso">'Forma 7'!$E$57</definedName>
    <definedName name="VAS076_F_Kitigeriamojov241NuotekuSurinkimas">'Forma 7'!$J$57</definedName>
    <definedName name="VAS076_F_Kitigeriamojov242NuotekuValymas">'Forma 7'!$K$57</definedName>
    <definedName name="VAS076_F_Kitigeriamojov243NuotekuDumblo">'Forma 7'!$L$57</definedName>
    <definedName name="VAS076_F_Kitigeriamojov24IsViso">'Forma 7'!$I$57</definedName>
    <definedName name="VAS076_F_Kitigeriamojov25PavirsiniuNuoteku">'Forma 7'!$M$57</definedName>
    <definedName name="VAS076_F_Kitigeriamojov26KitosReguliuojamosios">'Forma 7'!$N$57</definedName>
    <definedName name="VAS076_F_Kitigeriamojov27KitosVeiklos">'Forma 7'!$Q$57</definedName>
    <definedName name="VAS076_F_Kitigeriamojov2Apskaitosveikla1">'Forma 7'!$O$57</definedName>
    <definedName name="VAS076_F_Kitigeriamojov2Kitareguliuoja1">'Forma 7'!$P$57</definedName>
    <definedName name="VAS076_F_Kitigeriamojov31IS">'Forma 7'!$D$85</definedName>
    <definedName name="VAS076_F_Kitigeriamojov331GeriamojoVandens">'Forma 7'!$F$85</definedName>
    <definedName name="VAS076_F_Kitigeriamojov332GeriamojoVandens">'Forma 7'!$G$85</definedName>
    <definedName name="VAS076_F_Kitigeriamojov333GeriamojoVandens">'Forma 7'!$H$85</definedName>
    <definedName name="VAS076_F_Kitigeriamojov33IsViso">'Forma 7'!$E$85</definedName>
    <definedName name="VAS076_F_Kitigeriamojov341NuotekuSurinkimas">'Forma 7'!$J$85</definedName>
    <definedName name="VAS076_F_Kitigeriamojov342NuotekuValymas">'Forma 7'!$K$85</definedName>
    <definedName name="VAS076_F_Kitigeriamojov343NuotekuDumblo">'Forma 7'!$L$85</definedName>
    <definedName name="VAS076_F_Kitigeriamojov34IsViso">'Forma 7'!$I$85</definedName>
    <definedName name="VAS076_F_Kitigeriamojov35PavirsiniuNuoteku">'Forma 7'!$M$85</definedName>
    <definedName name="VAS076_F_Kitigeriamojov36KitosReguliuojamosios">'Forma 7'!$N$85</definedName>
    <definedName name="VAS076_F_Kitigeriamojov37KitosVeiklos">'Forma 7'!$Q$85</definedName>
    <definedName name="VAS076_F_Kitigeriamojov3Apskaitosveikla1">'Forma 7'!$O$85</definedName>
    <definedName name="VAS076_F_Kitigeriamojov3Kitareguliuoja1">'Forma 7'!$P$85</definedName>
    <definedName name="VAS076_F_Kitigeriamojov41IS">'Forma 7'!$D$134</definedName>
    <definedName name="VAS076_F_Kitigeriamojov431GeriamojoVandens">'Forma 7'!$F$134</definedName>
    <definedName name="VAS076_F_Kitigeriamojov432GeriamojoVandens">'Forma 7'!$G$134</definedName>
    <definedName name="VAS076_F_Kitigeriamojov433GeriamojoVandens">'Forma 7'!$H$134</definedName>
    <definedName name="VAS076_F_Kitigeriamojov43IsViso">'Forma 7'!$E$134</definedName>
    <definedName name="VAS076_F_Kitigeriamojov441NuotekuSurinkimas">'Forma 7'!$J$134</definedName>
    <definedName name="VAS076_F_Kitigeriamojov442NuotekuValymas">'Forma 7'!$K$134</definedName>
    <definedName name="VAS076_F_Kitigeriamojov443NuotekuDumblo">'Forma 7'!$L$134</definedName>
    <definedName name="VAS076_F_Kitigeriamojov44IsViso">'Forma 7'!$I$134</definedName>
    <definedName name="VAS076_F_Kitigeriamojov45PavirsiniuNuoteku">'Forma 7'!$M$134</definedName>
    <definedName name="VAS076_F_Kitigeriamojov46KitosReguliuojamosios">'Forma 7'!$N$134</definedName>
    <definedName name="VAS076_F_Kitigeriamojov47KitosVeiklos">'Forma 7'!$Q$134</definedName>
    <definedName name="VAS076_F_Kitigeriamojov4Apskaitosveikla1">'Forma 7'!$O$134</definedName>
    <definedName name="VAS076_F_Kitigeriamojov4Kitareguliuoja1">'Forma 7'!$P$134</definedName>
    <definedName name="VAS076_F_Kitiirenginiai111IS">'Forma 7'!$D$21</definedName>
    <definedName name="VAS076_F_Kitiirenginiai1131GeriamojoVandens">'Forma 7'!$F$21</definedName>
    <definedName name="VAS076_F_Kitiirenginiai1132GeriamojoVandens">'Forma 7'!$G$21</definedName>
    <definedName name="VAS076_F_Kitiirenginiai1133GeriamojoVandens">'Forma 7'!$H$21</definedName>
    <definedName name="VAS076_F_Kitiirenginiai113IsViso">'Forma 7'!$E$21</definedName>
    <definedName name="VAS076_F_Kitiirenginiai1141NuotekuSurinkimas">'Forma 7'!$J$21</definedName>
    <definedName name="VAS076_F_Kitiirenginiai1142NuotekuValymas">'Forma 7'!$K$21</definedName>
    <definedName name="VAS076_F_Kitiirenginiai1143NuotekuDumblo">'Forma 7'!$L$21</definedName>
    <definedName name="VAS076_F_Kitiirenginiai114IsViso">'Forma 7'!$I$21</definedName>
    <definedName name="VAS076_F_Kitiirenginiai115PavirsiniuNuoteku">'Forma 7'!$M$21</definedName>
    <definedName name="VAS076_F_Kitiirenginiai116KitosReguliuojamosios">'Forma 7'!$N$21</definedName>
    <definedName name="VAS076_F_Kitiirenginiai117KitosVeiklos">'Forma 7'!$Q$21</definedName>
    <definedName name="VAS076_F_Kitiirenginiai11Apskaitosveikla1">'Forma 7'!$O$21</definedName>
    <definedName name="VAS076_F_Kitiirenginiai11Kitareguliuoja1">'Forma 7'!$P$21</definedName>
    <definedName name="VAS076_F_Kitiirenginiai121IS">'Forma 7'!$D$25</definedName>
    <definedName name="VAS076_F_Kitiirenginiai1231GeriamojoVandens">'Forma 7'!$F$25</definedName>
    <definedName name="VAS076_F_Kitiirenginiai1232GeriamojoVandens">'Forma 7'!$G$25</definedName>
    <definedName name="VAS076_F_Kitiirenginiai1233GeriamojoVandens">'Forma 7'!$H$25</definedName>
    <definedName name="VAS076_F_Kitiirenginiai123IsViso">'Forma 7'!$E$25</definedName>
    <definedName name="VAS076_F_Kitiirenginiai1241NuotekuSurinkimas">'Forma 7'!$J$25</definedName>
    <definedName name="VAS076_F_Kitiirenginiai1242NuotekuValymas">'Forma 7'!$K$25</definedName>
    <definedName name="VAS076_F_Kitiirenginiai1243NuotekuDumblo">'Forma 7'!$L$25</definedName>
    <definedName name="VAS076_F_Kitiirenginiai124IsViso">'Forma 7'!$I$25</definedName>
    <definedName name="VAS076_F_Kitiirenginiai125PavirsiniuNuoteku">'Forma 7'!$M$25</definedName>
    <definedName name="VAS076_F_Kitiirenginiai126KitosReguliuojamosios">'Forma 7'!$N$25</definedName>
    <definedName name="VAS076_F_Kitiirenginiai127KitosVeiklos">'Forma 7'!$Q$25</definedName>
    <definedName name="VAS076_F_Kitiirenginiai12Apskaitosveikla1">'Forma 7'!$O$25</definedName>
    <definedName name="VAS076_F_Kitiirenginiai12Kitareguliuoja1">'Forma 7'!$P$25</definedName>
    <definedName name="VAS076_F_Kitiirenginiai131IS">'Forma 7'!$D$49</definedName>
    <definedName name="VAS076_F_Kitiirenginiai1331GeriamojoVandens">'Forma 7'!$F$49</definedName>
    <definedName name="VAS076_F_Kitiirenginiai1332GeriamojoVandens">'Forma 7'!$G$49</definedName>
    <definedName name="VAS076_F_Kitiirenginiai1333GeriamojoVandens">'Forma 7'!$H$49</definedName>
    <definedName name="VAS076_F_Kitiirenginiai133IsViso">'Forma 7'!$E$49</definedName>
    <definedName name="VAS076_F_Kitiirenginiai1341NuotekuSurinkimas">'Forma 7'!$J$49</definedName>
    <definedName name="VAS076_F_Kitiirenginiai1342NuotekuValymas">'Forma 7'!$K$49</definedName>
    <definedName name="VAS076_F_Kitiirenginiai1343NuotekuDumblo">'Forma 7'!$L$49</definedName>
    <definedName name="VAS076_F_Kitiirenginiai134IsViso">'Forma 7'!$I$49</definedName>
    <definedName name="VAS076_F_Kitiirenginiai135PavirsiniuNuoteku">'Forma 7'!$M$49</definedName>
    <definedName name="VAS076_F_Kitiirenginiai136KitosReguliuojamosios">'Forma 7'!$N$49</definedName>
    <definedName name="VAS076_F_Kitiirenginiai137KitosVeiklos">'Forma 7'!$Q$49</definedName>
    <definedName name="VAS076_F_Kitiirenginiai13Apskaitosveikla1">'Forma 7'!$O$49</definedName>
    <definedName name="VAS076_F_Kitiirenginiai13Kitareguliuoja1">'Forma 7'!$P$49</definedName>
    <definedName name="VAS076_F_Kitiirenginiai141IS">'Forma 7'!$D$53</definedName>
    <definedName name="VAS076_F_Kitiirenginiai1431GeriamojoVandens">'Forma 7'!$F$53</definedName>
    <definedName name="VAS076_F_Kitiirenginiai1432GeriamojoVandens">'Forma 7'!$G$53</definedName>
    <definedName name="VAS076_F_Kitiirenginiai1433GeriamojoVandens">'Forma 7'!$H$53</definedName>
    <definedName name="VAS076_F_Kitiirenginiai143IsViso">'Forma 7'!$E$53</definedName>
    <definedName name="VAS076_F_Kitiirenginiai1441NuotekuSurinkimas">'Forma 7'!$J$53</definedName>
    <definedName name="VAS076_F_Kitiirenginiai1442NuotekuValymas">'Forma 7'!$K$53</definedName>
    <definedName name="VAS076_F_Kitiirenginiai1443NuotekuDumblo">'Forma 7'!$L$53</definedName>
    <definedName name="VAS076_F_Kitiirenginiai144IsViso">'Forma 7'!$I$53</definedName>
    <definedName name="VAS076_F_Kitiirenginiai145PavirsiniuNuoteku">'Forma 7'!$M$53</definedName>
    <definedName name="VAS076_F_Kitiirenginiai146KitosReguliuojamosios">'Forma 7'!$N$53</definedName>
    <definedName name="VAS076_F_Kitiirenginiai147KitosVeiklos">'Forma 7'!$Q$53</definedName>
    <definedName name="VAS076_F_Kitiirenginiai14Apskaitosveikla1">'Forma 7'!$O$53</definedName>
    <definedName name="VAS076_F_Kitiirenginiai14Kitareguliuoja1">'Forma 7'!$P$53</definedName>
    <definedName name="VAS076_F_Kitiirenginiai151IS">'Forma 7'!$D$77</definedName>
    <definedName name="VAS076_F_Kitiirenginiai1531GeriamojoVandens">'Forma 7'!$F$77</definedName>
    <definedName name="VAS076_F_Kitiirenginiai1532GeriamojoVandens">'Forma 7'!$G$77</definedName>
    <definedName name="VAS076_F_Kitiirenginiai1533GeriamojoVandens">'Forma 7'!$H$77</definedName>
    <definedName name="VAS076_F_Kitiirenginiai153IsViso">'Forma 7'!$E$77</definedName>
    <definedName name="VAS076_F_Kitiirenginiai1541NuotekuSurinkimas">'Forma 7'!$J$77</definedName>
    <definedName name="VAS076_F_Kitiirenginiai1542NuotekuValymas">'Forma 7'!$K$77</definedName>
    <definedName name="VAS076_F_Kitiirenginiai1543NuotekuDumblo">'Forma 7'!$L$77</definedName>
    <definedName name="VAS076_F_Kitiirenginiai154IsViso">'Forma 7'!$I$77</definedName>
    <definedName name="VAS076_F_Kitiirenginiai155PavirsiniuNuoteku">'Forma 7'!$M$77</definedName>
    <definedName name="VAS076_F_Kitiirenginiai156KitosReguliuojamosios">'Forma 7'!$N$77</definedName>
    <definedName name="VAS076_F_Kitiirenginiai157KitosVeiklos">'Forma 7'!$Q$77</definedName>
    <definedName name="VAS076_F_Kitiirenginiai15Apskaitosveikla1">'Forma 7'!$O$77</definedName>
    <definedName name="VAS076_F_Kitiirenginiai15Kitareguliuoja1">'Forma 7'!$P$77</definedName>
    <definedName name="VAS076_F_Kitiirenginiai161IS">'Forma 7'!$D$81</definedName>
    <definedName name="VAS076_F_Kitiirenginiai1631GeriamojoVandens">'Forma 7'!$F$81</definedName>
    <definedName name="VAS076_F_Kitiirenginiai1632GeriamojoVandens">'Forma 7'!$G$81</definedName>
    <definedName name="VAS076_F_Kitiirenginiai1633GeriamojoVandens">'Forma 7'!$H$81</definedName>
    <definedName name="VAS076_F_Kitiirenginiai163IsViso">'Forma 7'!$E$81</definedName>
    <definedName name="VAS076_F_Kitiirenginiai1641NuotekuSurinkimas">'Forma 7'!$J$81</definedName>
    <definedName name="VAS076_F_Kitiirenginiai1642NuotekuValymas">'Forma 7'!$K$81</definedName>
    <definedName name="VAS076_F_Kitiirenginiai1643NuotekuDumblo">'Forma 7'!$L$81</definedName>
    <definedName name="VAS076_F_Kitiirenginiai164IsViso">'Forma 7'!$I$81</definedName>
    <definedName name="VAS076_F_Kitiirenginiai165PavirsiniuNuoteku">'Forma 7'!$M$81</definedName>
    <definedName name="VAS076_F_Kitiirenginiai166KitosReguliuojamosios">'Forma 7'!$N$81</definedName>
    <definedName name="VAS076_F_Kitiirenginiai167KitosVeiklos">'Forma 7'!$Q$81</definedName>
    <definedName name="VAS076_F_Kitiirenginiai16Apskaitosveikla1">'Forma 7'!$O$81</definedName>
    <definedName name="VAS076_F_Kitiirenginiai16Kitareguliuoja1">'Forma 7'!$P$81</definedName>
    <definedName name="VAS076_F_Kitiirenginiai171IS">'Forma 7'!$D$127</definedName>
    <definedName name="VAS076_F_Kitiirenginiai1731GeriamojoVandens">'Forma 7'!$F$127</definedName>
    <definedName name="VAS076_F_Kitiirenginiai1732GeriamojoVandens">'Forma 7'!$G$127</definedName>
    <definedName name="VAS076_F_Kitiirenginiai1733GeriamojoVandens">'Forma 7'!$H$127</definedName>
    <definedName name="VAS076_F_Kitiirenginiai173IsViso">'Forma 7'!$E$127</definedName>
    <definedName name="VAS076_F_Kitiirenginiai1741NuotekuSurinkimas">'Forma 7'!$J$127</definedName>
    <definedName name="VAS076_F_Kitiirenginiai1742NuotekuValymas">'Forma 7'!$K$127</definedName>
    <definedName name="VAS076_F_Kitiirenginiai1743NuotekuDumblo">'Forma 7'!$L$127</definedName>
    <definedName name="VAS076_F_Kitiirenginiai174IsViso">'Forma 7'!$I$127</definedName>
    <definedName name="VAS076_F_Kitiirenginiai175PavirsiniuNuoteku">'Forma 7'!$M$127</definedName>
    <definedName name="VAS076_F_Kitiirenginiai176KitosReguliuojamosios">'Forma 7'!$N$127</definedName>
    <definedName name="VAS076_F_Kitiirenginiai177KitosVeiklos">'Forma 7'!$Q$127</definedName>
    <definedName name="VAS076_F_Kitiirenginiai17Apskaitosveikla1">'Forma 7'!$O$127</definedName>
    <definedName name="VAS076_F_Kitiirenginiai17Kitareguliuoja1">'Forma 7'!$P$127</definedName>
    <definedName name="VAS076_F_Kitiirenginiai181IS">'Forma 7'!$D$130</definedName>
    <definedName name="VAS076_F_Kitiirenginiai1831GeriamojoVandens">'Forma 7'!$F$130</definedName>
    <definedName name="VAS076_F_Kitiirenginiai1832GeriamojoVandens">'Forma 7'!$G$130</definedName>
    <definedName name="VAS076_F_Kitiirenginiai1833GeriamojoVandens">'Forma 7'!$H$130</definedName>
    <definedName name="VAS076_F_Kitiirenginiai183IsViso">'Forma 7'!$E$130</definedName>
    <definedName name="VAS076_F_Kitiirenginiai1841NuotekuSurinkimas">'Forma 7'!$J$130</definedName>
    <definedName name="VAS076_F_Kitiirenginiai1842NuotekuValymas">'Forma 7'!$K$130</definedName>
    <definedName name="VAS076_F_Kitiirenginiai1843NuotekuDumblo">'Forma 7'!$L$130</definedName>
    <definedName name="VAS076_F_Kitiirenginiai184IsViso">'Forma 7'!$I$130</definedName>
    <definedName name="VAS076_F_Kitiirenginiai185PavirsiniuNuoteku">'Forma 7'!$M$130</definedName>
    <definedName name="VAS076_F_Kitiirenginiai186KitosReguliuojamosios">'Forma 7'!$N$130</definedName>
    <definedName name="VAS076_F_Kitiirenginiai187KitosVeiklos">'Forma 7'!$Q$130</definedName>
    <definedName name="VAS076_F_Kitiirenginiai18Apskaitosveikla1">'Forma 7'!$O$130</definedName>
    <definedName name="VAS076_F_Kitiirenginiai18Kitareguliuoja1">'Forma 7'!$P$130</definedName>
    <definedName name="VAS076_F_Kitostransport61IS">'Forma 7'!$D$33</definedName>
    <definedName name="VAS076_F_Kitostransport631GeriamojoVandens">'Forma 7'!$F$33</definedName>
    <definedName name="VAS076_F_Kitostransport632GeriamojoVandens">'Forma 7'!$G$33</definedName>
    <definedName name="VAS076_F_Kitostransport633GeriamojoVandens">'Forma 7'!$H$33</definedName>
    <definedName name="VAS076_F_Kitostransport63IsViso">'Forma 7'!$E$33</definedName>
    <definedName name="VAS076_F_Kitostransport641NuotekuSurinkimas">'Forma 7'!$J$33</definedName>
    <definedName name="VAS076_F_Kitostransport642NuotekuValymas">'Forma 7'!$K$33</definedName>
    <definedName name="VAS076_F_Kitostransport643NuotekuDumblo">'Forma 7'!$L$33</definedName>
    <definedName name="VAS076_F_Kitostransport64IsViso">'Forma 7'!$I$33</definedName>
    <definedName name="VAS076_F_Kitostransport65PavirsiniuNuoteku">'Forma 7'!$M$33</definedName>
    <definedName name="VAS076_F_Kitostransport66KitosReguliuojamosios">'Forma 7'!$N$33</definedName>
    <definedName name="VAS076_F_Kitostransport67KitosVeiklos">'Forma 7'!$Q$33</definedName>
    <definedName name="VAS076_F_Kitostransport6Apskaitosveikla1">'Forma 7'!$O$33</definedName>
    <definedName name="VAS076_F_Kitostransport6Kitareguliuoja1">'Forma 7'!$P$33</definedName>
    <definedName name="VAS076_F_Kitostransport71IS">'Forma 7'!$D$61</definedName>
    <definedName name="VAS076_F_Kitostransport731GeriamojoVandens">'Forma 7'!$F$61</definedName>
    <definedName name="VAS076_F_Kitostransport732GeriamojoVandens">'Forma 7'!$G$61</definedName>
    <definedName name="VAS076_F_Kitostransport733GeriamojoVandens">'Forma 7'!$H$61</definedName>
    <definedName name="VAS076_F_Kitostransport73IsViso">'Forma 7'!$E$61</definedName>
    <definedName name="VAS076_F_Kitostransport741NuotekuSurinkimas">'Forma 7'!$J$61</definedName>
    <definedName name="VAS076_F_Kitostransport742NuotekuValymas">'Forma 7'!$K$61</definedName>
    <definedName name="VAS076_F_Kitostransport743NuotekuDumblo">'Forma 7'!$L$61</definedName>
    <definedName name="VAS076_F_Kitostransport74IsViso">'Forma 7'!$I$61</definedName>
    <definedName name="VAS076_F_Kitostransport75PavirsiniuNuoteku">'Forma 7'!$M$61</definedName>
    <definedName name="VAS076_F_Kitostransport76KitosReguliuojamosios">'Forma 7'!$N$61</definedName>
    <definedName name="VAS076_F_Kitostransport77KitosVeiklos">'Forma 7'!$Q$61</definedName>
    <definedName name="VAS076_F_Kitostransport7Apskaitosveikla1">'Forma 7'!$O$61</definedName>
    <definedName name="VAS076_F_Kitostransport7Kitareguliuoja1">'Forma 7'!$P$61</definedName>
    <definedName name="VAS076_F_Kitostransport81IS">'Forma 7'!$D$89</definedName>
    <definedName name="VAS076_F_Kitostransport831GeriamojoVandens">'Forma 7'!$F$89</definedName>
    <definedName name="VAS076_F_Kitostransport832GeriamojoVandens">'Forma 7'!$G$89</definedName>
    <definedName name="VAS076_F_Kitostransport833GeriamojoVandens">'Forma 7'!$H$89</definedName>
    <definedName name="VAS076_F_Kitostransport83IsViso">'Forma 7'!$E$89</definedName>
    <definedName name="VAS076_F_Kitostransport841NuotekuSurinkimas">'Forma 7'!$J$89</definedName>
    <definedName name="VAS076_F_Kitostransport842NuotekuValymas">'Forma 7'!$K$89</definedName>
    <definedName name="VAS076_F_Kitostransport843NuotekuDumblo">'Forma 7'!$L$89</definedName>
    <definedName name="VAS076_F_Kitostransport84IsViso">'Forma 7'!$I$89</definedName>
    <definedName name="VAS076_F_Kitostransport85PavirsiniuNuoteku">'Forma 7'!$M$89</definedName>
    <definedName name="VAS076_F_Kitostransport86KitosReguliuojamosios">'Forma 7'!$N$89</definedName>
    <definedName name="VAS076_F_Kitostransport87KitosVeiklos">'Forma 7'!$Q$89</definedName>
    <definedName name="VAS076_F_Kitostransport8Apskaitosveikla1">'Forma 7'!$O$89</definedName>
    <definedName name="VAS076_F_Kitostransport8Kitareguliuoja1">'Forma 7'!$P$89</definedName>
    <definedName name="VAS076_F_Kitostransport91IS">'Forma 7'!$D$138</definedName>
    <definedName name="VAS076_F_Kitostransport931GeriamojoVandens">'Forma 7'!$F$138</definedName>
    <definedName name="VAS076_F_Kitostransport932GeriamojoVandens">'Forma 7'!$G$138</definedName>
    <definedName name="VAS076_F_Kitostransport933GeriamojoVandens">'Forma 7'!$H$138</definedName>
    <definedName name="VAS076_F_Kitostransport93IsViso">'Forma 7'!$E$138</definedName>
    <definedName name="VAS076_F_Kitostransport941NuotekuSurinkimas">'Forma 7'!$J$138</definedName>
    <definedName name="VAS076_F_Kitostransport942NuotekuValymas">'Forma 7'!$K$138</definedName>
    <definedName name="VAS076_F_Kitostransport943NuotekuDumblo">'Forma 7'!$L$138</definedName>
    <definedName name="VAS076_F_Kitostransport94IsViso">'Forma 7'!$I$138</definedName>
    <definedName name="VAS076_F_Kitostransport95PavirsiniuNuoteku">'Forma 7'!$M$138</definedName>
    <definedName name="VAS076_F_Kitostransport96KitosReguliuojamosios">'Forma 7'!$N$138</definedName>
    <definedName name="VAS076_F_Kitostransport97KitosVeiklos">'Forma 7'!$Q$138</definedName>
    <definedName name="VAS076_F_Kitostransport9Apskaitosveikla1">'Forma 7'!$O$138</definedName>
    <definedName name="VAS076_F_Kitostransport9Kitareguliuoja1">'Forma 7'!$P$138</definedName>
    <definedName name="VAS076_F_Lengviejiautom61IS">'Forma 7'!$D$32</definedName>
    <definedName name="VAS076_F_Lengviejiautom631GeriamojoVandens">'Forma 7'!$F$32</definedName>
    <definedName name="VAS076_F_Lengviejiautom632GeriamojoVandens">'Forma 7'!$G$32</definedName>
    <definedName name="VAS076_F_Lengviejiautom633GeriamojoVandens">'Forma 7'!$H$32</definedName>
    <definedName name="VAS076_F_Lengviejiautom63IsViso">'Forma 7'!$E$32</definedName>
    <definedName name="VAS076_F_Lengviejiautom641NuotekuSurinkimas">'Forma 7'!$J$32</definedName>
    <definedName name="VAS076_F_Lengviejiautom642NuotekuValymas">'Forma 7'!$K$32</definedName>
    <definedName name="VAS076_F_Lengviejiautom643NuotekuDumblo">'Forma 7'!$L$32</definedName>
    <definedName name="VAS076_F_Lengviejiautom64IsViso">'Forma 7'!$I$32</definedName>
    <definedName name="VAS076_F_Lengviejiautom65PavirsiniuNuoteku">'Forma 7'!$M$32</definedName>
    <definedName name="VAS076_F_Lengviejiautom66KitosReguliuojamosios">'Forma 7'!$N$32</definedName>
    <definedName name="VAS076_F_Lengviejiautom67KitosVeiklos">'Forma 7'!$Q$32</definedName>
    <definedName name="VAS076_F_Lengviejiautom6Apskaitosveikla1">'Forma 7'!$O$32</definedName>
    <definedName name="VAS076_F_Lengviejiautom6Kitareguliuoja1">'Forma 7'!$P$32</definedName>
    <definedName name="VAS076_F_Lengviejiautom71IS">'Forma 7'!$D$60</definedName>
    <definedName name="VAS076_F_Lengviejiautom731GeriamojoVandens">'Forma 7'!$F$60</definedName>
    <definedName name="VAS076_F_Lengviejiautom732GeriamojoVandens">'Forma 7'!$G$60</definedName>
    <definedName name="VAS076_F_Lengviejiautom733GeriamojoVandens">'Forma 7'!$H$60</definedName>
    <definedName name="VAS076_F_Lengviejiautom73IsViso">'Forma 7'!$E$60</definedName>
    <definedName name="VAS076_F_Lengviejiautom741NuotekuSurinkimas">'Forma 7'!$J$60</definedName>
    <definedName name="VAS076_F_Lengviejiautom742NuotekuValymas">'Forma 7'!$K$60</definedName>
    <definedName name="VAS076_F_Lengviejiautom743NuotekuDumblo">'Forma 7'!$L$60</definedName>
    <definedName name="VAS076_F_Lengviejiautom74IsViso">'Forma 7'!$I$60</definedName>
    <definedName name="VAS076_F_Lengviejiautom75PavirsiniuNuoteku">'Forma 7'!$M$60</definedName>
    <definedName name="VAS076_F_Lengviejiautom76KitosReguliuojamosios">'Forma 7'!$N$60</definedName>
    <definedName name="VAS076_F_Lengviejiautom77KitosVeiklos">'Forma 7'!$Q$60</definedName>
    <definedName name="VAS076_F_Lengviejiautom7Apskaitosveikla1">'Forma 7'!$O$60</definedName>
    <definedName name="VAS076_F_Lengviejiautom7Kitareguliuoja1">'Forma 7'!$P$60</definedName>
    <definedName name="VAS076_F_Lengviejiautom81IS">'Forma 7'!$D$88</definedName>
    <definedName name="VAS076_F_Lengviejiautom831GeriamojoVandens">'Forma 7'!$F$88</definedName>
    <definedName name="VAS076_F_Lengviejiautom832GeriamojoVandens">'Forma 7'!$G$88</definedName>
    <definedName name="VAS076_F_Lengviejiautom833GeriamojoVandens">'Forma 7'!$H$88</definedName>
    <definedName name="VAS076_F_Lengviejiautom83IsViso">'Forma 7'!$E$88</definedName>
    <definedName name="VAS076_F_Lengviejiautom841NuotekuSurinkimas">'Forma 7'!$J$88</definedName>
    <definedName name="VAS076_F_Lengviejiautom842NuotekuValymas">'Forma 7'!$K$88</definedName>
    <definedName name="VAS076_F_Lengviejiautom843NuotekuDumblo">'Forma 7'!$L$88</definedName>
    <definedName name="VAS076_F_Lengviejiautom84IsViso">'Forma 7'!$I$88</definedName>
    <definedName name="VAS076_F_Lengviejiautom85PavirsiniuNuoteku">'Forma 7'!$M$88</definedName>
    <definedName name="VAS076_F_Lengviejiautom86KitosReguliuojamosios">'Forma 7'!$N$88</definedName>
    <definedName name="VAS076_F_Lengviejiautom87KitosVeiklos">'Forma 7'!$Q$88</definedName>
    <definedName name="VAS076_F_Lengviejiautom8Apskaitosveikla1">'Forma 7'!$O$88</definedName>
    <definedName name="VAS076_F_Lengviejiautom8Kitareguliuoja1">'Forma 7'!$P$88</definedName>
    <definedName name="VAS076_F_Lengviejiautom91IS">'Forma 7'!$D$137</definedName>
    <definedName name="VAS076_F_Lengviejiautom931GeriamojoVandens">'Forma 7'!$F$137</definedName>
    <definedName name="VAS076_F_Lengviejiautom932GeriamojoVandens">'Forma 7'!$G$137</definedName>
    <definedName name="VAS076_F_Lengviejiautom933GeriamojoVandens">'Forma 7'!$H$137</definedName>
    <definedName name="VAS076_F_Lengviejiautom93IsViso">'Forma 7'!$E$137</definedName>
    <definedName name="VAS076_F_Lengviejiautom941NuotekuSurinkimas">'Forma 7'!$J$137</definedName>
    <definedName name="VAS076_F_Lengviejiautom942NuotekuValymas">'Forma 7'!$K$137</definedName>
    <definedName name="VAS076_F_Lengviejiautom943NuotekuDumblo">'Forma 7'!$L$137</definedName>
    <definedName name="VAS076_F_Lengviejiautom94IsViso">'Forma 7'!$I$137</definedName>
    <definedName name="VAS076_F_Lengviejiautom95PavirsiniuNuoteku">'Forma 7'!$M$137</definedName>
    <definedName name="VAS076_F_Lengviejiautom96KitosReguliuojamosios">'Forma 7'!$N$137</definedName>
    <definedName name="VAS076_F_Lengviejiautom97KitosVeiklos">'Forma 7'!$Q$137</definedName>
    <definedName name="VAS076_F_Lengviejiautom9Apskaitosveikla1">'Forma 7'!$O$137</definedName>
    <definedName name="VAS076_F_Lengviejiautom9Kitareguliuoja1">'Forma 7'!$P$137</definedName>
    <definedName name="VAS076_F_Masinosiriranga61IS">'Forma 7'!$D$22</definedName>
    <definedName name="VAS076_F_Masinosiriranga631GeriamojoVandens">'Forma 7'!$F$22</definedName>
    <definedName name="VAS076_F_Masinosiriranga632GeriamojoVandens">'Forma 7'!$G$22</definedName>
    <definedName name="VAS076_F_Masinosiriranga633GeriamojoVandens">'Forma 7'!$H$22</definedName>
    <definedName name="VAS076_F_Masinosiriranga63IsViso">'Forma 7'!$E$22</definedName>
    <definedName name="VAS076_F_Masinosiriranga641NuotekuSurinkimas">'Forma 7'!$J$22</definedName>
    <definedName name="VAS076_F_Masinosiriranga642NuotekuValymas">'Forma 7'!$K$22</definedName>
    <definedName name="VAS076_F_Masinosiriranga643NuotekuDumblo">'Forma 7'!$L$22</definedName>
    <definedName name="VAS076_F_Masinosiriranga64IsViso">'Forma 7'!$I$22</definedName>
    <definedName name="VAS076_F_Masinosiriranga65PavirsiniuNuoteku">'Forma 7'!$M$22</definedName>
    <definedName name="VAS076_F_Masinosiriranga66KitosReguliuojamosios">'Forma 7'!$N$22</definedName>
    <definedName name="VAS076_F_Masinosiriranga67KitosVeiklos">'Forma 7'!$Q$22</definedName>
    <definedName name="VAS076_F_Masinosiriranga6Apskaitosveikla1">'Forma 7'!$O$22</definedName>
    <definedName name="VAS076_F_Masinosiriranga6Kitareguliuoja1">'Forma 7'!$P$22</definedName>
    <definedName name="VAS076_F_Masinosiriranga71IS">'Forma 7'!$D$50</definedName>
    <definedName name="VAS076_F_Masinosiriranga731GeriamojoVandens">'Forma 7'!$F$50</definedName>
    <definedName name="VAS076_F_Masinosiriranga732GeriamojoVandens">'Forma 7'!$G$50</definedName>
    <definedName name="VAS076_F_Masinosiriranga733GeriamojoVandens">'Forma 7'!$H$50</definedName>
    <definedName name="VAS076_F_Masinosiriranga73IsViso">'Forma 7'!$E$50</definedName>
    <definedName name="VAS076_F_Masinosiriranga741NuotekuSurinkimas">'Forma 7'!$J$50</definedName>
    <definedName name="VAS076_F_Masinosiriranga742NuotekuValymas">'Forma 7'!$K$50</definedName>
    <definedName name="VAS076_F_Masinosiriranga743NuotekuDumblo">'Forma 7'!$L$50</definedName>
    <definedName name="VAS076_F_Masinosiriranga74IsViso">'Forma 7'!$I$50</definedName>
    <definedName name="VAS076_F_Masinosiriranga75PavirsiniuNuoteku">'Forma 7'!$M$50</definedName>
    <definedName name="VAS076_F_Masinosiriranga76KitosReguliuojamosios">'Forma 7'!$N$50</definedName>
    <definedName name="VAS076_F_Masinosiriranga77KitosVeiklos">'Forma 7'!$Q$50</definedName>
    <definedName name="VAS076_F_Masinosiriranga7Apskaitosveikla1">'Forma 7'!$O$50</definedName>
    <definedName name="VAS076_F_Masinosiriranga7Kitareguliuoja1">'Forma 7'!$P$50</definedName>
    <definedName name="VAS076_F_Masinosiriranga81IS">'Forma 7'!$D$78</definedName>
    <definedName name="VAS076_F_Masinosiriranga831GeriamojoVandens">'Forma 7'!$F$78</definedName>
    <definedName name="VAS076_F_Masinosiriranga832GeriamojoVandens">'Forma 7'!$G$78</definedName>
    <definedName name="VAS076_F_Masinosiriranga833GeriamojoVandens">'Forma 7'!$H$78</definedName>
    <definedName name="VAS076_F_Masinosiriranga83IsViso">'Forma 7'!$E$78</definedName>
    <definedName name="VAS076_F_Masinosiriranga841NuotekuSurinkimas">'Forma 7'!$J$78</definedName>
    <definedName name="VAS076_F_Masinosiriranga842NuotekuValymas">'Forma 7'!$K$78</definedName>
    <definedName name="VAS076_F_Masinosiriranga843NuotekuDumblo">'Forma 7'!$L$78</definedName>
    <definedName name="VAS076_F_Masinosiriranga84IsViso">'Forma 7'!$I$78</definedName>
    <definedName name="VAS076_F_Masinosiriranga85PavirsiniuNuoteku">'Forma 7'!$M$78</definedName>
    <definedName name="VAS076_F_Masinosiriranga86KitosReguliuojamosios">'Forma 7'!$N$78</definedName>
    <definedName name="VAS076_F_Masinosiriranga87KitosVeiklos">'Forma 7'!$Q$78</definedName>
    <definedName name="VAS076_F_Masinosiriranga8Apskaitosveikla1">'Forma 7'!$O$78</definedName>
    <definedName name="VAS076_F_Masinosiriranga8Kitareguliuoja1">'Forma 7'!$P$78</definedName>
    <definedName name="VAS076_F_Masinosiriranga91IS">'Forma 7'!$D$128</definedName>
    <definedName name="VAS076_F_Masinosiriranga931GeriamojoVandens">'Forma 7'!$F$128</definedName>
    <definedName name="VAS076_F_Masinosiriranga932GeriamojoVandens">'Forma 7'!$G$128</definedName>
    <definedName name="VAS076_F_Masinosiriranga933GeriamojoVandens">'Forma 7'!$H$128</definedName>
    <definedName name="VAS076_F_Masinosiriranga93IsViso">'Forma 7'!$E$128</definedName>
    <definedName name="VAS076_F_Masinosiriranga941NuotekuSurinkimas">'Forma 7'!$J$128</definedName>
    <definedName name="VAS076_F_Masinosiriranga942NuotekuValymas">'Forma 7'!$K$128</definedName>
    <definedName name="VAS076_F_Masinosiriranga943NuotekuDumblo">'Forma 7'!$L$128</definedName>
    <definedName name="VAS076_F_Masinosiriranga94IsViso">'Forma 7'!$I$128</definedName>
    <definedName name="VAS076_F_Masinosiriranga95PavirsiniuNuoteku">'Forma 7'!$M$128</definedName>
    <definedName name="VAS076_F_Masinosiriranga96KitosReguliuojamosios">'Forma 7'!$N$128</definedName>
    <definedName name="VAS076_F_Masinosiriranga97KitosVeiklos">'Forma 7'!$Q$128</definedName>
    <definedName name="VAS076_F_Masinosiriranga9Apskaitosveikla1">'Forma 7'!$O$128</definedName>
    <definedName name="VAS076_F_Masinosiriranga9Kitareguliuoja1">'Forma 7'!$P$128</definedName>
    <definedName name="VAS076_F_Nematerialusis61IS">'Forma 7'!$D$11</definedName>
    <definedName name="VAS076_F_Nematerialusis631GeriamojoVandens">'Forma 7'!$F$11</definedName>
    <definedName name="VAS076_F_Nematerialusis632GeriamojoVandens">'Forma 7'!$G$11</definedName>
    <definedName name="VAS076_F_Nematerialusis633GeriamojoVandens">'Forma 7'!$H$11</definedName>
    <definedName name="VAS076_F_Nematerialusis63IsViso">'Forma 7'!$E$11</definedName>
    <definedName name="VAS076_F_Nematerialusis641NuotekuSurinkimas">'Forma 7'!$J$11</definedName>
    <definedName name="VAS076_F_Nematerialusis642NuotekuValymas">'Forma 7'!$K$11</definedName>
    <definedName name="VAS076_F_Nematerialusis643NuotekuDumblo">'Forma 7'!$L$11</definedName>
    <definedName name="VAS076_F_Nematerialusis64IsViso">'Forma 7'!$I$11</definedName>
    <definedName name="VAS076_F_Nematerialusis65PavirsiniuNuoteku">'Forma 7'!$M$11</definedName>
    <definedName name="VAS076_F_Nematerialusis66KitosReguliuojamosios">'Forma 7'!$N$11</definedName>
    <definedName name="VAS076_F_Nematerialusis67KitosVeiklos">'Forma 7'!$Q$11</definedName>
    <definedName name="VAS076_F_Nematerialusis6Apskaitosveikla1">'Forma 7'!$O$11</definedName>
    <definedName name="VAS076_F_Nematerialusis6Kitareguliuoja1">'Forma 7'!$P$11</definedName>
    <definedName name="VAS076_F_Nematerialusis71IS">'Forma 7'!$D$39</definedName>
    <definedName name="VAS076_F_Nematerialusis731GeriamojoVandens">'Forma 7'!$F$39</definedName>
    <definedName name="VAS076_F_Nematerialusis732GeriamojoVandens">'Forma 7'!$G$39</definedName>
    <definedName name="VAS076_F_Nematerialusis733GeriamojoVandens">'Forma 7'!$H$39</definedName>
    <definedName name="VAS076_F_Nematerialusis73IsViso">'Forma 7'!$E$39</definedName>
    <definedName name="VAS076_F_Nematerialusis741NuotekuSurinkimas">'Forma 7'!$J$39</definedName>
    <definedName name="VAS076_F_Nematerialusis742NuotekuValymas">'Forma 7'!$K$39</definedName>
    <definedName name="VAS076_F_Nematerialusis743NuotekuDumblo">'Forma 7'!$L$39</definedName>
    <definedName name="VAS076_F_Nematerialusis74IsViso">'Forma 7'!$I$39</definedName>
    <definedName name="VAS076_F_Nematerialusis75PavirsiniuNuoteku">'Forma 7'!$M$39</definedName>
    <definedName name="VAS076_F_Nematerialusis76KitosReguliuojamosios">'Forma 7'!$N$39</definedName>
    <definedName name="VAS076_F_Nematerialusis77KitosVeiklos">'Forma 7'!$Q$39</definedName>
    <definedName name="VAS076_F_Nematerialusis7Apskaitosveikla1">'Forma 7'!$O$39</definedName>
    <definedName name="VAS076_F_Nematerialusis7Kitareguliuoja1">'Forma 7'!$P$39</definedName>
    <definedName name="VAS076_F_Nematerialusis81IS">'Forma 7'!$D$67</definedName>
    <definedName name="VAS076_F_Nematerialusis831GeriamojoVandens">'Forma 7'!$F$67</definedName>
    <definedName name="VAS076_F_Nematerialusis832GeriamojoVandens">'Forma 7'!$G$67</definedName>
    <definedName name="VAS076_F_Nematerialusis833GeriamojoVandens">'Forma 7'!$H$67</definedName>
    <definedName name="VAS076_F_Nematerialusis83IsViso">'Forma 7'!$E$67</definedName>
    <definedName name="VAS076_F_Nematerialusis841NuotekuSurinkimas">'Forma 7'!$J$67</definedName>
    <definedName name="VAS076_F_Nematerialusis842NuotekuValymas">'Forma 7'!$K$67</definedName>
    <definedName name="VAS076_F_Nematerialusis843NuotekuDumblo">'Forma 7'!$L$67</definedName>
    <definedName name="VAS076_F_Nematerialusis84IsViso">'Forma 7'!$I$67</definedName>
    <definedName name="VAS076_F_Nematerialusis85PavirsiniuNuoteku">'Forma 7'!$M$67</definedName>
    <definedName name="VAS076_F_Nematerialusis86KitosReguliuojamosios">'Forma 7'!$N$67</definedName>
    <definedName name="VAS076_F_Nematerialusis87KitosVeiklos">'Forma 7'!$Q$67</definedName>
    <definedName name="VAS076_F_Nematerialusis8Apskaitosveikla1">'Forma 7'!$O$67</definedName>
    <definedName name="VAS076_F_Nematerialusis8Kitareguliuoja1">'Forma 7'!$P$67</definedName>
    <definedName name="VAS076_F_Nematerialusis91IS">'Forma 7'!$D$117</definedName>
    <definedName name="VAS076_F_Nematerialusis931GeriamojoVandens">'Forma 7'!$F$117</definedName>
    <definedName name="VAS076_F_Nematerialusis932GeriamojoVandens">'Forma 7'!$G$117</definedName>
    <definedName name="VAS076_F_Nematerialusis933GeriamojoVandens">'Forma 7'!$H$117</definedName>
    <definedName name="VAS076_F_Nematerialusis93IsViso">'Forma 7'!$E$117</definedName>
    <definedName name="VAS076_F_Nematerialusis941NuotekuSurinkimas">'Forma 7'!$J$117</definedName>
    <definedName name="VAS076_F_Nematerialusis942NuotekuValymas">'Forma 7'!$K$117</definedName>
    <definedName name="VAS076_F_Nematerialusis943NuotekuDumblo">'Forma 7'!$L$117</definedName>
    <definedName name="VAS076_F_Nematerialusis94IsViso">'Forma 7'!$I$117</definedName>
    <definedName name="VAS076_F_Nematerialusis95PavirsiniuNuoteku">'Forma 7'!$M$117</definedName>
    <definedName name="VAS076_F_Nematerialusis96KitosReguliuojamosios">'Forma 7'!$N$117</definedName>
    <definedName name="VAS076_F_Nematerialusis97KitosVeiklos">'Forma 7'!$Q$117</definedName>
    <definedName name="VAS076_F_Nematerialusis9Apskaitosveikla1">'Forma 7'!$O$117</definedName>
    <definedName name="VAS076_F_Nematerialusis9Kitareguliuoja1">'Forma 7'!$P$117</definedName>
    <definedName name="VAS076_F_Netiesiogiaipa31IS">'Forma 7'!$D$66</definedName>
    <definedName name="VAS076_F_Netiesiogiaipa331GeriamojoVandens">'Forma 7'!$F$66</definedName>
    <definedName name="VAS076_F_Netiesiogiaipa332GeriamojoVandens">'Forma 7'!$G$66</definedName>
    <definedName name="VAS076_F_Netiesiogiaipa333GeriamojoVandens">'Forma 7'!$H$66</definedName>
    <definedName name="VAS076_F_Netiesiogiaipa33IsViso">'Forma 7'!$E$66</definedName>
    <definedName name="VAS076_F_Netiesiogiaipa341NuotekuSurinkimas">'Forma 7'!$J$66</definedName>
    <definedName name="VAS076_F_Netiesiogiaipa342NuotekuValymas">'Forma 7'!$K$66</definedName>
    <definedName name="VAS076_F_Netiesiogiaipa343NuotekuDumblo">'Forma 7'!$L$66</definedName>
    <definedName name="VAS076_F_Netiesiogiaipa34IsViso">'Forma 7'!$I$66</definedName>
    <definedName name="VAS076_F_Netiesiogiaipa35PavirsiniuNuoteku">'Forma 7'!$M$66</definedName>
    <definedName name="VAS076_F_Netiesiogiaipa36KitosReguliuojamosios">'Forma 7'!$N$66</definedName>
    <definedName name="VAS076_F_Netiesiogiaipa37KitosVeiklos">'Forma 7'!$Q$66</definedName>
    <definedName name="VAS076_F_Netiesiogiaipa3Apskaitosveikla1">'Forma 7'!$O$66</definedName>
    <definedName name="VAS076_F_Netiesiogiaipa3Kitareguliuoja1">'Forma 7'!$P$66</definedName>
    <definedName name="VAS076_F_Nuotekuirdumbl51IS">'Forma 7'!$D$24</definedName>
    <definedName name="VAS076_F_Nuotekuirdumbl531GeriamojoVandens">'Forma 7'!$F$24</definedName>
    <definedName name="VAS076_F_Nuotekuirdumbl532GeriamojoVandens">'Forma 7'!$G$24</definedName>
    <definedName name="VAS076_F_Nuotekuirdumbl533GeriamojoVandens">'Forma 7'!$H$24</definedName>
    <definedName name="VAS076_F_Nuotekuirdumbl53IsViso">'Forma 7'!$E$24</definedName>
    <definedName name="VAS076_F_Nuotekuirdumbl541NuotekuSurinkimas">'Forma 7'!$J$24</definedName>
    <definedName name="VAS076_F_Nuotekuirdumbl542NuotekuValymas">'Forma 7'!$K$24</definedName>
    <definedName name="VAS076_F_Nuotekuirdumbl543NuotekuDumblo">'Forma 7'!$L$24</definedName>
    <definedName name="VAS076_F_Nuotekuirdumbl54IsViso">'Forma 7'!$I$24</definedName>
    <definedName name="VAS076_F_Nuotekuirdumbl55PavirsiniuNuoteku">'Forma 7'!$M$24</definedName>
    <definedName name="VAS076_F_Nuotekuirdumbl56KitosReguliuojamosios">'Forma 7'!$N$24</definedName>
    <definedName name="VAS076_F_Nuotekuirdumbl57KitosVeiklos">'Forma 7'!$Q$24</definedName>
    <definedName name="VAS076_F_Nuotekuirdumbl5Apskaitosveikla1">'Forma 7'!$O$24</definedName>
    <definedName name="VAS076_F_Nuotekuirdumbl5Kitareguliuoja1">'Forma 7'!$P$24</definedName>
    <definedName name="VAS076_F_Nuotekuirdumbl61IS">'Forma 7'!$D$52</definedName>
    <definedName name="VAS076_F_Nuotekuirdumbl631GeriamojoVandens">'Forma 7'!$F$52</definedName>
    <definedName name="VAS076_F_Nuotekuirdumbl632GeriamojoVandens">'Forma 7'!$G$52</definedName>
    <definedName name="VAS076_F_Nuotekuirdumbl633GeriamojoVandens">'Forma 7'!$H$52</definedName>
    <definedName name="VAS076_F_Nuotekuirdumbl63IsViso">'Forma 7'!$E$52</definedName>
    <definedName name="VAS076_F_Nuotekuirdumbl641NuotekuSurinkimas">'Forma 7'!$J$52</definedName>
    <definedName name="VAS076_F_Nuotekuirdumbl642NuotekuValymas">'Forma 7'!$K$52</definedName>
    <definedName name="VAS076_F_Nuotekuirdumbl643NuotekuDumblo">'Forma 7'!$L$52</definedName>
    <definedName name="VAS076_F_Nuotekuirdumbl64IsViso">'Forma 7'!$I$52</definedName>
    <definedName name="VAS076_F_Nuotekuirdumbl65PavirsiniuNuoteku">'Forma 7'!$M$52</definedName>
    <definedName name="VAS076_F_Nuotekuirdumbl66KitosReguliuojamosios">'Forma 7'!$N$52</definedName>
    <definedName name="VAS076_F_Nuotekuirdumbl67KitosVeiklos">'Forma 7'!$Q$52</definedName>
    <definedName name="VAS076_F_Nuotekuirdumbl6Apskaitosveikla1">'Forma 7'!$O$52</definedName>
    <definedName name="VAS076_F_Nuotekuirdumbl6Kitareguliuoja1">'Forma 7'!$P$52</definedName>
    <definedName name="VAS076_F_Nuotekuirdumbl71IS">'Forma 7'!$D$80</definedName>
    <definedName name="VAS076_F_Nuotekuirdumbl731GeriamojoVandens">'Forma 7'!$F$80</definedName>
    <definedName name="VAS076_F_Nuotekuirdumbl732GeriamojoVandens">'Forma 7'!$G$80</definedName>
    <definedName name="VAS076_F_Nuotekuirdumbl733GeriamojoVandens">'Forma 7'!$H$80</definedName>
    <definedName name="VAS076_F_Nuotekuirdumbl73IsViso">'Forma 7'!$E$80</definedName>
    <definedName name="VAS076_F_Nuotekuirdumbl741NuotekuSurinkimas">'Forma 7'!$J$80</definedName>
    <definedName name="VAS076_F_Nuotekuirdumbl742NuotekuValymas">'Forma 7'!$K$80</definedName>
    <definedName name="VAS076_F_Nuotekuirdumbl743NuotekuDumblo">'Forma 7'!$L$80</definedName>
    <definedName name="VAS076_F_Nuotekuirdumbl74IsViso">'Forma 7'!$I$80</definedName>
    <definedName name="VAS076_F_Nuotekuirdumbl75PavirsiniuNuoteku">'Forma 7'!$M$80</definedName>
    <definedName name="VAS076_F_Nuotekuirdumbl76KitosReguliuojamosios">'Forma 7'!$N$80</definedName>
    <definedName name="VAS076_F_Nuotekuirdumbl77KitosVeiklos">'Forma 7'!$Q$80</definedName>
    <definedName name="VAS076_F_Nuotekuirdumbl7Apskaitosveikla1">'Forma 7'!$O$80</definedName>
    <definedName name="VAS076_F_Nuotekuirdumbl7Kitareguliuoja1">'Forma 7'!$P$80</definedName>
    <definedName name="VAS076_F_Paskirstomasil21IS">'Forma 7'!$D$10</definedName>
    <definedName name="VAS076_F_Paskirstomasil231GeriamojoVandens">'Forma 7'!$F$10</definedName>
    <definedName name="VAS076_F_Paskirstomasil232GeriamojoVandens">'Forma 7'!$G$10</definedName>
    <definedName name="VAS076_F_Paskirstomasil233GeriamojoVandens">'Forma 7'!$H$10</definedName>
    <definedName name="VAS076_F_Paskirstomasil23IsViso">'Forma 7'!$E$10</definedName>
    <definedName name="VAS076_F_Paskirstomasil241NuotekuSurinkimas">'Forma 7'!$J$10</definedName>
    <definedName name="VAS076_F_Paskirstomasil242NuotekuValymas">'Forma 7'!$K$10</definedName>
    <definedName name="VAS076_F_Paskirstomasil243NuotekuDumblo">'Forma 7'!$L$10</definedName>
    <definedName name="VAS076_F_Paskirstomasil24IsViso">'Forma 7'!$I$10</definedName>
    <definedName name="VAS076_F_Paskirstomasil25PavirsiniuNuoteku">'Forma 7'!$M$10</definedName>
    <definedName name="VAS076_F_Paskirstomasil26KitosReguliuojamosios">'Forma 7'!$N$10</definedName>
    <definedName name="VAS076_F_Paskirstomasil27KitosVeiklos">'Forma 7'!$Q$10</definedName>
    <definedName name="VAS076_F_Paskirstomasil2Apskaitosveikla1">'Forma 7'!$O$10</definedName>
    <definedName name="VAS076_F_Paskirstomasil2Kitareguliuoja1">'Forma 7'!$P$10</definedName>
    <definedName name="VAS076_F_Pastataiadmini61IS">'Forma 7'!$D$16</definedName>
    <definedName name="VAS076_F_Pastataiadmini631GeriamojoVandens">'Forma 7'!$F$16</definedName>
    <definedName name="VAS076_F_Pastataiadmini632GeriamojoVandens">'Forma 7'!$G$16</definedName>
    <definedName name="VAS076_F_Pastataiadmini633GeriamojoVandens">'Forma 7'!$H$16</definedName>
    <definedName name="VAS076_F_Pastataiadmini63IsViso">'Forma 7'!$E$16</definedName>
    <definedName name="VAS076_F_Pastataiadmini641NuotekuSurinkimas">'Forma 7'!$J$16</definedName>
    <definedName name="VAS076_F_Pastataiadmini642NuotekuValymas">'Forma 7'!$K$16</definedName>
    <definedName name="VAS076_F_Pastataiadmini643NuotekuDumblo">'Forma 7'!$L$16</definedName>
    <definedName name="VAS076_F_Pastataiadmini64IsViso">'Forma 7'!$I$16</definedName>
    <definedName name="VAS076_F_Pastataiadmini65PavirsiniuNuoteku">'Forma 7'!$M$16</definedName>
    <definedName name="VAS076_F_Pastataiadmini66KitosReguliuojamosios">'Forma 7'!$N$16</definedName>
    <definedName name="VAS076_F_Pastataiadmini67KitosVeiklos">'Forma 7'!$Q$16</definedName>
    <definedName name="VAS076_F_Pastataiadmini6Apskaitosveikla1">'Forma 7'!$O$16</definedName>
    <definedName name="VAS076_F_Pastataiadmini6Kitareguliuoja1">'Forma 7'!$P$16</definedName>
    <definedName name="VAS076_F_Pastataiadmini71IS">'Forma 7'!$D$44</definedName>
    <definedName name="VAS076_F_Pastataiadmini731GeriamojoVandens">'Forma 7'!$F$44</definedName>
    <definedName name="VAS076_F_Pastataiadmini732GeriamojoVandens">'Forma 7'!$G$44</definedName>
    <definedName name="VAS076_F_Pastataiadmini733GeriamojoVandens">'Forma 7'!$H$44</definedName>
    <definedName name="VAS076_F_Pastataiadmini73IsViso">'Forma 7'!$E$44</definedName>
    <definedName name="VAS076_F_Pastataiadmini741NuotekuSurinkimas">'Forma 7'!$J$44</definedName>
    <definedName name="VAS076_F_Pastataiadmini742NuotekuValymas">'Forma 7'!$K$44</definedName>
    <definedName name="VAS076_F_Pastataiadmini743NuotekuDumblo">'Forma 7'!$L$44</definedName>
    <definedName name="VAS076_F_Pastataiadmini74IsViso">'Forma 7'!$I$44</definedName>
    <definedName name="VAS076_F_Pastataiadmini75PavirsiniuNuoteku">'Forma 7'!$M$44</definedName>
    <definedName name="VAS076_F_Pastataiadmini76KitosReguliuojamosios">'Forma 7'!$N$44</definedName>
    <definedName name="VAS076_F_Pastataiadmini77KitosVeiklos">'Forma 7'!$Q$44</definedName>
    <definedName name="VAS076_F_Pastataiadmini7Apskaitosveikla1">'Forma 7'!$O$44</definedName>
    <definedName name="VAS076_F_Pastataiadmini7Kitareguliuoja1">'Forma 7'!$P$44</definedName>
    <definedName name="VAS076_F_Pastataiadmini81IS">'Forma 7'!$D$72</definedName>
    <definedName name="VAS076_F_Pastataiadmini831GeriamojoVandens">'Forma 7'!$F$72</definedName>
    <definedName name="VAS076_F_Pastataiadmini832GeriamojoVandens">'Forma 7'!$G$72</definedName>
    <definedName name="VAS076_F_Pastataiadmini833GeriamojoVandens">'Forma 7'!$H$72</definedName>
    <definedName name="VAS076_F_Pastataiadmini83IsViso">'Forma 7'!$E$72</definedName>
    <definedName name="VAS076_F_Pastataiadmini841NuotekuSurinkimas">'Forma 7'!$J$72</definedName>
    <definedName name="VAS076_F_Pastataiadmini842NuotekuValymas">'Forma 7'!$K$72</definedName>
    <definedName name="VAS076_F_Pastataiadmini843NuotekuDumblo">'Forma 7'!$L$72</definedName>
    <definedName name="VAS076_F_Pastataiadmini84IsViso">'Forma 7'!$I$72</definedName>
    <definedName name="VAS076_F_Pastataiadmini85PavirsiniuNuoteku">'Forma 7'!$M$72</definedName>
    <definedName name="VAS076_F_Pastataiadmini86KitosReguliuojamosios">'Forma 7'!$N$72</definedName>
    <definedName name="VAS076_F_Pastataiadmini87KitosVeiklos">'Forma 7'!$Q$72</definedName>
    <definedName name="VAS076_F_Pastataiadmini8Apskaitosveikla1">'Forma 7'!$O$72</definedName>
    <definedName name="VAS076_F_Pastataiadmini8Kitareguliuoja1">'Forma 7'!$P$72</definedName>
    <definedName name="VAS076_F_Pastataiadmini91IS">'Forma 7'!$D$122</definedName>
    <definedName name="VAS076_F_Pastataiadmini931GeriamojoVandens">'Forma 7'!$F$122</definedName>
    <definedName name="VAS076_F_Pastataiadmini932GeriamojoVandens">'Forma 7'!$G$122</definedName>
    <definedName name="VAS076_F_Pastataiadmini933GeriamojoVandens">'Forma 7'!$H$122</definedName>
    <definedName name="VAS076_F_Pastataiadmini93IsViso">'Forma 7'!$E$122</definedName>
    <definedName name="VAS076_F_Pastataiadmini941NuotekuSurinkimas">'Forma 7'!$J$122</definedName>
    <definedName name="VAS076_F_Pastataiadmini942NuotekuValymas">'Forma 7'!$K$122</definedName>
    <definedName name="VAS076_F_Pastataiadmini943NuotekuDumblo">'Forma 7'!$L$122</definedName>
    <definedName name="VAS076_F_Pastataiadmini94IsViso">'Forma 7'!$I$122</definedName>
    <definedName name="VAS076_F_Pastataiadmini95PavirsiniuNuoteku">'Forma 7'!$M$122</definedName>
    <definedName name="VAS076_F_Pastataiadmini96KitosReguliuojamosios">'Forma 7'!$N$122</definedName>
    <definedName name="VAS076_F_Pastataiadmini97KitosVeiklos">'Forma 7'!$Q$122</definedName>
    <definedName name="VAS076_F_Pastataiadmini9Apskaitosveikla1">'Forma 7'!$O$122</definedName>
    <definedName name="VAS076_F_Pastataiadmini9Kitareguliuoja1">'Forma 7'!$P$122</definedName>
    <definedName name="VAS076_F_Pastataiirstat61IS">'Forma 7'!$D$15</definedName>
    <definedName name="VAS076_F_Pastataiirstat631GeriamojoVandens">'Forma 7'!$F$15</definedName>
    <definedName name="VAS076_F_Pastataiirstat632GeriamojoVandens">'Forma 7'!$G$15</definedName>
    <definedName name="VAS076_F_Pastataiirstat633GeriamojoVandens">'Forma 7'!$H$15</definedName>
    <definedName name="VAS076_F_Pastataiirstat63IsViso">'Forma 7'!$E$15</definedName>
    <definedName name="VAS076_F_Pastataiirstat641NuotekuSurinkimas">'Forma 7'!$J$15</definedName>
    <definedName name="VAS076_F_Pastataiirstat642NuotekuValymas">'Forma 7'!$K$15</definedName>
    <definedName name="VAS076_F_Pastataiirstat643NuotekuDumblo">'Forma 7'!$L$15</definedName>
    <definedName name="VAS076_F_Pastataiirstat64IsViso">'Forma 7'!$I$15</definedName>
    <definedName name="VAS076_F_Pastataiirstat65PavirsiniuNuoteku">'Forma 7'!$M$15</definedName>
    <definedName name="VAS076_F_Pastataiirstat66KitosReguliuojamosios">'Forma 7'!$N$15</definedName>
    <definedName name="VAS076_F_Pastataiirstat67KitosVeiklos">'Forma 7'!$Q$15</definedName>
    <definedName name="VAS076_F_Pastataiirstat6Apskaitosveikla1">'Forma 7'!$O$15</definedName>
    <definedName name="VAS076_F_Pastataiirstat6Kitareguliuoja1">'Forma 7'!$P$15</definedName>
    <definedName name="VAS076_F_Pastataiirstat71IS">'Forma 7'!$D$43</definedName>
    <definedName name="VAS076_F_Pastataiirstat731GeriamojoVandens">'Forma 7'!$F$43</definedName>
    <definedName name="VAS076_F_Pastataiirstat732GeriamojoVandens">'Forma 7'!$G$43</definedName>
    <definedName name="VAS076_F_Pastataiirstat733GeriamojoVandens">'Forma 7'!$H$43</definedName>
    <definedName name="VAS076_F_Pastataiirstat73IsViso">'Forma 7'!$E$43</definedName>
    <definedName name="VAS076_F_Pastataiirstat741NuotekuSurinkimas">'Forma 7'!$J$43</definedName>
    <definedName name="VAS076_F_Pastataiirstat742NuotekuValymas">'Forma 7'!$K$43</definedName>
    <definedName name="VAS076_F_Pastataiirstat743NuotekuDumblo">'Forma 7'!$L$43</definedName>
    <definedName name="VAS076_F_Pastataiirstat74IsViso">'Forma 7'!$I$43</definedName>
    <definedName name="VAS076_F_Pastataiirstat75PavirsiniuNuoteku">'Forma 7'!$M$43</definedName>
    <definedName name="VAS076_F_Pastataiirstat76KitosReguliuojamosios">'Forma 7'!$N$43</definedName>
    <definedName name="VAS076_F_Pastataiirstat77KitosVeiklos">'Forma 7'!$Q$43</definedName>
    <definedName name="VAS076_F_Pastataiirstat7Apskaitosveikla1">'Forma 7'!$O$43</definedName>
    <definedName name="VAS076_F_Pastataiirstat7Kitareguliuoja1">'Forma 7'!$P$43</definedName>
    <definedName name="VAS076_F_Pastataiirstat81IS">'Forma 7'!$D$71</definedName>
    <definedName name="VAS076_F_Pastataiirstat831GeriamojoVandens">'Forma 7'!$F$71</definedName>
    <definedName name="VAS076_F_Pastataiirstat832GeriamojoVandens">'Forma 7'!$G$71</definedName>
    <definedName name="VAS076_F_Pastataiirstat833GeriamojoVandens">'Forma 7'!$H$71</definedName>
    <definedName name="VAS076_F_Pastataiirstat83IsViso">'Forma 7'!$E$71</definedName>
    <definedName name="VAS076_F_Pastataiirstat841NuotekuSurinkimas">'Forma 7'!$J$71</definedName>
    <definedName name="VAS076_F_Pastataiirstat842NuotekuValymas">'Forma 7'!$K$71</definedName>
    <definedName name="VAS076_F_Pastataiirstat843NuotekuDumblo">'Forma 7'!$L$71</definedName>
    <definedName name="VAS076_F_Pastataiirstat84IsViso">'Forma 7'!$I$71</definedName>
    <definedName name="VAS076_F_Pastataiirstat85PavirsiniuNuoteku">'Forma 7'!$M$71</definedName>
    <definedName name="VAS076_F_Pastataiirstat86KitosReguliuojamosios">'Forma 7'!$N$71</definedName>
    <definedName name="VAS076_F_Pastataiirstat87KitosVeiklos">'Forma 7'!$Q$71</definedName>
    <definedName name="VAS076_F_Pastataiirstat8Apskaitosveikla1">'Forma 7'!$O$71</definedName>
    <definedName name="VAS076_F_Pastataiirstat8Kitareguliuoja1">'Forma 7'!$P$71</definedName>
    <definedName name="VAS076_F_Pastataiirstat91IS">'Forma 7'!$D$121</definedName>
    <definedName name="VAS076_F_Pastataiirstat931GeriamojoVandens">'Forma 7'!$F$121</definedName>
    <definedName name="VAS076_F_Pastataiirstat932GeriamojoVandens">'Forma 7'!$G$121</definedName>
    <definedName name="VAS076_F_Pastataiirstat933GeriamojoVandens">'Forma 7'!$H$121</definedName>
    <definedName name="VAS076_F_Pastataiirstat93IsViso">'Forma 7'!$E$121</definedName>
    <definedName name="VAS076_F_Pastataiirstat941NuotekuSurinkimas">'Forma 7'!$J$121</definedName>
    <definedName name="VAS076_F_Pastataiirstat942NuotekuValymas">'Forma 7'!$K$121</definedName>
    <definedName name="VAS076_F_Pastataiirstat943NuotekuDumblo">'Forma 7'!$L$121</definedName>
    <definedName name="VAS076_F_Pastataiirstat94IsViso">'Forma 7'!$I$121</definedName>
    <definedName name="VAS076_F_Pastataiirstat95PavirsiniuNuoteku">'Forma 7'!$M$121</definedName>
    <definedName name="VAS076_F_Pastataiirstat96KitosReguliuojamosios">'Forma 7'!$N$121</definedName>
    <definedName name="VAS076_F_Pastataiirstat97KitosVeiklos">'Forma 7'!$Q$121</definedName>
    <definedName name="VAS076_F_Pastataiirstat9Apskaitosveikla1">'Forma 7'!$O$121</definedName>
    <definedName name="VAS076_F_Pastataiirstat9Kitareguliuoja1">'Forma 7'!$P$121</definedName>
    <definedName name="VAS076_F_Saulessviesose11IS">'Forma 7'!$D$20</definedName>
    <definedName name="VAS076_F_Saulessviesose131GeriamojoVandens">'Forma 7'!$F$20</definedName>
    <definedName name="VAS076_F_Saulessviesose132GeriamojoVandens">'Forma 7'!$G$20</definedName>
    <definedName name="VAS076_F_Saulessviesose133GeriamojoVandens">'Forma 7'!$H$20</definedName>
    <definedName name="VAS076_F_Saulessviesose13IsViso">'Forma 7'!$E$20</definedName>
    <definedName name="VAS076_F_Saulessviesose141NuotekuSurinkimas">'Forma 7'!$J$20</definedName>
    <definedName name="VAS076_F_Saulessviesose142NuotekuValymas">'Forma 7'!$K$20</definedName>
    <definedName name="VAS076_F_Saulessviesose143NuotekuDumblo">'Forma 7'!$L$20</definedName>
    <definedName name="VAS076_F_Saulessviesose14IsViso">'Forma 7'!$I$20</definedName>
    <definedName name="VAS076_F_Saulessviesose15PavirsiniuNuoteku">'Forma 7'!$M$20</definedName>
    <definedName name="VAS076_F_Saulessviesose16KitosReguliuojamosios">'Forma 7'!$N$20</definedName>
    <definedName name="VAS076_F_Saulessviesose17KitosVeiklos">'Forma 7'!$Q$20</definedName>
    <definedName name="VAS076_F_Saulessviesose1Apskaitosveikla1">'Forma 7'!$O$20</definedName>
    <definedName name="VAS076_F_Saulessviesose1Kitareguliuoja1">'Forma 7'!$P$20</definedName>
    <definedName name="VAS076_F_Saulessviesose21IS">'Forma 7'!$D$48</definedName>
    <definedName name="VAS076_F_Saulessviesose231GeriamojoVandens">'Forma 7'!$F$48</definedName>
    <definedName name="VAS076_F_Saulessviesose232GeriamojoVandens">'Forma 7'!$G$48</definedName>
    <definedName name="VAS076_F_Saulessviesose233GeriamojoVandens">'Forma 7'!$H$48</definedName>
    <definedName name="VAS076_F_Saulessviesose23IsViso">'Forma 7'!$E$48</definedName>
    <definedName name="VAS076_F_Saulessviesose241NuotekuSurinkimas">'Forma 7'!$J$48</definedName>
    <definedName name="VAS076_F_Saulessviesose242NuotekuValymas">'Forma 7'!$K$48</definedName>
    <definedName name="VAS076_F_Saulessviesose243NuotekuDumblo">'Forma 7'!$L$48</definedName>
    <definedName name="VAS076_F_Saulessviesose24IsViso">'Forma 7'!$I$48</definedName>
    <definedName name="VAS076_F_Saulessviesose25PavirsiniuNuoteku">'Forma 7'!$M$48</definedName>
    <definedName name="VAS076_F_Saulessviesose26KitosReguliuojamosios">'Forma 7'!$N$48</definedName>
    <definedName name="VAS076_F_Saulessviesose27KitosVeiklos">'Forma 7'!$Q$48</definedName>
    <definedName name="VAS076_F_Saulessviesose2Apskaitosveikla1">'Forma 7'!$O$48</definedName>
    <definedName name="VAS076_F_Saulessviesose2Kitareguliuoja1">'Forma 7'!$P$48</definedName>
    <definedName name="VAS076_F_Saulessviesose31IS">'Forma 7'!$D$76</definedName>
    <definedName name="VAS076_F_Saulessviesose331GeriamojoVandens">'Forma 7'!$F$76</definedName>
    <definedName name="VAS076_F_Saulessviesose332GeriamojoVandens">'Forma 7'!$G$76</definedName>
    <definedName name="VAS076_F_Saulessviesose333GeriamojoVandens">'Forma 7'!$H$76</definedName>
    <definedName name="VAS076_F_Saulessviesose33IsViso">'Forma 7'!$E$76</definedName>
    <definedName name="VAS076_F_Saulessviesose341NuotekuSurinkimas">'Forma 7'!$J$76</definedName>
    <definedName name="VAS076_F_Saulessviesose342NuotekuValymas">'Forma 7'!$K$76</definedName>
    <definedName name="VAS076_F_Saulessviesose343NuotekuDumblo">'Forma 7'!$L$76</definedName>
    <definedName name="VAS076_F_Saulessviesose34IsViso">'Forma 7'!$I$76</definedName>
    <definedName name="VAS076_F_Saulessviesose35PavirsiniuNuoteku">'Forma 7'!$M$76</definedName>
    <definedName name="VAS076_F_Saulessviesose36KitosReguliuojamosios">'Forma 7'!$N$76</definedName>
    <definedName name="VAS076_F_Saulessviesose37KitosVeiklos">'Forma 7'!$Q$76</definedName>
    <definedName name="VAS076_F_Saulessviesose3Apskaitosveikla1">'Forma 7'!$O$76</definedName>
    <definedName name="VAS076_F_Saulessviesose3Kitareguliuoja1">'Forma 7'!$P$76</definedName>
    <definedName name="VAS076_F_Saulessviesose41IS">'Forma 7'!$D$126</definedName>
    <definedName name="VAS076_F_Saulessviesose431GeriamojoVandens">'Forma 7'!$F$126</definedName>
    <definedName name="VAS076_F_Saulessviesose432GeriamojoVandens">'Forma 7'!$G$126</definedName>
    <definedName name="VAS076_F_Saulessviesose433GeriamojoVandens">'Forma 7'!$H$126</definedName>
    <definedName name="VAS076_F_Saulessviesose43IsViso">'Forma 7'!$E$126</definedName>
    <definedName name="VAS076_F_Saulessviesose441NuotekuSurinkimas">'Forma 7'!$J$126</definedName>
    <definedName name="VAS076_F_Saulessviesose442NuotekuValymas">'Forma 7'!$K$126</definedName>
    <definedName name="VAS076_F_Saulessviesose443NuotekuDumblo">'Forma 7'!$L$126</definedName>
    <definedName name="VAS076_F_Saulessviesose44IsViso">'Forma 7'!$I$126</definedName>
    <definedName name="VAS076_F_Saulessviesose45PavirsiniuNuoteku">'Forma 7'!$M$126</definedName>
    <definedName name="VAS076_F_Saulessviesose46KitosReguliuojamosios">'Forma 7'!$N$126</definedName>
    <definedName name="VAS076_F_Saulessviesose47KitosVeiklos">'Forma 7'!$Q$126</definedName>
    <definedName name="VAS076_F_Saulessviesose4Apskaitosveikla1">'Forma 7'!$O$126</definedName>
    <definedName name="VAS076_F_Saulessviesose4Kitareguliuoja1">'Forma 7'!$P$126</definedName>
    <definedName name="VAS076_F_Silumosatsiska11IS">'Forma 7'!$D$28</definedName>
    <definedName name="VAS076_F_Silumosatsiska131GeriamojoVandens">'Forma 7'!$F$28</definedName>
    <definedName name="VAS076_F_Silumosatsiska132GeriamojoVandens">'Forma 7'!$G$28</definedName>
    <definedName name="VAS076_F_Silumosatsiska133GeriamojoVandens">'Forma 7'!$H$28</definedName>
    <definedName name="VAS076_F_Silumosatsiska13IsViso">'Forma 7'!$E$28</definedName>
    <definedName name="VAS076_F_Silumosatsiska141NuotekuSurinkimas">'Forma 7'!$J$28</definedName>
    <definedName name="VAS076_F_Silumosatsiska142NuotekuValymas">'Forma 7'!$K$28</definedName>
    <definedName name="VAS076_F_Silumosatsiska143NuotekuDumblo">'Forma 7'!$L$28</definedName>
    <definedName name="VAS076_F_Silumosatsiska14IsViso">'Forma 7'!$I$28</definedName>
    <definedName name="VAS076_F_Silumosatsiska15PavirsiniuNuoteku">'Forma 7'!$M$28</definedName>
    <definedName name="VAS076_F_Silumosatsiska16KitosReguliuojamosios">'Forma 7'!$N$28</definedName>
    <definedName name="VAS076_F_Silumosatsiska17KitosVeiklos">'Forma 7'!$Q$28</definedName>
    <definedName name="VAS076_F_Silumosatsiska1Apskaitosveikla1">'Forma 7'!$O$28</definedName>
    <definedName name="VAS076_F_Silumosatsiska1Kitareguliuoja1">'Forma 7'!$P$28</definedName>
    <definedName name="VAS076_F_Silumosatsiska21IS">'Forma 7'!$D$56</definedName>
    <definedName name="VAS076_F_Silumosatsiska231GeriamojoVandens">'Forma 7'!$F$56</definedName>
    <definedName name="VAS076_F_Silumosatsiska232GeriamojoVandens">'Forma 7'!$G$56</definedName>
    <definedName name="VAS076_F_Silumosatsiska233GeriamojoVandens">'Forma 7'!$H$56</definedName>
    <definedName name="VAS076_F_Silumosatsiska23IsViso">'Forma 7'!$E$56</definedName>
    <definedName name="VAS076_F_Silumosatsiska241NuotekuSurinkimas">'Forma 7'!$J$56</definedName>
    <definedName name="VAS076_F_Silumosatsiska242NuotekuValymas">'Forma 7'!$K$56</definedName>
    <definedName name="VAS076_F_Silumosatsiska243NuotekuDumblo">'Forma 7'!$L$56</definedName>
    <definedName name="VAS076_F_Silumosatsiska24IsViso">'Forma 7'!$I$56</definedName>
    <definedName name="VAS076_F_Silumosatsiska25PavirsiniuNuoteku">'Forma 7'!$M$56</definedName>
    <definedName name="VAS076_F_Silumosatsiska26KitosReguliuojamosios">'Forma 7'!$N$56</definedName>
    <definedName name="VAS076_F_Silumosatsiska27KitosVeiklos">'Forma 7'!$Q$56</definedName>
    <definedName name="VAS076_F_Silumosatsiska2Apskaitosveikla1">'Forma 7'!$O$56</definedName>
    <definedName name="VAS076_F_Silumosatsiska2Kitareguliuoja1">'Forma 7'!$P$56</definedName>
    <definedName name="VAS076_F_Silumosatsiska31IS">'Forma 7'!$D$84</definedName>
    <definedName name="VAS076_F_Silumosatsiska331GeriamojoVandens">'Forma 7'!$F$84</definedName>
    <definedName name="VAS076_F_Silumosatsiska332GeriamojoVandens">'Forma 7'!$G$84</definedName>
    <definedName name="VAS076_F_Silumosatsiska333GeriamojoVandens">'Forma 7'!$H$84</definedName>
    <definedName name="VAS076_F_Silumosatsiska33IsViso">'Forma 7'!$E$84</definedName>
    <definedName name="VAS076_F_Silumosatsiska341NuotekuSurinkimas">'Forma 7'!$J$84</definedName>
    <definedName name="VAS076_F_Silumosatsiska342NuotekuValymas">'Forma 7'!$K$84</definedName>
    <definedName name="VAS076_F_Silumosatsiska343NuotekuDumblo">'Forma 7'!$L$84</definedName>
    <definedName name="VAS076_F_Silumosatsiska34IsViso">'Forma 7'!$I$84</definedName>
    <definedName name="VAS076_F_Silumosatsiska35PavirsiniuNuoteku">'Forma 7'!$M$84</definedName>
    <definedName name="VAS076_F_Silumosatsiska36KitosReguliuojamosios">'Forma 7'!$N$84</definedName>
    <definedName name="VAS076_F_Silumosatsiska37KitosVeiklos">'Forma 7'!$Q$84</definedName>
    <definedName name="VAS076_F_Silumosatsiska3Apskaitosveikla1">'Forma 7'!$O$84</definedName>
    <definedName name="VAS076_F_Silumosatsiska3Kitareguliuoja1">'Forma 7'!$P$84</definedName>
    <definedName name="VAS076_F_Silumosatsiska41IS">'Forma 7'!$D$133</definedName>
    <definedName name="VAS076_F_Silumosatsiska431GeriamojoVandens">'Forma 7'!$F$133</definedName>
    <definedName name="VAS076_F_Silumosatsiska432GeriamojoVandens">'Forma 7'!$G$133</definedName>
    <definedName name="VAS076_F_Silumosatsiska433GeriamojoVandens">'Forma 7'!$H$133</definedName>
    <definedName name="VAS076_F_Silumosatsiska43IsViso">'Forma 7'!$E$133</definedName>
    <definedName name="VAS076_F_Silumosatsiska441NuotekuSurinkimas">'Forma 7'!$J$133</definedName>
    <definedName name="VAS076_F_Silumosatsiska442NuotekuValymas">'Forma 7'!$K$133</definedName>
    <definedName name="VAS076_F_Silumosatsiska443NuotekuDumblo">'Forma 7'!$L$133</definedName>
    <definedName name="VAS076_F_Silumosatsiska44IsViso">'Forma 7'!$I$133</definedName>
    <definedName name="VAS076_F_Silumosatsiska45PavirsiniuNuoteku">'Forma 7'!$M$133</definedName>
    <definedName name="VAS076_F_Silumosatsiska46KitosReguliuojamosios">'Forma 7'!$N$133</definedName>
    <definedName name="VAS076_F_Silumosatsiska47KitosVeiklos">'Forma 7'!$Q$133</definedName>
    <definedName name="VAS076_F_Silumosatsiska4Apskaitosveikla1">'Forma 7'!$O$133</definedName>
    <definedName name="VAS076_F_Silumosatsiska4Kitareguliuoja1">'Forma 7'!$P$133</definedName>
    <definedName name="VAS076_F_Silumosirkarst11IS">'Forma 7'!$D$19</definedName>
    <definedName name="VAS076_F_Silumosirkarst131GeriamojoVandens">'Forma 7'!$F$19</definedName>
    <definedName name="VAS076_F_Silumosirkarst132GeriamojoVandens">'Forma 7'!$G$19</definedName>
    <definedName name="VAS076_F_Silumosirkarst133GeriamojoVandens">'Forma 7'!$H$19</definedName>
    <definedName name="VAS076_F_Silumosirkarst13IsViso">'Forma 7'!$E$19</definedName>
    <definedName name="VAS076_F_Silumosirkarst141NuotekuSurinkimas">'Forma 7'!$J$19</definedName>
    <definedName name="VAS076_F_Silumosirkarst142NuotekuValymas">'Forma 7'!$K$19</definedName>
    <definedName name="VAS076_F_Silumosirkarst143NuotekuDumblo">'Forma 7'!$L$19</definedName>
    <definedName name="VAS076_F_Silumosirkarst14IsViso">'Forma 7'!$I$19</definedName>
    <definedName name="VAS076_F_Silumosirkarst15PavirsiniuNuoteku">'Forma 7'!$M$19</definedName>
    <definedName name="VAS076_F_Silumosirkarst16KitosReguliuojamosios">'Forma 7'!$N$19</definedName>
    <definedName name="VAS076_F_Silumosirkarst17KitosVeiklos">'Forma 7'!$Q$19</definedName>
    <definedName name="VAS076_F_Silumosirkarst1Apskaitosveikla1">'Forma 7'!$O$19</definedName>
    <definedName name="VAS076_F_Silumosirkarst1Kitareguliuoja1">'Forma 7'!$P$19</definedName>
    <definedName name="VAS076_F_Silumosirkarst21IS">'Forma 7'!$D$47</definedName>
    <definedName name="VAS076_F_Silumosirkarst231GeriamojoVandens">'Forma 7'!$F$47</definedName>
    <definedName name="VAS076_F_Silumosirkarst232GeriamojoVandens">'Forma 7'!$G$47</definedName>
    <definedName name="VAS076_F_Silumosirkarst233GeriamojoVandens">'Forma 7'!$H$47</definedName>
    <definedName name="VAS076_F_Silumosirkarst23IsViso">'Forma 7'!$E$47</definedName>
    <definedName name="VAS076_F_Silumosirkarst241NuotekuSurinkimas">'Forma 7'!$J$47</definedName>
    <definedName name="VAS076_F_Silumosirkarst242NuotekuValymas">'Forma 7'!$K$47</definedName>
    <definedName name="VAS076_F_Silumosirkarst243NuotekuDumblo">'Forma 7'!$L$47</definedName>
    <definedName name="VAS076_F_Silumosirkarst24IsViso">'Forma 7'!$I$47</definedName>
    <definedName name="VAS076_F_Silumosirkarst25PavirsiniuNuoteku">'Forma 7'!$M$47</definedName>
    <definedName name="VAS076_F_Silumosirkarst26KitosReguliuojamosios">'Forma 7'!$N$47</definedName>
    <definedName name="VAS076_F_Silumosirkarst27KitosVeiklos">'Forma 7'!$Q$47</definedName>
    <definedName name="VAS076_F_Silumosirkarst2Apskaitosveikla1">'Forma 7'!$O$47</definedName>
    <definedName name="VAS076_F_Silumosirkarst2Kitareguliuoja1">'Forma 7'!$P$47</definedName>
    <definedName name="VAS076_F_Silumosirkarst31IS">'Forma 7'!$D$75</definedName>
    <definedName name="VAS076_F_Silumosirkarst331GeriamojoVandens">'Forma 7'!$F$75</definedName>
    <definedName name="VAS076_F_Silumosirkarst332GeriamojoVandens">'Forma 7'!$G$75</definedName>
    <definedName name="VAS076_F_Silumosirkarst333GeriamojoVandens">'Forma 7'!$H$75</definedName>
    <definedName name="VAS076_F_Silumosirkarst33IsViso">'Forma 7'!$E$75</definedName>
    <definedName name="VAS076_F_Silumosirkarst341NuotekuSurinkimas">'Forma 7'!$J$75</definedName>
    <definedName name="VAS076_F_Silumosirkarst342NuotekuValymas">'Forma 7'!$K$75</definedName>
    <definedName name="VAS076_F_Silumosirkarst343NuotekuDumblo">'Forma 7'!$L$75</definedName>
    <definedName name="VAS076_F_Silumosirkarst34IsViso">'Forma 7'!$I$75</definedName>
    <definedName name="VAS076_F_Silumosirkarst35PavirsiniuNuoteku">'Forma 7'!$M$75</definedName>
    <definedName name="VAS076_F_Silumosirkarst36KitosReguliuojamosios">'Forma 7'!$N$75</definedName>
    <definedName name="VAS076_F_Silumosirkarst37KitosVeiklos">'Forma 7'!$Q$75</definedName>
    <definedName name="VAS076_F_Silumosirkarst3Apskaitosveikla1">'Forma 7'!$O$75</definedName>
    <definedName name="VAS076_F_Silumosirkarst3Kitareguliuoja1">'Forma 7'!$P$75</definedName>
    <definedName name="VAS076_F_Silumosirkarst41IS">'Forma 7'!$D$125</definedName>
    <definedName name="VAS076_F_Silumosirkarst431GeriamojoVandens">'Forma 7'!$F$125</definedName>
    <definedName name="VAS076_F_Silumosirkarst432GeriamojoVandens">'Forma 7'!$G$125</definedName>
    <definedName name="VAS076_F_Silumosirkarst433GeriamojoVandens">'Forma 7'!$H$125</definedName>
    <definedName name="VAS076_F_Silumosirkarst43IsViso">'Forma 7'!$E$125</definedName>
    <definedName name="VAS076_F_Silumosirkarst441NuotekuSurinkimas">'Forma 7'!$J$125</definedName>
    <definedName name="VAS076_F_Silumosirkarst442NuotekuValymas">'Forma 7'!$K$125</definedName>
    <definedName name="VAS076_F_Silumosirkarst443NuotekuDumblo">'Forma 7'!$L$125</definedName>
    <definedName name="VAS076_F_Silumosirkarst44IsViso">'Forma 7'!$I$125</definedName>
    <definedName name="VAS076_F_Silumosirkarst45PavirsiniuNuoteku">'Forma 7'!$M$125</definedName>
    <definedName name="VAS076_F_Silumosirkarst46KitosReguliuojamosios">'Forma 7'!$N$125</definedName>
    <definedName name="VAS076_F_Silumosirkarst47KitosVeiklos">'Forma 7'!$Q$125</definedName>
    <definedName name="VAS076_F_Silumosirkarst4Apskaitosveikla1">'Forma 7'!$O$125</definedName>
    <definedName name="VAS076_F_Silumosirkarst4Kitareguliuoja1">'Forma 7'!$P$125</definedName>
    <definedName name="VAS076_F_Specprogramine61IS">'Forma 7'!$D$13</definedName>
    <definedName name="VAS076_F_Specprogramine631GeriamojoVandens">'Forma 7'!$F$13</definedName>
    <definedName name="VAS076_F_Specprogramine632GeriamojoVandens">'Forma 7'!$G$13</definedName>
    <definedName name="VAS076_F_Specprogramine633GeriamojoVandens">'Forma 7'!$H$13</definedName>
    <definedName name="VAS076_F_Specprogramine63IsViso">'Forma 7'!$E$13</definedName>
    <definedName name="VAS076_F_Specprogramine641NuotekuSurinkimas">'Forma 7'!$J$13</definedName>
    <definedName name="VAS076_F_Specprogramine642NuotekuValymas">'Forma 7'!$K$13</definedName>
    <definedName name="VAS076_F_Specprogramine643NuotekuDumblo">'Forma 7'!$L$13</definedName>
    <definedName name="VAS076_F_Specprogramine64IsViso">'Forma 7'!$I$13</definedName>
    <definedName name="VAS076_F_Specprogramine65PavirsiniuNuoteku">'Forma 7'!$M$13</definedName>
    <definedName name="VAS076_F_Specprogramine66KitosReguliuojamosios">'Forma 7'!$N$13</definedName>
    <definedName name="VAS076_F_Specprogramine67KitosVeiklos">'Forma 7'!$Q$13</definedName>
    <definedName name="VAS076_F_Specprogramine6Apskaitosveikla1">'Forma 7'!$O$13</definedName>
    <definedName name="VAS076_F_Specprogramine6Kitareguliuoja1">'Forma 7'!$P$13</definedName>
    <definedName name="VAS076_F_Specprogramine71IS">'Forma 7'!$D$41</definedName>
    <definedName name="VAS076_F_Specprogramine731GeriamojoVandens">'Forma 7'!$F$41</definedName>
    <definedName name="VAS076_F_Specprogramine732GeriamojoVandens">'Forma 7'!$G$41</definedName>
    <definedName name="VAS076_F_Specprogramine733GeriamojoVandens">'Forma 7'!$H$41</definedName>
    <definedName name="VAS076_F_Specprogramine73IsViso">'Forma 7'!$E$41</definedName>
    <definedName name="VAS076_F_Specprogramine741NuotekuSurinkimas">'Forma 7'!$J$41</definedName>
    <definedName name="VAS076_F_Specprogramine742NuotekuValymas">'Forma 7'!$K$41</definedName>
    <definedName name="VAS076_F_Specprogramine743NuotekuDumblo">'Forma 7'!$L$41</definedName>
    <definedName name="VAS076_F_Specprogramine74IsViso">'Forma 7'!$I$41</definedName>
    <definedName name="VAS076_F_Specprogramine75PavirsiniuNuoteku">'Forma 7'!$M$41</definedName>
    <definedName name="VAS076_F_Specprogramine76KitosReguliuojamosios">'Forma 7'!$N$41</definedName>
    <definedName name="VAS076_F_Specprogramine77KitosVeiklos">'Forma 7'!$Q$41</definedName>
    <definedName name="VAS076_F_Specprogramine7Apskaitosveikla1">'Forma 7'!$O$41</definedName>
    <definedName name="VAS076_F_Specprogramine7Kitareguliuoja1">'Forma 7'!$P$41</definedName>
    <definedName name="VAS076_F_Specprogramine81IS">'Forma 7'!$D$69</definedName>
    <definedName name="VAS076_F_Specprogramine831GeriamojoVandens">'Forma 7'!$F$69</definedName>
    <definedName name="VAS076_F_Specprogramine832GeriamojoVandens">'Forma 7'!$G$69</definedName>
    <definedName name="VAS076_F_Specprogramine833GeriamojoVandens">'Forma 7'!$H$69</definedName>
    <definedName name="VAS076_F_Specprogramine83IsViso">'Forma 7'!$E$69</definedName>
    <definedName name="VAS076_F_Specprogramine841NuotekuSurinkimas">'Forma 7'!$J$69</definedName>
    <definedName name="VAS076_F_Specprogramine842NuotekuValymas">'Forma 7'!$K$69</definedName>
    <definedName name="VAS076_F_Specprogramine843NuotekuDumblo">'Forma 7'!$L$69</definedName>
    <definedName name="VAS076_F_Specprogramine84IsViso">'Forma 7'!$I$69</definedName>
    <definedName name="VAS076_F_Specprogramine85PavirsiniuNuoteku">'Forma 7'!$M$69</definedName>
    <definedName name="VAS076_F_Specprogramine86KitosReguliuojamosios">'Forma 7'!$N$69</definedName>
    <definedName name="VAS076_F_Specprogramine87KitosVeiklos">'Forma 7'!$Q$69</definedName>
    <definedName name="VAS076_F_Specprogramine8Apskaitosveikla1">'Forma 7'!$O$69</definedName>
    <definedName name="VAS076_F_Specprogramine8Kitareguliuoja1">'Forma 7'!$P$69</definedName>
    <definedName name="VAS076_F_Specprogramine91IS">'Forma 7'!$D$119</definedName>
    <definedName name="VAS076_F_Specprogramine931GeriamojoVandens">'Forma 7'!$F$119</definedName>
    <definedName name="VAS076_F_Specprogramine932GeriamojoVandens">'Forma 7'!$G$119</definedName>
    <definedName name="VAS076_F_Specprogramine933GeriamojoVandens">'Forma 7'!$H$119</definedName>
    <definedName name="VAS076_F_Specprogramine93IsViso">'Forma 7'!$E$119</definedName>
    <definedName name="VAS076_F_Specprogramine941NuotekuSurinkimas">'Forma 7'!$J$119</definedName>
    <definedName name="VAS076_F_Specprogramine942NuotekuValymas">'Forma 7'!$K$119</definedName>
    <definedName name="VAS076_F_Specprogramine943NuotekuDumblo">'Forma 7'!$L$119</definedName>
    <definedName name="VAS076_F_Specprogramine94IsViso">'Forma 7'!$I$119</definedName>
    <definedName name="VAS076_F_Specprogramine95PavirsiniuNuoteku">'Forma 7'!$M$119</definedName>
    <definedName name="VAS076_F_Specprogramine96KitosReguliuojamosios">'Forma 7'!$N$119</definedName>
    <definedName name="VAS076_F_Specprogramine97KitosVeiklos">'Forma 7'!$Q$119</definedName>
    <definedName name="VAS076_F_Specprogramine9Apskaitosveikla1">'Forma 7'!$O$119</definedName>
    <definedName name="VAS076_F_Specprogramine9Kitareguliuoja1">'Forma 7'!$P$119</definedName>
    <definedName name="VAS076_F_Standartinepro61IS">'Forma 7'!$D$12</definedName>
    <definedName name="VAS076_F_Standartinepro631GeriamojoVandens">'Forma 7'!$F$12</definedName>
    <definedName name="VAS076_F_Standartinepro632GeriamojoVandens">'Forma 7'!$G$12</definedName>
    <definedName name="VAS076_F_Standartinepro633GeriamojoVandens">'Forma 7'!$H$12</definedName>
    <definedName name="VAS076_F_Standartinepro63IsViso">'Forma 7'!$E$12</definedName>
    <definedName name="VAS076_F_Standartinepro641NuotekuSurinkimas">'Forma 7'!$J$12</definedName>
    <definedName name="VAS076_F_Standartinepro642NuotekuValymas">'Forma 7'!$K$12</definedName>
    <definedName name="VAS076_F_Standartinepro643NuotekuDumblo">'Forma 7'!$L$12</definedName>
    <definedName name="VAS076_F_Standartinepro64IsViso">'Forma 7'!$I$12</definedName>
    <definedName name="VAS076_F_Standartinepro65PavirsiniuNuoteku">'Forma 7'!$M$12</definedName>
    <definedName name="VAS076_F_Standartinepro66KitosReguliuojamosios">'Forma 7'!$N$12</definedName>
    <definedName name="VAS076_F_Standartinepro67KitosVeiklos">'Forma 7'!$Q$12</definedName>
    <definedName name="VAS076_F_Standartinepro6Apskaitosveikla1">'Forma 7'!$O$12</definedName>
    <definedName name="VAS076_F_Standartinepro6Kitareguliuoja1">'Forma 7'!$P$12</definedName>
    <definedName name="VAS076_F_Standartinepro71IS">'Forma 7'!$D$40</definedName>
    <definedName name="VAS076_F_Standartinepro731GeriamojoVandens">'Forma 7'!$F$40</definedName>
    <definedName name="VAS076_F_Standartinepro732GeriamojoVandens">'Forma 7'!$G$40</definedName>
    <definedName name="VAS076_F_Standartinepro733GeriamojoVandens">'Forma 7'!$H$40</definedName>
    <definedName name="VAS076_F_Standartinepro73IsViso">'Forma 7'!$E$40</definedName>
    <definedName name="VAS076_F_Standartinepro741NuotekuSurinkimas">'Forma 7'!$J$40</definedName>
    <definedName name="VAS076_F_Standartinepro742NuotekuValymas">'Forma 7'!$K$40</definedName>
    <definedName name="VAS076_F_Standartinepro743NuotekuDumblo">'Forma 7'!$L$40</definedName>
    <definedName name="VAS076_F_Standartinepro74IsViso">'Forma 7'!$I$40</definedName>
    <definedName name="VAS076_F_Standartinepro75PavirsiniuNuoteku">'Forma 7'!$M$40</definedName>
    <definedName name="VAS076_F_Standartinepro76KitosReguliuojamosios">'Forma 7'!$N$40</definedName>
    <definedName name="VAS076_F_Standartinepro77KitosVeiklos">'Forma 7'!$Q$40</definedName>
    <definedName name="VAS076_F_Standartinepro7Apskaitosveikla1">'Forma 7'!$O$40</definedName>
    <definedName name="VAS076_F_Standartinepro7Kitareguliuoja1">'Forma 7'!$P$40</definedName>
    <definedName name="VAS076_F_Standartinepro81IS">'Forma 7'!$D$68</definedName>
    <definedName name="VAS076_F_Standartinepro831GeriamojoVandens">'Forma 7'!$F$68</definedName>
    <definedName name="VAS076_F_Standartinepro832GeriamojoVandens">'Forma 7'!$G$68</definedName>
    <definedName name="VAS076_F_Standartinepro833GeriamojoVandens">'Forma 7'!$H$68</definedName>
    <definedName name="VAS076_F_Standartinepro83IsViso">'Forma 7'!$E$68</definedName>
    <definedName name="VAS076_F_Standartinepro841NuotekuSurinkimas">'Forma 7'!$J$68</definedName>
    <definedName name="VAS076_F_Standartinepro842NuotekuValymas">'Forma 7'!$K$68</definedName>
    <definedName name="VAS076_F_Standartinepro843NuotekuDumblo">'Forma 7'!$L$68</definedName>
    <definedName name="VAS076_F_Standartinepro84IsViso">'Forma 7'!$I$68</definedName>
    <definedName name="VAS076_F_Standartinepro85PavirsiniuNuoteku">'Forma 7'!$M$68</definedName>
    <definedName name="VAS076_F_Standartinepro86KitosReguliuojamosios">'Forma 7'!$N$68</definedName>
    <definedName name="VAS076_F_Standartinepro87KitosVeiklos">'Forma 7'!$Q$68</definedName>
    <definedName name="VAS076_F_Standartinepro8Apskaitosveikla1">'Forma 7'!$O$68</definedName>
    <definedName name="VAS076_F_Standartinepro8Kitareguliuoja1">'Forma 7'!$P$68</definedName>
    <definedName name="VAS076_F_Standartinepro91IS">'Forma 7'!$D$118</definedName>
    <definedName name="VAS076_F_Standartinepro931GeriamojoVandens">'Forma 7'!$F$118</definedName>
    <definedName name="VAS076_F_Standartinepro932GeriamojoVandens">'Forma 7'!$G$118</definedName>
    <definedName name="VAS076_F_Standartinepro933GeriamojoVandens">'Forma 7'!$H$118</definedName>
    <definedName name="VAS076_F_Standartinepro93IsViso">'Forma 7'!$E$118</definedName>
    <definedName name="VAS076_F_Standartinepro941NuotekuSurinkimas">'Forma 7'!$J$118</definedName>
    <definedName name="VAS076_F_Standartinepro942NuotekuValymas">'Forma 7'!$K$118</definedName>
    <definedName name="VAS076_F_Standartinepro943NuotekuDumblo">'Forma 7'!$L$118</definedName>
    <definedName name="VAS076_F_Standartinepro94IsViso">'Forma 7'!$I$118</definedName>
    <definedName name="VAS076_F_Standartinepro95PavirsiniuNuoteku">'Forma 7'!$M$118</definedName>
    <definedName name="VAS076_F_Standartinepro96KitosReguliuojamosios">'Forma 7'!$N$118</definedName>
    <definedName name="VAS076_F_Standartinepro97KitosVeiklos">'Forma 7'!$Q$118</definedName>
    <definedName name="VAS076_F_Standartinepro9Apskaitosveikla1">'Forma 7'!$O$118</definedName>
    <definedName name="VAS076_F_Standartinepro9Kitareguliuoja1">'Forma 7'!$P$118</definedName>
    <definedName name="VAS076_F_Tiesiogiaipask21IS">'Forma 7'!$D$38</definedName>
    <definedName name="VAS076_F_Tiesiogiaipask231GeriamojoVandens">'Forma 7'!$F$38</definedName>
    <definedName name="VAS076_F_Tiesiogiaipask232GeriamojoVandens">'Forma 7'!$G$38</definedName>
    <definedName name="VAS076_F_Tiesiogiaipask233GeriamojoVandens">'Forma 7'!$H$38</definedName>
    <definedName name="VAS076_F_Tiesiogiaipask23IsViso">'Forma 7'!$E$38</definedName>
    <definedName name="VAS076_F_Tiesiogiaipask241NuotekuSurinkimas">'Forma 7'!$J$38</definedName>
    <definedName name="VAS076_F_Tiesiogiaipask242NuotekuValymas">'Forma 7'!$K$38</definedName>
    <definedName name="VAS076_F_Tiesiogiaipask243NuotekuDumblo">'Forma 7'!$L$38</definedName>
    <definedName name="VAS076_F_Tiesiogiaipask24IsViso">'Forma 7'!$I$38</definedName>
    <definedName name="VAS076_F_Tiesiogiaipask25PavirsiniuNuoteku">'Forma 7'!$M$38</definedName>
    <definedName name="VAS076_F_Tiesiogiaipask26KitosReguliuojamosios">'Forma 7'!$N$38</definedName>
    <definedName name="VAS076_F_Tiesiogiaipask27KitosVeiklos">'Forma 7'!$Q$38</definedName>
    <definedName name="VAS076_F_Tiesiogiaipask2Apskaitosveikla1">'Forma 7'!$O$38</definedName>
    <definedName name="VAS076_F_Tiesiogiaipask2Kitareguliuoja1">'Forma 7'!$P$38</definedName>
    <definedName name="VAS076_F_Transportoprie61IS">'Forma 7'!$D$31</definedName>
    <definedName name="VAS076_F_Transportoprie631GeriamojoVandens">'Forma 7'!$F$31</definedName>
    <definedName name="VAS076_F_Transportoprie632GeriamojoVandens">'Forma 7'!$G$31</definedName>
    <definedName name="VAS076_F_Transportoprie633GeriamojoVandens">'Forma 7'!$H$31</definedName>
    <definedName name="VAS076_F_Transportoprie63IsViso">'Forma 7'!$E$31</definedName>
    <definedName name="VAS076_F_Transportoprie641NuotekuSurinkimas">'Forma 7'!$J$31</definedName>
    <definedName name="VAS076_F_Transportoprie642NuotekuValymas">'Forma 7'!$K$31</definedName>
    <definedName name="VAS076_F_Transportoprie643NuotekuDumblo">'Forma 7'!$L$31</definedName>
    <definedName name="VAS076_F_Transportoprie64IsViso">'Forma 7'!$I$31</definedName>
    <definedName name="VAS076_F_Transportoprie65PavirsiniuNuoteku">'Forma 7'!$M$31</definedName>
    <definedName name="VAS076_F_Transportoprie66KitosReguliuojamosios">'Forma 7'!$N$31</definedName>
    <definedName name="VAS076_F_Transportoprie67KitosVeiklos">'Forma 7'!$Q$31</definedName>
    <definedName name="VAS076_F_Transportoprie6Apskaitosveikla1">'Forma 7'!$O$31</definedName>
    <definedName name="VAS076_F_Transportoprie6Kitareguliuoja1">'Forma 7'!$P$31</definedName>
    <definedName name="VAS076_F_Transportoprie71IS">'Forma 7'!$D$59</definedName>
    <definedName name="VAS076_F_Transportoprie731GeriamojoVandens">'Forma 7'!$F$59</definedName>
    <definedName name="VAS076_F_Transportoprie732GeriamojoVandens">'Forma 7'!$G$59</definedName>
    <definedName name="VAS076_F_Transportoprie733GeriamojoVandens">'Forma 7'!$H$59</definedName>
    <definedName name="VAS076_F_Transportoprie73IsViso">'Forma 7'!$E$59</definedName>
    <definedName name="VAS076_F_Transportoprie741NuotekuSurinkimas">'Forma 7'!$J$59</definedName>
    <definedName name="VAS076_F_Transportoprie742NuotekuValymas">'Forma 7'!$K$59</definedName>
    <definedName name="VAS076_F_Transportoprie743NuotekuDumblo">'Forma 7'!$L$59</definedName>
    <definedName name="VAS076_F_Transportoprie74IsViso">'Forma 7'!$I$59</definedName>
    <definedName name="VAS076_F_Transportoprie75PavirsiniuNuoteku">'Forma 7'!$M$59</definedName>
    <definedName name="VAS076_F_Transportoprie76KitosReguliuojamosios">'Forma 7'!$N$59</definedName>
    <definedName name="VAS076_F_Transportoprie77KitosVeiklos">'Forma 7'!$Q$59</definedName>
    <definedName name="VAS076_F_Transportoprie7Apskaitosveikla1">'Forma 7'!$O$59</definedName>
    <definedName name="VAS076_F_Transportoprie7Kitareguliuoja1">'Forma 7'!$P$59</definedName>
    <definedName name="VAS076_F_Transportoprie81IS">'Forma 7'!$D$87</definedName>
    <definedName name="VAS076_F_Transportoprie831GeriamojoVandens">'Forma 7'!$F$87</definedName>
    <definedName name="VAS076_F_Transportoprie832GeriamojoVandens">'Forma 7'!$G$87</definedName>
    <definedName name="VAS076_F_Transportoprie833GeriamojoVandens">'Forma 7'!$H$87</definedName>
    <definedName name="VAS076_F_Transportoprie83IsViso">'Forma 7'!$E$87</definedName>
    <definedName name="VAS076_F_Transportoprie841NuotekuSurinkimas">'Forma 7'!$J$87</definedName>
    <definedName name="VAS076_F_Transportoprie842NuotekuValymas">'Forma 7'!$K$87</definedName>
    <definedName name="VAS076_F_Transportoprie843NuotekuDumblo">'Forma 7'!$L$87</definedName>
    <definedName name="VAS076_F_Transportoprie84IsViso">'Forma 7'!$I$87</definedName>
    <definedName name="VAS076_F_Transportoprie85PavirsiniuNuoteku">'Forma 7'!$M$87</definedName>
    <definedName name="VAS076_F_Transportoprie86KitosReguliuojamosios">'Forma 7'!$N$87</definedName>
    <definedName name="VAS076_F_Transportoprie87KitosVeiklos">'Forma 7'!$Q$87</definedName>
    <definedName name="VAS076_F_Transportoprie8Apskaitosveikla1">'Forma 7'!$O$87</definedName>
    <definedName name="VAS076_F_Transportoprie8Kitareguliuoja1">'Forma 7'!$P$87</definedName>
    <definedName name="VAS076_F_Transportoprie91IS">'Forma 7'!$D$136</definedName>
    <definedName name="VAS076_F_Transportoprie931GeriamojoVandens">'Forma 7'!$F$136</definedName>
    <definedName name="VAS076_F_Transportoprie932GeriamojoVandens">'Forma 7'!$G$136</definedName>
    <definedName name="VAS076_F_Transportoprie933GeriamojoVandens">'Forma 7'!$H$136</definedName>
    <definedName name="VAS076_F_Transportoprie93IsViso">'Forma 7'!$E$136</definedName>
    <definedName name="VAS076_F_Transportoprie941NuotekuSurinkimas">'Forma 7'!$J$136</definedName>
    <definedName name="VAS076_F_Transportoprie942NuotekuValymas">'Forma 7'!$K$136</definedName>
    <definedName name="VAS076_F_Transportoprie943NuotekuDumblo">'Forma 7'!$L$136</definedName>
    <definedName name="VAS076_F_Transportoprie94IsViso">'Forma 7'!$I$136</definedName>
    <definedName name="VAS076_F_Transportoprie95PavirsiniuNuoteku">'Forma 7'!$M$136</definedName>
    <definedName name="VAS076_F_Transportoprie96KitosReguliuojamosios">'Forma 7'!$N$136</definedName>
    <definedName name="VAS076_F_Transportoprie97KitosVeiklos">'Forma 7'!$Q$136</definedName>
    <definedName name="VAS076_F_Transportoprie9Apskaitosveikla1">'Forma 7'!$O$136</definedName>
    <definedName name="VAS076_F_Transportoprie9Kitareguliuoja1">'Forma 7'!$P$136</definedName>
    <definedName name="VAS076_F_Vamzdynai61IS">'Forma 7'!$D$18</definedName>
    <definedName name="VAS076_F_Vamzdynai631GeriamojoVandens">'Forma 7'!$F$18</definedName>
    <definedName name="VAS076_F_Vamzdynai632GeriamojoVandens">'Forma 7'!$G$18</definedName>
    <definedName name="VAS076_F_Vamzdynai633GeriamojoVandens">'Forma 7'!$H$18</definedName>
    <definedName name="VAS076_F_Vamzdynai63IsViso">'Forma 7'!$E$18</definedName>
    <definedName name="VAS076_F_Vamzdynai641NuotekuSurinkimas">'Forma 7'!$J$18</definedName>
    <definedName name="VAS076_F_Vamzdynai642NuotekuValymas">'Forma 7'!$K$18</definedName>
    <definedName name="VAS076_F_Vamzdynai643NuotekuDumblo">'Forma 7'!$L$18</definedName>
    <definedName name="VAS076_F_Vamzdynai64IsViso">'Forma 7'!$I$18</definedName>
    <definedName name="VAS076_F_Vamzdynai65PavirsiniuNuoteku">'Forma 7'!$M$18</definedName>
    <definedName name="VAS076_F_Vamzdynai66KitosReguliuojamosios">'Forma 7'!$N$18</definedName>
    <definedName name="VAS076_F_Vamzdynai67KitosVeiklos">'Forma 7'!$Q$18</definedName>
    <definedName name="VAS076_F_Vamzdynai6Apskaitosveikla1">'Forma 7'!$O$18</definedName>
    <definedName name="VAS076_F_Vamzdynai6Kitareguliuoja1">'Forma 7'!$P$18</definedName>
    <definedName name="VAS076_F_Vamzdynai71IS">'Forma 7'!$D$46</definedName>
    <definedName name="VAS076_F_Vamzdynai731GeriamojoVandens">'Forma 7'!$F$46</definedName>
    <definedName name="VAS076_F_Vamzdynai732GeriamojoVandens">'Forma 7'!$G$46</definedName>
    <definedName name="VAS076_F_Vamzdynai733GeriamojoVandens">'Forma 7'!$H$46</definedName>
    <definedName name="VAS076_F_Vamzdynai73IsViso">'Forma 7'!$E$46</definedName>
    <definedName name="VAS076_F_Vamzdynai741NuotekuSurinkimas">'Forma 7'!$J$46</definedName>
    <definedName name="VAS076_F_Vamzdynai742NuotekuValymas">'Forma 7'!$K$46</definedName>
    <definedName name="VAS076_F_Vamzdynai743NuotekuDumblo">'Forma 7'!$L$46</definedName>
    <definedName name="VAS076_F_Vamzdynai74IsViso">'Forma 7'!$I$46</definedName>
    <definedName name="VAS076_F_Vamzdynai75PavirsiniuNuoteku">'Forma 7'!$M$46</definedName>
    <definedName name="VAS076_F_Vamzdynai76KitosReguliuojamosios">'Forma 7'!$N$46</definedName>
    <definedName name="VAS076_F_Vamzdynai77KitosVeiklos">'Forma 7'!$Q$46</definedName>
    <definedName name="VAS076_F_Vamzdynai7Apskaitosveikla1">'Forma 7'!$O$46</definedName>
    <definedName name="VAS076_F_Vamzdynai7Kitareguliuoja1">'Forma 7'!$P$46</definedName>
    <definedName name="VAS076_F_Vamzdynai81IS">'Forma 7'!$D$74</definedName>
    <definedName name="VAS076_F_Vamzdynai831GeriamojoVandens">'Forma 7'!$F$74</definedName>
    <definedName name="VAS076_F_Vamzdynai832GeriamojoVandens">'Forma 7'!$G$74</definedName>
    <definedName name="VAS076_F_Vamzdynai833GeriamojoVandens">'Forma 7'!$H$74</definedName>
    <definedName name="VAS076_F_Vamzdynai83IsViso">'Forma 7'!$E$74</definedName>
    <definedName name="VAS076_F_Vamzdynai841NuotekuSurinkimas">'Forma 7'!$J$74</definedName>
    <definedName name="VAS076_F_Vamzdynai842NuotekuValymas">'Forma 7'!$K$74</definedName>
    <definedName name="VAS076_F_Vamzdynai843NuotekuDumblo">'Forma 7'!$L$74</definedName>
    <definedName name="VAS076_F_Vamzdynai84IsViso">'Forma 7'!$I$74</definedName>
    <definedName name="VAS076_F_Vamzdynai85PavirsiniuNuoteku">'Forma 7'!$M$74</definedName>
    <definedName name="VAS076_F_Vamzdynai86KitosReguliuojamosios">'Forma 7'!$N$74</definedName>
    <definedName name="VAS076_F_Vamzdynai87KitosVeiklos">'Forma 7'!$Q$74</definedName>
    <definedName name="VAS076_F_Vamzdynai8Apskaitosveikla1">'Forma 7'!$O$74</definedName>
    <definedName name="VAS076_F_Vamzdynai8Kitareguliuoja1">'Forma 7'!$P$74</definedName>
    <definedName name="VAS076_F_Vamzdynai91IS">'Forma 7'!$D$124</definedName>
    <definedName name="VAS076_F_Vamzdynai931GeriamojoVandens">'Forma 7'!$F$124</definedName>
    <definedName name="VAS076_F_Vamzdynai932GeriamojoVandens">'Forma 7'!$G$124</definedName>
    <definedName name="VAS076_F_Vamzdynai933GeriamojoVandens">'Forma 7'!$H$124</definedName>
    <definedName name="VAS076_F_Vamzdynai93IsViso">'Forma 7'!$E$124</definedName>
    <definedName name="VAS076_F_Vamzdynai941NuotekuSurinkimas">'Forma 7'!$J$124</definedName>
    <definedName name="VAS076_F_Vamzdynai942NuotekuValymas">'Forma 7'!$K$124</definedName>
    <definedName name="VAS076_F_Vamzdynai943NuotekuDumblo">'Forma 7'!$L$124</definedName>
    <definedName name="VAS076_F_Vamzdynai94IsViso">'Forma 7'!$I$124</definedName>
    <definedName name="VAS076_F_Vamzdynai95PavirsiniuNuoteku">'Forma 7'!$M$124</definedName>
    <definedName name="VAS076_F_Vamzdynai96KitosReguliuojamosios">'Forma 7'!$N$124</definedName>
    <definedName name="VAS076_F_Vamzdynai97KitosVeiklos">'Forma 7'!$Q$124</definedName>
    <definedName name="VAS076_F_Vamzdynai9Apskaitosveikla1">'Forma 7'!$O$124</definedName>
    <definedName name="VAS076_F_Vamzdynai9Kitareguliuoja1">'Forma 7'!$P$124</definedName>
    <definedName name="VAS076_F_Vandenssiurbli51IS">'Forma 7'!$D$23</definedName>
    <definedName name="VAS076_F_Vandenssiurbli531GeriamojoVandens">'Forma 7'!$F$23</definedName>
    <definedName name="VAS076_F_Vandenssiurbli532GeriamojoVandens">'Forma 7'!$G$23</definedName>
    <definedName name="VAS076_F_Vandenssiurbli533GeriamojoVandens">'Forma 7'!$H$23</definedName>
    <definedName name="VAS076_F_Vandenssiurbli53IsViso">'Forma 7'!$E$23</definedName>
    <definedName name="VAS076_F_Vandenssiurbli541NuotekuSurinkimas">'Forma 7'!$J$23</definedName>
    <definedName name="VAS076_F_Vandenssiurbli542NuotekuValymas">'Forma 7'!$K$23</definedName>
    <definedName name="VAS076_F_Vandenssiurbli543NuotekuDumblo">'Forma 7'!$L$23</definedName>
    <definedName name="VAS076_F_Vandenssiurbli54IsViso">'Forma 7'!$I$23</definedName>
    <definedName name="VAS076_F_Vandenssiurbli55PavirsiniuNuoteku">'Forma 7'!$M$23</definedName>
    <definedName name="VAS076_F_Vandenssiurbli56KitosReguliuojamosios">'Forma 7'!$N$23</definedName>
    <definedName name="VAS076_F_Vandenssiurbli57KitosVeiklos">'Forma 7'!$Q$23</definedName>
    <definedName name="VAS076_F_Vandenssiurbli5Apskaitosveikla1">'Forma 7'!$O$23</definedName>
    <definedName name="VAS076_F_Vandenssiurbli5Kitareguliuoja1">'Forma 7'!$P$23</definedName>
    <definedName name="VAS076_F_Vandenssiurbli61IS">'Forma 7'!$D$51</definedName>
    <definedName name="VAS076_F_Vandenssiurbli631GeriamojoVandens">'Forma 7'!$F$51</definedName>
    <definedName name="VAS076_F_Vandenssiurbli632GeriamojoVandens">'Forma 7'!$G$51</definedName>
    <definedName name="VAS076_F_Vandenssiurbli633GeriamojoVandens">'Forma 7'!$H$51</definedName>
    <definedName name="VAS076_F_Vandenssiurbli63IsViso">'Forma 7'!$E$51</definedName>
    <definedName name="VAS076_F_Vandenssiurbli641NuotekuSurinkimas">'Forma 7'!$J$51</definedName>
    <definedName name="VAS076_F_Vandenssiurbli642NuotekuValymas">'Forma 7'!$K$51</definedName>
    <definedName name="VAS076_F_Vandenssiurbli643NuotekuDumblo">'Forma 7'!$L$51</definedName>
    <definedName name="VAS076_F_Vandenssiurbli64IsViso">'Forma 7'!$I$51</definedName>
    <definedName name="VAS076_F_Vandenssiurbli65PavirsiniuNuoteku">'Forma 7'!$M$51</definedName>
    <definedName name="VAS076_F_Vandenssiurbli66KitosReguliuojamosios">'Forma 7'!$N$51</definedName>
    <definedName name="VAS076_F_Vandenssiurbli67KitosVeiklos">'Forma 7'!$Q$51</definedName>
    <definedName name="VAS076_F_Vandenssiurbli6Apskaitosveikla1">'Forma 7'!$O$51</definedName>
    <definedName name="VAS076_F_Vandenssiurbli6Kitareguliuoja1">'Forma 7'!$P$51</definedName>
    <definedName name="VAS076_F_Vandenssiurbli71IS">'Forma 7'!$D$79</definedName>
    <definedName name="VAS076_F_Vandenssiurbli731GeriamojoVandens">'Forma 7'!$F$79</definedName>
    <definedName name="VAS076_F_Vandenssiurbli732GeriamojoVandens">'Forma 7'!$G$79</definedName>
    <definedName name="VAS076_F_Vandenssiurbli733GeriamojoVandens">'Forma 7'!$H$79</definedName>
    <definedName name="VAS076_F_Vandenssiurbli73IsViso">'Forma 7'!$E$79</definedName>
    <definedName name="VAS076_F_Vandenssiurbli741NuotekuSurinkimas">'Forma 7'!$J$79</definedName>
    <definedName name="VAS076_F_Vandenssiurbli742NuotekuValymas">'Forma 7'!$K$79</definedName>
    <definedName name="VAS076_F_Vandenssiurbli743NuotekuDumblo">'Forma 7'!$L$79</definedName>
    <definedName name="VAS076_F_Vandenssiurbli74IsViso">'Forma 7'!$I$79</definedName>
    <definedName name="VAS076_F_Vandenssiurbli75PavirsiniuNuoteku">'Forma 7'!$M$79</definedName>
    <definedName name="VAS076_F_Vandenssiurbli76KitosReguliuojamosios">'Forma 7'!$N$79</definedName>
    <definedName name="VAS076_F_Vandenssiurbli77KitosVeiklos">'Forma 7'!$Q$79</definedName>
    <definedName name="VAS076_F_Vandenssiurbli7Apskaitosveikla1">'Forma 7'!$O$79</definedName>
    <definedName name="VAS076_F_Vandenssiurbli7Kitareguliuoja1">'Forma 7'!$P$79</definedName>
    <definedName name="VAS076_F_Verslovienetui31IS">'Forma 7'!$D$164</definedName>
    <definedName name="VAS076_F_Verslovienetui331GeriamojoVandens">'Forma 7'!$F$164</definedName>
    <definedName name="VAS076_F_Verslovienetui332GeriamojoVandens">'Forma 7'!$G$164</definedName>
    <definedName name="VAS076_F_Verslovienetui333GeriamojoVandens">'Forma 7'!$H$164</definedName>
    <definedName name="VAS076_F_Verslovienetui33IsViso">'Forma 7'!$E$164</definedName>
    <definedName name="VAS076_F_Verslovienetui341NuotekuSurinkimas">'Forma 7'!$J$164</definedName>
    <definedName name="VAS076_F_Verslovienetui342NuotekuValymas">'Forma 7'!$K$164</definedName>
    <definedName name="VAS076_F_Verslovienetui343NuotekuDumblo">'Forma 7'!$L$164</definedName>
    <definedName name="VAS076_F_Verslovienetui34IsViso">'Forma 7'!$I$164</definedName>
    <definedName name="VAS076_F_Verslovienetui35PavirsiniuNuoteku">'Forma 7'!$M$164</definedName>
    <definedName name="VAS076_F_Verslovienetui36KitosReguliuojamosios">'Forma 7'!$N$164</definedName>
    <definedName name="VAS076_F_Verslovienetui37KitosVeiklos">'Forma 7'!$Q$164</definedName>
    <definedName name="VAS076_F_Verslovienetui3Apskaitosveikla1">'Forma 7'!$O$164</definedName>
    <definedName name="VAS076_F_Verslovienetui3Kitareguliuoja1">'Forma 7'!$P$164</definedName>
    <definedName name="VAS078_D_Abonentinestar1">'Forma 9'!$C$193</definedName>
    <definedName name="VAS078_D_Abonentuskaici1">'Forma 9'!$C$86</definedName>
    <definedName name="VAS078_D_Abonentuskaiti1">'Forma 9'!$C$72</definedName>
    <definedName name="VAS078_D_Administracijo1">'Forma 9'!$C$194</definedName>
    <definedName name="VAS078_D_Anaerobiniuiap1">'Forma 9'!$C$156</definedName>
    <definedName name="VAS078_D_Anaerobiskaiap1">'Forma 9'!$C$160</definedName>
    <definedName name="VAS078_D_Anaerobiskaiap2">'Forma 9'!$C$161</definedName>
    <definedName name="VAS078_D_Asenizacinesma1">'Forma 9'!$C$187</definedName>
    <definedName name="VAS078_D_AtaskaitinisLaikotarpis">'Forma 9'!$E$9</definedName>
    <definedName name="VAS078_D_Atitekanciunuo1">'Forma 9'!$C$111</definedName>
    <definedName name="VAS078_D_Atitekanciupav1">'Forma 9'!$C$135</definedName>
    <definedName name="VAS078_D_Aukioprojektin1">'Forma 9'!$C$10</definedName>
    <definedName name="VAS078_D_Azotasn1">'Forma 9'!$C$115</definedName>
    <definedName name="VAS078_D_Azotasn2">'Forma 9'!$C$121</definedName>
    <definedName name="VAS078_D_Beslegeseirkit1">'Forma 9'!$C$40</definedName>
    <definedName name="VAS078_D_Bgeriamojovand1">'Forma 9'!$C$31</definedName>
    <definedName name="VAS078_D_Biologiniosume1">'Forma 9'!$C$104</definedName>
    <definedName name="VAS078_D_Bokstuskaicius1">'Forma 9'!$C$50</definedName>
    <definedName name="VAS078_D_Cgeriamojovand1">'Forma 9'!$C$35</definedName>
    <definedName name="VAS078_D_Chloru1">'Forma 9'!$C$48</definedName>
    <definedName name="VAS078_D_Darbomasinuiri1">'Forma 9'!$C$134</definedName>
    <definedName name="VAS078_D_Daugiabuciunam2">'Forma 9'!$C$66</definedName>
    <definedName name="VAS078_D_Daugiabuciuose3">'Forma 9'!$C$71</definedName>
    <definedName name="VAS078_D_Denitrifikacij1">'Forma 9'!$C$106</definedName>
    <definedName name="VAS078_D_Dezinfekavimoi1">'Forma 9'!$C$45</definedName>
    <definedName name="VAS078_D_Dezinfekuotoch1">'Forma 9'!$C$49</definedName>
    <definedName name="VAS078_D_Dezinfekuotona1">'Forma 9'!$C$47</definedName>
    <definedName name="VAS078_D_Dezinfekuotova1">'Forma 9'!$C$44</definedName>
    <definedName name="VAS078_D_Dgeriamojovand1">'Forma 9'!$C$57</definedName>
    <definedName name="VAS078_D_Dumblokiekisde1">'Forma 9'!$C$124</definedName>
    <definedName name="VAS078_D_Dumblokiekisde2">'Forma 9'!$C$125</definedName>
    <definedName name="VAS078_D_Dumblokiekisde3">'Forma 9'!$C$126</definedName>
    <definedName name="VAS078_D_Dumblokiekisde4">'Forma 9'!$C$127</definedName>
    <definedName name="VAS078_D_Enuotekusurink1">'Forma 9'!$C$75</definedName>
    <definedName name="VAS078_D_Filtracijoslau1">'Forma 9'!$C$99</definedName>
    <definedName name="VAS078_D_Filtracijoslau2">'Forma 9'!$C$100</definedName>
    <definedName name="VAS078_D_Fosforasp1">'Forma 9'!$C$116</definedName>
    <definedName name="VAS078_D_Fosforasp2">'Forma 9'!$C$122</definedName>
    <definedName name="VAS078_D_Fpavirsiniunuo1">'Forma 9'!$C$88</definedName>
    <definedName name="VAS078_D_Gbuitiniuirgam1">'Forma 9'!$C$98</definedName>
    <definedName name="VAS078_D_Greziniuoseins1">'Forma 9'!$C$33</definedName>
    <definedName name="VAS078_D_Hidrantuskaici1">'Forma 9'!$C$68</definedName>
    <definedName name="VAS078_D_Hpavirsiniunuo1">'Forma 9'!$C$131</definedName>
    <definedName name="VAS078_D_Individualiuna1">'Forma 9'!$C$85</definedName>
    <definedName name="VAS078_D_Instaliuotusiu1">'Forma 9'!$C$52</definedName>
    <definedName name="VAS078_D_Inuotekudumblo1">'Forma 9'!$C$145</definedName>
    <definedName name="VAS078_D_Isjutransporto1">'Forma 9'!$C$186</definedName>
    <definedName name="VAS078_D_Isleidziamunuo1">'Forma 9'!$C$117</definedName>
    <definedName name="VAS078_D_Isleidziamupav1">'Forma 9'!$C$139</definedName>
    <definedName name="VAS078_D_Issioskaiciaus13">'Forma 9'!$C$70</definedName>
    <definedName name="VAS078_D_Issioskaiciaus14">'Forma 9'!$C$81</definedName>
    <definedName name="VAS078_D_Issioskaiciaus15">'Forma 9'!$C$84</definedName>
    <definedName name="VAS078_D_Issioskaiciaus16">'Forma 9'!$C$94</definedName>
    <definedName name="VAS078_D_Issioskaiciaus17">'Forma 9'!$C$191</definedName>
    <definedName name="VAS078_D_Istoskaiciausn1">'Forma 9'!$C$46</definedName>
    <definedName name="VAS078_D_Istoskaiciausu1">'Forma 9'!$C$39</definedName>
    <definedName name="VAS078_D_Istoskaiciausv1">'Forma 9'!$C$37</definedName>
    <definedName name="VAS078_D_Isvalytunuotek1">'Forma 9'!$C$130</definedName>
    <definedName name="VAS078_D_Isvalytupavirs1">'Forma 9'!$C$132</definedName>
    <definedName name="VAS078_D_Ivadiniukartus1">'Forma 9'!$C$69</definedName>
    <definedName name="VAS078_D_Jtransportoukis1">'Forma 9'!$C$184</definedName>
    <definedName name="VAS078_D_Kanalizacijoje1">'Forma 9'!$C$87</definedName>
    <definedName name="VAS078_D_Kanalizacijosi1">'Forma 9'!$C$82</definedName>
    <definedName name="VAS078_D_Kanalizacijoss1">'Forma 9'!$C$76</definedName>
    <definedName name="VAS078_D_Kanalizavimopa1">'Forma 9'!$C$83</definedName>
    <definedName name="VAS078_D_Kitaisbudaispa1">'Forma 9'!$C$42</definedName>
    <definedName name="VAS078_D_Kitosspecialio1">'Forma 9'!$C$189</definedName>
    <definedName name="VAS078_D_Kitudarbomasin1">'Forma 9'!$C$110</definedName>
    <definedName name="VAS078_D_Kitupadaliniup1">'Forma 9'!$C$195</definedName>
    <definedName name="VAS078_D_Kituvandentiek1">'Forma 9'!$C$64</definedName>
    <definedName name="VAS078_D_Kompostodregnu1">'Forma 9'!$C$172</definedName>
    <definedName name="VAS078_D_Kompostokiekis1">'Forma 9'!$C$171</definedName>
    <definedName name="VAS078_D_Magistraliniuv1">'Forma 9'!$C$63</definedName>
    <definedName name="VAS078_D_Mechaniniovaly1">'Forma 9'!$C$102</definedName>
    <definedName name="VAS078_D_Membraniniaios1">'Forma 9'!$C$55</definedName>
    <definedName name="VAS078_D_Membraniniaiul1">'Forma 9'!$C$53</definedName>
    <definedName name="VAS078_D_Metinisbiologi1">'Forma 9'!$C$105</definedName>
    <definedName name="VAS078_D_Metinisdenitri1">'Forma 9'!$C$107</definedName>
    <definedName name="VAS078_D_Metinisfiltrav1">'Forma 9'!$C$101</definedName>
    <definedName name="VAS078_D_Metinismechani1">'Forma 9'!$C$103</definedName>
    <definedName name="VAS078_D_Metinisnuoteku1">'Forma 9'!$C$174</definedName>
    <definedName name="VAS078_D_Metinisnuoteku2">'Forma 9'!$C$182</definedName>
    <definedName name="VAS078_D_Metinisparuost1">'Forma 9'!$C$38</definedName>
    <definedName name="VAS078_D_Naftosprodukta1">'Forma 9'!$C$138</definedName>
    <definedName name="VAS078_D_Naftosprodukta2">'Forma 9'!$C$142</definedName>
    <definedName name="VAS078_D_Nuotekudumblas1">'Forma 9'!$C$176</definedName>
    <definedName name="VAS078_D_Nuotekudumbloa1">'Forma 9'!$C$25</definedName>
    <definedName name="VAS078_D_Nuotekudumbloa2">'Forma 9'!$C$155</definedName>
    <definedName name="VAS078_D_Nuotekudumblod1">'Forma 9'!$C$29</definedName>
    <definedName name="VAS078_D_Nuotekudumblod2">'Forma 9'!$C$165</definedName>
    <definedName name="VAS078_D_Nuotekudumblod3">'Forma 9'!$C$169</definedName>
    <definedName name="VAS078_D_Nuotekudumblok1">'Forma 9'!$C$30</definedName>
    <definedName name="VAS078_D_Nuotekudumblok2">'Forma 9'!$C$151</definedName>
    <definedName name="VAS078_D_Nuotekudumblok3">'Forma 9'!$C$153</definedName>
    <definedName name="VAS078_D_Nuotekudumblok4">'Forma 9'!$C$158</definedName>
    <definedName name="VAS078_D_Nuotekudumblok5">'Forma 9'!$C$163</definedName>
    <definedName name="VAS078_D_Nuotekudumblok6">'Forma 9'!$C$166</definedName>
    <definedName name="VAS078_D_Nuotekudumblok7">'Forma 9'!$C$168</definedName>
    <definedName name="VAS078_D_Nuotekudumblok8">'Forma 9'!$C$170</definedName>
    <definedName name="VAS078_D_Nuotekudumblop1">'Forma 9'!$C$28</definedName>
    <definedName name="VAS078_D_Nuotekudumblop2">'Forma 9'!$C$159</definedName>
    <definedName name="VAS078_D_Nuotekudumblos1">'Forma 9'!$C$27</definedName>
    <definedName name="VAS078_D_Nuotekudumblos2">'Forma 9'!$C$164</definedName>
    <definedName name="VAS078_D_Nuotekudumblot10">'Forma 9'!$C$154</definedName>
    <definedName name="VAS078_D_Nuotekudumblot11">'Forma 9'!$C$175</definedName>
    <definedName name="VAS078_D_Nuotekudumblot12">'Forma 9'!$C$183</definedName>
    <definedName name="VAS078_D_Nuotekudumblot7">'Forma 9'!$C$26</definedName>
    <definedName name="VAS078_D_Nuotekudumblot8">'Forma 9'!$C$149</definedName>
    <definedName name="VAS078_D_Nuotekudumblot9">'Forma 9'!$C$150</definedName>
    <definedName name="VAS078_D_Nuotekudumblov1">'Forma 9'!$C$152</definedName>
    <definedName name="VAS078_D_Nuotekudumblov2">'Forma 9'!$C$167</definedName>
    <definedName name="VAS078_D_Nuotekulaborat1">'Forma 9'!$C$192</definedName>
    <definedName name="VAS078_D_Nuotekuperpump1">'Forma 9'!$C$77</definedName>
    <definedName name="VAS078_D_Nuotekusiurbli1">'Forma 9'!$C$14</definedName>
    <definedName name="VAS078_D_Nuotekutinklui1">'Forma 9'!$C$80</definedName>
    <definedName name="VAS078_D_Nuotekuvalyklo1">'Forma 9'!$C$108</definedName>
    <definedName name="VAS078_D_Nuotekuvalyklo2">'Forma 9'!$C$109</definedName>
    <definedName name="VAS078_D_Nuotekuvalyklu1">'Forma 9'!$C$16</definedName>
    <definedName name="VAS078_D_Padidejusiosta1">'Forma 9'!$C$123</definedName>
    <definedName name="VAS078_D_Pagalbiochemin1">'Forma 9'!$C$112</definedName>
    <definedName name="VAS078_D_Pagalbiochemin2">'Forma 9'!$C$118</definedName>
    <definedName name="VAS078_D_Pagalbiochemin3">'Forma 9'!$C$129</definedName>
    <definedName name="VAS078_D_Pagalbiochemin4">'Forma 9'!$C$136</definedName>
    <definedName name="VAS078_D_Pagalbiochemin5">'Forma 9'!$C$140</definedName>
    <definedName name="VAS078_D_Pagalbiochemin6">'Forma 9'!$C$144</definedName>
    <definedName name="VAS078_D_Pagamintubrike1">'Forma 9'!$C$180</definedName>
    <definedName name="VAS078_D_Pagamintugranu1">'Forma 9'!$C$181</definedName>
    <definedName name="VAS078_D_Paruostonuotek1">'Forma 9'!$C$177</definedName>
    <definedName name="VAS078_D_Paruostonuotek2">'Forma 9'!$C$178</definedName>
    <definedName name="VAS078_D_Pasalintatersa1">'Forma 9'!$C$128</definedName>
    <definedName name="VAS078_D_Pasalintatersa2">'Forma 9'!$C$143</definedName>
    <definedName name="VAS078_D_Patiektasvande1">'Forma 9'!$C$43</definedName>
    <definedName name="VAS078_D_Pavirsiniunuot10">'Forma 9'!$C$90</definedName>
    <definedName name="VAS078_D_Pavirsiniunuot11">'Forma 9'!$C$91</definedName>
    <definedName name="VAS078_D_Pavirsiniunuot12">'Forma 9'!$C$93</definedName>
    <definedName name="VAS078_D_Pavirsiniunuot13">'Forma 9'!$C$95</definedName>
    <definedName name="VAS078_D_Pavirsiniunuot14">'Forma 9'!$C$96</definedName>
    <definedName name="VAS078_D_Pavirsiniunuot15">'Forma 9'!$C$97</definedName>
    <definedName name="VAS078_D_Pavirsiniunuot16">'Forma 9'!$C$133</definedName>
    <definedName name="VAS078_D_Pavirsiniunuot7">'Forma 9'!$C$15</definedName>
    <definedName name="VAS078_D_Pavirsiniunuot8">'Forma 9'!$C$21</definedName>
    <definedName name="VAS078_D_Pavirsiniunuot9">'Forma 9'!$C$89</definedName>
    <definedName name="VAS078_D_Perpumpavimost1">'Forma 9'!$C$78</definedName>
    <definedName name="VAS078_D_Pozeminiovande1">'Forma 9'!$C$62</definedName>
    <definedName name="VAS078_D_Rezervuaruskai1">'Forma 9'!$C$51</definedName>
    <definedName name="VAS078_D_Riebalair1">'Forma 9'!$C$114</definedName>
    <definedName name="VAS078_D_Riebalair2">'Forma 9'!$C$120</definedName>
    <definedName name="VAS078_D_Sausumedziaguk1">'Forma 9'!$C$173</definedName>
    <definedName name="VAS078_D_Sausumedziaguk2">'Forma 9'!$C$179</definedName>
    <definedName name="VAS078_D_Skaitikliubutu1">'Forma 9'!$C$73</definedName>
    <definedName name="VAS078_D_Suspenduotosme1">'Forma 9'!$C$113</definedName>
    <definedName name="VAS078_D_Suspenduotosme2">'Forma 9'!$C$119</definedName>
    <definedName name="VAS078_D_Suspenduotosme3">'Forma 9'!$C$137</definedName>
    <definedName name="VAS078_D_Suspenduotosme4">'Forma 9'!$C$141</definedName>
    <definedName name="VAS078_D_Transportoprie10">'Forma 9'!$C$185</definedName>
    <definedName name="VAS078_D_Transportoprie11">'Forma 9'!$C$188</definedName>
    <definedName name="VAS078_D_Transportoprie12">'Forma 9'!$C$190</definedName>
    <definedName name="VAS078_D_Uzdaroseslegin1">'Forma 9'!$C$41</definedName>
    <definedName name="VAS078_D_Valyklosesusid1">'Forma 9'!$C$146</definedName>
    <definedName name="VAS078_D_Valyklosesusid2">'Forma 9'!$C$147</definedName>
    <definedName name="VAS078_D_Valyklosesusid3">'Forma 9'!$C$148</definedName>
    <definedName name="VAS078_D_Vandensaeravim1">'Forma 9'!$C$36</definedName>
    <definedName name="VAS078_D_Vandensemimoko1">'Forma 9'!$C$67</definedName>
    <definedName name="VAS078_D_Vandensisgavimo1">'Forma 9'!$C$11</definedName>
    <definedName name="VAS078_D_Vandenspakelim1">'Forma 9'!$C$13</definedName>
    <definedName name="VAS078_D_Vandenspakelim2">'Forma 9'!$C$59</definedName>
    <definedName name="VAS078_D_Vandenspakelim3">'Forma 9'!$C$60</definedName>
    <definedName name="VAS078_D_Vandensruosime1">'Forma 9'!$C$54</definedName>
    <definedName name="VAS078_D_Vandensruosimo1">'Forma 9'!$C$12</definedName>
    <definedName name="VAS078_D_Vandentiekyjel1">'Forma 9'!$C$74</definedName>
    <definedName name="VAS078_D_Vandentiekiopr1">'Forma 9'!$C$65</definedName>
    <definedName name="VAS078_D_Vandentiekiusk1">'Forma 9'!$C$58</definedName>
    <definedName name="VAS078_D_Vandenvieciusk1">'Forma 9'!$C$32</definedName>
    <definedName name="VAS078_D_Vidutinisnuote1">'Forma 9'!$C$157</definedName>
    <definedName name="VAS078_D_Vidutinisnuote2">'Forma 9'!$C$162</definedName>
    <definedName name="VAS078_D_Vidutinispajeg1">'Forma 9'!$C$17</definedName>
    <definedName name="VAS078_D_Vidutinispajeg2">'Forma 9'!$C$18</definedName>
    <definedName name="VAS078_D_Vidutinispajeg3">'Forma 9'!$C$19</definedName>
    <definedName name="VAS078_D_Vidutinispajeg4">'Forma 9'!$C$20</definedName>
    <definedName name="VAS078_D_Vidutinispajeg5">'Forma 9'!$C$22</definedName>
    <definedName name="VAS078_D_Vidutinispajeg6">'Forma 9'!$C$23</definedName>
    <definedName name="VAS078_D_Vidutinispajeg7">'Forma 9'!$C$24</definedName>
    <definedName name="VAS078_D_Vidutinissvert1">'Forma 9'!$C$34</definedName>
    <definedName name="VAS078_D_Vidutinissvert2">'Forma 9'!$C$56</definedName>
    <definedName name="VAS078_D_Vidutinissvert3">'Forma 9'!$C$61</definedName>
    <definedName name="VAS078_D_Vidutinissvert4">'Forma 9'!$C$79</definedName>
    <definedName name="VAS078_D_Vidutinissvert5">'Forma 9'!$C$92</definedName>
    <definedName name="VAS078_F_Abonentinestar1AtaskaitinisLaikotarpis">'Forma 9'!$E$193</definedName>
    <definedName name="VAS078_F_Abonentuskaici1AtaskaitinisLaikotarpis">'Forma 9'!$E$86</definedName>
    <definedName name="VAS078_F_Abonentuskaiti1AtaskaitinisLaikotarpis">'Forma 9'!$E$72</definedName>
    <definedName name="VAS078_F_Administracijo1AtaskaitinisLaikotarpis">'Forma 9'!$E$194</definedName>
    <definedName name="VAS078_F_Anaerobiniuiap1AtaskaitinisLaikotarpis">'Forma 9'!$E$156</definedName>
    <definedName name="VAS078_F_Anaerobiskaiap2AtaskaitinisLaikotarpis">'Forma 9'!$E$161</definedName>
    <definedName name="VAS078_F_Asenizacinesma1AtaskaitinisLaikotarpis">'Forma 9'!$E$187</definedName>
    <definedName name="VAS078_F_Azotasn1AtaskaitinisLaikotarpis">'Forma 9'!$E$115</definedName>
    <definedName name="VAS078_F_Azotasn2AtaskaitinisLaikotarpis">'Forma 9'!$E$121</definedName>
    <definedName name="VAS078_F_Beslegeseirkit1AtaskaitinisLaikotarpis">'Forma 9'!$E$40</definedName>
    <definedName name="VAS078_F_Biologiniosume1AtaskaitinisLaikotarpis">'Forma 9'!$E$104</definedName>
    <definedName name="VAS078_F_Bokstuskaicius1AtaskaitinisLaikotarpis">'Forma 9'!$E$50</definedName>
    <definedName name="VAS078_F_Chloru1AtaskaitinisLaikotarpis">'Forma 9'!$E$48</definedName>
    <definedName name="VAS078_F_Darbomasinuiri1AtaskaitinisLaikotarpis">'Forma 9'!$E$134</definedName>
    <definedName name="VAS078_F_Daugiabuciunam2AtaskaitinisLaikotarpis">'Forma 9'!$E$66</definedName>
    <definedName name="VAS078_F_Daugiabuciuose3AtaskaitinisLaikotarpis">'Forma 9'!$E$71</definedName>
    <definedName name="VAS078_F_Denitrifikacij1AtaskaitinisLaikotarpis">'Forma 9'!$E$106</definedName>
    <definedName name="VAS078_F_Dezinfekavimoi1AtaskaitinisLaikotarpis">'Forma 9'!$E$45</definedName>
    <definedName name="VAS078_F_Dezinfekuotoch1AtaskaitinisLaikotarpis">'Forma 9'!$E$49</definedName>
    <definedName name="VAS078_F_Dezinfekuotona1AtaskaitinisLaikotarpis">'Forma 9'!$E$47</definedName>
    <definedName name="VAS078_F_Dezinfekuotova1AtaskaitinisLaikotarpis">'Forma 9'!$E$44</definedName>
    <definedName name="VAS078_F_Dumblokiekisde1AtaskaitinisLaikotarpis">'Forma 9'!$E$124</definedName>
    <definedName name="VAS078_F_Dumblokiekisde2AtaskaitinisLaikotarpis">'Forma 9'!$E$125</definedName>
    <definedName name="VAS078_F_Dumblokiekisde3AtaskaitinisLaikotarpis">'Forma 9'!$E$126</definedName>
    <definedName name="VAS078_F_Dumblokiekisde4AtaskaitinisLaikotarpis">'Forma 9'!$E$127</definedName>
    <definedName name="VAS078_F_Filtracijoslau1AtaskaitinisLaikotarpis">'Forma 9'!$E$99</definedName>
    <definedName name="VAS078_F_Filtracijoslau2AtaskaitinisLaikotarpis">'Forma 9'!$E$100</definedName>
    <definedName name="VAS078_F_Fosforasp1AtaskaitinisLaikotarpis">'Forma 9'!$E$116</definedName>
    <definedName name="VAS078_F_Fosforasp2AtaskaitinisLaikotarpis">'Forma 9'!$E$122</definedName>
    <definedName name="VAS078_F_Greziniuoseins1AtaskaitinisLaikotarpis">'Forma 9'!$E$33</definedName>
    <definedName name="VAS078_F_Hidrantuskaici1AtaskaitinisLaikotarpis">'Forma 9'!$E$68</definedName>
    <definedName name="VAS078_F_Individualiuna1AtaskaitinisLaikotarpis">'Forma 9'!$E$85</definedName>
    <definedName name="VAS078_F_Instaliuotusiu1AtaskaitinisLaikotarpis">'Forma 9'!$E$52</definedName>
    <definedName name="VAS078_F_Isjutransporto1AtaskaitinisLaikotarpis">'Forma 9'!$E$186</definedName>
    <definedName name="VAS078_F_Issioskaiciaus13AtaskaitinisLaikotarpis">'Forma 9'!$E$70</definedName>
    <definedName name="VAS078_F_Issioskaiciaus14AtaskaitinisLaikotarpis">'Forma 9'!$E$81</definedName>
    <definedName name="VAS078_F_Issioskaiciaus15AtaskaitinisLaikotarpis">'Forma 9'!$E$84</definedName>
    <definedName name="VAS078_F_Issioskaiciaus16AtaskaitinisLaikotarpis">'Forma 9'!$E$94</definedName>
    <definedName name="VAS078_F_Issioskaiciaus17AtaskaitinisLaikotarpis">'Forma 9'!$E$191</definedName>
    <definedName name="VAS078_F_Istoskaiciausn1AtaskaitinisLaikotarpis">'Forma 9'!$E$46</definedName>
    <definedName name="VAS078_F_Istoskaiciausu1AtaskaitinisLaikotarpis">'Forma 9'!$E$39</definedName>
    <definedName name="VAS078_F_Istoskaiciausv1AtaskaitinisLaikotarpis">'Forma 9'!$E$37</definedName>
    <definedName name="VAS078_F_Isvalytunuotek1AtaskaitinisLaikotarpis">'Forma 9'!$E$130</definedName>
    <definedName name="VAS078_F_Isvalytupavirs1AtaskaitinisLaikotarpis">'Forma 9'!$E$132</definedName>
    <definedName name="VAS078_F_Ivadiniukartus1AtaskaitinisLaikotarpis">'Forma 9'!$E$69</definedName>
    <definedName name="VAS078_F_Kanalizacijoje1AtaskaitinisLaikotarpis">'Forma 9'!$E$87</definedName>
    <definedName name="VAS078_F_Kanalizacijosi1AtaskaitinisLaikotarpis">'Forma 9'!$E$82</definedName>
    <definedName name="VAS078_F_Kanalizacijoss1AtaskaitinisLaikotarpis">'Forma 9'!$E$76</definedName>
    <definedName name="VAS078_F_Kanalizavimopa1AtaskaitinisLaikotarpis">'Forma 9'!$E$83</definedName>
    <definedName name="VAS078_F_Kitaisbudaispa1AtaskaitinisLaikotarpis">'Forma 9'!$E$42</definedName>
    <definedName name="VAS078_F_Kitosspecialio1AtaskaitinisLaikotarpis">'Forma 9'!$E$189</definedName>
    <definedName name="VAS078_F_Kitudarbomasin1AtaskaitinisLaikotarpis">'Forma 9'!$E$110</definedName>
    <definedName name="VAS078_F_Kitupadaliniup1AtaskaitinisLaikotarpis">'Forma 9'!$E$195</definedName>
    <definedName name="VAS078_F_Kituvandentiek1AtaskaitinisLaikotarpis">'Forma 9'!$E$64</definedName>
    <definedName name="VAS078_F_Kompostodregnu1AtaskaitinisLaikotarpis">'Forma 9'!$E$172</definedName>
    <definedName name="VAS078_F_Kompostokiekis1AtaskaitinisLaikotarpis">'Forma 9'!$E$171</definedName>
    <definedName name="VAS078_F_Magistraliniuv1AtaskaitinisLaikotarpis">'Forma 9'!$E$63</definedName>
    <definedName name="VAS078_F_Mechaniniovaly1AtaskaitinisLaikotarpis">'Forma 9'!$E$102</definedName>
    <definedName name="VAS078_F_Membraniniaios1AtaskaitinisLaikotarpis">'Forma 9'!$E$55</definedName>
    <definedName name="VAS078_F_Membraniniaiul1AtaskaitinisLaikotarpis">'Forma 9'!$E$53</definedName>
    <definedName name="VAS078_F_Metinisbiologi1AtaskaitinisLaikotarpis">'Forma 9'!$E$105</definedName>
    <definedName name="VAS078_F_Metinisdenitri1AtaskaitinisLaikotarpis">'Forma 9'!$E$107</definedName>
    <definedName name="VAS078_F_Metinisfiltrav1AtaskaitinisLaikotarpis">'Forma 9'!$E$101</definedName>
    <definedName name="VAS078_F_Metinismechani1AtaskaitinisLaikotarpis">'Forma 9'!$E$103</definedName>
    <definedName name="VAS078_F_Metinisnuoteku1AtaskaitinisLaikotarpis">'Forma 9'!$E$174</definedName>
    <definedName name="VAS078_F_Metinisnuoteku2AtaskaitinisLaikotarpis">'Forma 9'!$E$182</definedName>
    <definedName name="VAS078_F_Metinisparuost1AtaskaitinisLaikotarpis">'Forma 9'!$E$38</definedName>
    <definedName name="VAS078_F_Naftosprodukta1AtaskaitinisLaikotarpis">'Forma 9'!$E$138</definedName>
    <definedName name="VAS078_F_Naftosprodukta2AtaskaitinisLaikotarpis">'Forma 9'!$E$142</definedName>
    <definedName name="VAS078_F_Nuotekudumbloa1AtaskaitinisLaikotarpis">'Forma 9'!$E$25</definedName>
    <definedName name="VAS078_F_Nuotekudumblod1AtaskaitinisLaikotarpis">'Forma 9'!$E$29</definedName>
    <definedName name="VAS078_F_Nuotekudumblod3AtaskaitinisLaikotarpis">'Forma 9'!$E$169</definedName>
    <definedName name="VAS078_F_Nuotekudumblok1AtaskaitinisLaikotarpis">'Forma 9'!$E$30</definedName>
    <definedName name="VAS078_F_Nuotekudumblok2AtaskaitinisLaikotarpis">'Forma 9'!$E$151</definedName>
    <definedName name="VAS078_F_Nuotekudumblok3AtaskaitinisLaikotarpis">'Forma 9'!$E$153</definedName>
    <definedName name="VAS078_F_Nuotekudumblok4AtaskaitinisLaikotarpis">'Forma 9'!$E$158</definedName>
    <definedName name="VAS078_F_Nuotekudumblok5AtaskaitinisLaikotarpis">'Forma 9'!$E$163</definedName>
    <definedName name="VAS078_F_Nuotekudumblok6AtaskaitinisLaikotarpis">'Forma 9'!$E$166</definedName>
    <definedName name="VAS078_F_Nuotekudumblok7AtaskaitinisLaikotarpis">'Forma 9'!$E$168</definedName>
    <definedName name="VAS078_F_Nuotekudumblop1AtaskaitinisLaikotarpis">'Forma 9'!$E$28</definedName>
    <definedName name="VAS078_F_Nuotekudumblop2AtaskaitinisLaikotarpis">'Forma 9'!$E$159</definedName>
    <definedName name="VAS078_F_Nuotekudumblos1AtaskaitinisLaikotarpis">'Forma 9'!$E$27</definedName>
    <definedName name="VAS078_F_Nuotekudumblos2AtaskaitinisLaikotarpis">'Forma 9'!$E$164</definedName>
    <definedName name="VAS078_F_Nuotekudumblot10AtaskaitinisLaikotarpis">'Forma 9'!$E$154</definedName>
    <definedName name="VAS078_F_Nuotekudumblot11AtaskaitinisLaikotarpis">'Forma 9'!$E$175</definedName>
    <definedName name="VAS078_F_Nuotekudumblot12AtaskaitinisLaikotarpis">'Forma 9'!$E$183</definedName>
    <definedName name="VAS078_F_Nuotekudumblot7AtaskaitinisLaikotarpis">'Forma 9'!$E$26</definedName>
    <definedName name="VAS078_F_Nuotekudumblot8AtaskaitinisLaikotarpis">'Forma 9'!$E$149</definedName>
    <definedName name="VAS078_F_Nuotekudumblov1AtaskaitinisLaikotarpis">'Forma 9'!$E$152</definedName>
    <definedName name="VAS078_F_Nuotekudumblov2AtaskaitinisLaikotarpis">'Forma 9'!$E$167</definedName>
    <definedName name="VAS078_F_Nuotekulaborat1AtaskaitinisLaikotarpis">'Forma 9'!$E$192</definedName>
    <definedName name="VAS078_F_Nuotekuperpump1AtaskaitinisLaikotarpis">'Forma 9'!$E$77</definedName>
    <definedName name="VAS078_F_Nuotekusiurbli1AtaskaitinisLaikotarpis">'Forma 9'!$E$14</definedName>
    <definedName name="VAS078_F_Nuotekutinklui1AtaskaitinisLaikotarpis">'Forma 9'!$E$80</definedName>
    <definedName name="VAS078_F_Nuotekuvalyklo1AtaskaitinisLaikotarpis">'Forma 9'!$E$108</definedName>
    <definedName name="VAS078_F_Nuotekuvalyklo2AtaskaitinisLaikotarpis">'Forma 9'!$E$109</definedName>
    <definedName name="VAS078_F_Nuotekuvalyklu1AtaskaitinisLaikotarpis">'Forma 9'!$E$16</definedName>
    <definedName name="VAS078_F_Pagalbiochemin1AtaskaitinisLaikotarpis">'Forma 9'!$E$112</definedName>
    <definedName name="VAS078_F_Pagalbiochemin2AtaskaitinisLaikotarpis">'Forma 9'!$E$118</definedName>
    <definedName name="VAS078_F_Pagalbiochemin3AtaskaitinisLaikotarpis">'Forma 9'!$E$129</definedName>
    <definedName name="VAS078_F_Pagalbiochemin4AtaskaitinisLaikotarpis">'Forma 9'!$E$136</definedName>
    <definedName name="VAS078_F_Pagalbiochemin5AtaskaitinisLaikotarpis">'Forma 9'!$E$140</definedName>
    <definedName name="VAS078_F_Pagalbiochemin6AtaskaitinisLaikotarpis">'Forma 9'!$E$144</definedName>
    <definedName name="VAS078_F_Pagamintubrike1AtaskaitinisLaikotarpis">'Forma 9'!$E$180</definedName>
    <definedName name="VAS078_F_Pagamintugranu1AtaskaitinisLaikotarpis">'Forma 9'!$E$181</definedName>
    <definedName name="VAS078_F_Paruostonuotek1AtaskaitinisLaikotarpis">'Forma 9'!$E$177</definedName>
    <definedName name="VAS078_F_Paruostonuotek2AtaskaitinisLaikotarpis">'Forma 9'!$E$178</definedName>
    <definedName name="VAS078_F_Patiektasvande1AtaskaitinisLaikotarpis">'Forma 9'!$E$43</definedName>
    <definedName name="VAS078_F_Pavirsiniunuot10AtaskaitinisLaikotarpis">'Forma 9'!$E$90</definedName>
    <definedName name="VAS078_F_Pavirsiniunuot11AtaskaitinisLaikotarpis">'Forma 9'!$E$91</definedName>
    <definedName name="VAS078_F_Pavirsiniunuot12AtaskaitinisLaikotarpis">'Forma 9'!$E$93</definedName>
    <definedName name="VAS078_F_Pavirsiniunuot13AtaskaitinisLaikotarpis">'Forma 9'!$E$95</definedName>
    <definedName name="VAS078_F_Pavirsiniunuot14AtaskaitinisLaikotarpis">'Forma 9'!$E$96</definedName>
    <definedName name="VAS078_F_Pavirsiniunuot15AtaskaitinisLaikotarpis">'Forma 9'!$E$97</definedName>
    <definedName name="VAS078_F_Pavirsiniunuot16AtaskaitinisLaikotarpis">'Forma 9'!$E$133</definedName>
    <definedName name="VAS078_F_Pavirsiniunuot7AtaskaitinisLaikotarpis">'Forma 9'!$E$15</definedName>
    <definedName name="VAS078_F_Pavirsiniunuot8AtaskaitinisLaikotarpis">'Forma 9'!$E$21</definedName>
    <definedName name="VAS078_F_Pavirsiniunuot9AtaskaitinisLaikotarpis">'Forma 9'!$E$89</definedName>
    <definedName name="VAS078_F_Perpumpavimost1AtaskaitinisLaikotarpis">'Forma 9'!$E$78</definedName>
    <definedName name="VAS078_F_Pozeminiovande1AtaskaitinisLaikotarpis">'Forma 9'!$E$62</definedName>
    <definedName name="VAS078_F_Rezervuaruskai1AtaskaitinisLaikotarpis">'Forma 9'!$E$51</definedName>
    <definedName name="VAS078_F_Riebalair1AtaskaitinisLaikotarpis">'Forma 9'!$E$114</definedName>
    <definedName name="VAS078_F_Riebalair2AtaskaitinisLaikotarpis">'Forma 9'!$E$120</definedName>
    <definedName name="VAS078_F_Sausumedziaguk1AtaskaitinisLaikotarpis">'Forma 9'!$E$173</definedName>
    <definedName name="VAS078_F_Sausumedziaguk2AtaskaitinisLaikotarpis">'Forma 9'!$E$179</definedName>
    <definedName name="VAS078_F_Skaitikliubutu1AtaskaitinisLaikotarpis">'Forma 9'!$E$73</definedName>
    <definedName name="VAS078_F_Suspenduotosme1AtaskaitinisLaikotarpis">'Forma 9'!$E$113</definedName>
    <definedName name="VAS078_F_Suspenduotosme2AtaskaitinisLaikotarpis">'Forma 9'!$E$119</definedName>
    <definedName name="VAS078_F_Suspenduotosme3AtaskaitinisLaikotarpis">'Forma 9'!$E$137</definedName>
    <definedName name="VAS078_F_Suspenduotosme4AtaskaitinisLaikotarpis">'Forma 9'!$E$141</definedName>
    <definedName name="VAS078_F_Transportoprie10AtaskaitinisLaikotarpis">'Forma 9'!$E$185</definedName>
    <definedName name="VAS078_F_Transportoprie11AtaskaitinisLaikotarpis">'Forma 9'!$E$188</definedName>
    <definedName name="VAS078_F_Transportoprie12AtaskaitinisLaikotarpis">'Forma 9'!$E$190</definedName>
    <definedName name="VAS078_F_Uzdaroseslegin1AtaskaitinisLaikotarpis">'Forma 9'!$E$41</definedName>
    <definedName name="VAS078_F_Valyklosesusid1AtaskaitinisLaikotarpis">'Forma 9'!$E$146</definedName>
    <definedName name="VAS078_F_Valyklosesusid2AtaskaitinisLaikotarpis">'Forma 9'!$E$147</definedName>
    <definedName name="VAS078_F_Valyklosesusid3AtaskaitinisLaikotarpis">'Forma 9'!$E$148</definedName>
    <definedName name="VAS078_F_Vandensaeravim1AtaskaitinisLaikotarpis">'Forma 9'!$E$36</definedName>
    <definedName name="VAS078_F_Vandensemimoko1AtaskaitinisLaikotarpis">'Forma 9'!$E$67</definedName>
    <definedName name="VAS078_F_Vandensisgavimo1AtaskaitinisLaikotarpis">'Forma 9'!$E$11</definedName>
    <definedName name="VAS078_F_Vandenspakelim1AtaskaitinisLaikotarpis">'Forma 9'!$E$13</definedName>
    <definedName name="VAS078_F_Vandenspakelim2AtaskaitinisLaikotarpis">'Forma 9'!$E$59</definedName>
    <definedName name="VAS078_F_Vandenspakelim3AtaskaitinisLaikotarpis">'Forma 9'!$E$60</definedName>
    <definedName name="VAS078_F_Vandensruosime1AtaskaitinisLaikotarpis">'Forma 9'!$E$54</definedName>
    <definedName name="VAS078_F_Vandensruosimo1AtaskaitinisLaikotarpis">'Forma 9'!$E$12</definedName>
    <definedName name="VAS078_F_Vandentiekyjel1AtaskaitinisLaikotarpis">'Forma 9'!$E$74</definedName>
    <definedName name="VAS078_F_Vandentiekiopr1AtaskaitinisLaikotarpis">'Forma 9'!$E$65</definedName>
    <definedName name="VAS078_F_Vandentiekiusk1AtaskaitinisLaikotarpis">'Forma 9'!$E$58</definedName>
    <definedName name="VAS078_F_Vandenvieciusk1AtaskaitinisLaikotarpis">'Forma 9'!$E$32</definedName>
    <definedName name="VAS078_F_Vidutinisnuote1AtaskaitinisLaikotarpis">'Forma 9'!$E$157</definedName>
    <definedName name="VAS078_F_Vidutinisnuote2AtaskaitinisLaikotarpis">'Forma 9'!$E$162</definedName>
    <definedName name="VAS078_F_Vidutinispajeg1AtaskaitinisLaikotarpis">'Forma 9'!$E$17</definedName>
    <definedName name="VAS078_F_Vidutinispajeg2AtaskaitinisLaikotarpis">'Forma 9'!$E$18</definedName>
    <definedName name="VAS078_F_Vidutinispajeg3AtaskaitinisLaikotarpis">'Forma 9'!$E$19</definedName>
    <definedName name="VAS078_F_Vidutinispajeg4AtaskaitinisLaikotarpis">'Forma 9'!$E$20</definedName>
    <definedName name="VAS078_F_Vidutinispajeg5AtaskaitinisLaikotarpis">'Forma 9'!$E$22</definedName>
    <definedName name="VAS078_F_Vidutinispajeg6AtaskaitinisLaikotarpis">'Forma 9'!$E$23</definedName>
    <definedName name="VAS078_F_Vidutinispajeg7AtaskaitinisLaikotarpis">'Forma 9'!$E$24</definedName>
    <definedName name="VAS078_F_Vidutinissvert1AtaskaitinisLaikotarpis">'Forma 9'!$E$34</definedName>
    <definedName name="VAS078_F_Vidutinissvert2AtaskaitinisLaikotarpis">'Forma 9'!$E$56</definedName>
    <definedName name="VAS078_F_Vidutinissvert3AtaskaitinisLaikotarpis">'Forma 9'!$E$61</definedName>
    <definedName name="VAS078_F_Vidutinissvert4AtaskaitinisLaikotarpis">'Forma 9'!$E$79</definedName>
    <definedName name="VAS078_F_Vidutinissvert5AtaskaitinisLaikotarpis">'Forma 9'!$E$92</definedName>
    <definedName name="VAS083_D_Apskaitosveikla1">'Forma 12'!$N$9</definedName>
    <definedName name="VAS083_D_Atsiskaitomiej1">'Forma 12'!$C$63</definedName>
    <definedName name="VAS083_D_Atsiskaitomiej2">'Forma 12'!$C$145</definedName>
    <definedName name="VAS083_D_Atsiskaitomiej3">'Forma 12'!$C$227</definedName>
    <definedName name="VAS083_D_Bendraipaskirs1">'Forma 12'!$C$174</definedName>
    <definedName name="VAS083_D_Geriamojovande1">'Forma 12'!$C$33</definedName>
    <definedName name="VAS083_D_Geriamojovande2">'Forma 12'!$C$59</definedName>
    <definedName name="VAS083_D_Geriamojovande3">'Forma 12'!$C$115</definedName>
    <definedName name="VAS083_D_Geriamojovande4">'Forma 12'!$C$141</definedName>
    <definedName name="VAS083_D_Geriamojovande5">'Forma 12'!$C$197</definedName>
    <definedName name="VAS083_D_Geriamojovande6">'Forma 12'!$C$223</definedName>
    <definedName name="VAS083_D_Geriamojovande7">'Forma 12'!$G$9</definedName>
    <definedName name="VAS083_D_Geriamojovande8">'Forma 12'!$H$9</definedName>
    <definedName name="VAS083_D_Geriamojovande9">'Forma 12'!$I$9</definedName>
    <definedName name="VAS083_D_Ilgalaikioturt1">'Forma 12'!$C$13</definedName>
    <definedName name="VAS083_D_Ilgalaikioturt10">'Forma 12'!$C$26</definedName>
    <definedName name="VAS083_D_Ilgalaikioturt100">'Forma 12'!$C$154</definedName>
    <definedName name="VAS083_D_Ilgalaikioturt101">'Forma 12'!$C$155</definedName>
    <definedName name="VAS083_D_Ilgalaikioturt102">'Forma 12'!$C$156</definedName>
    <definedName name="VAS083_D_Ilgalaikioturt103">'Forma 12'!$C$158</definedName>
    <definedName name="VAS083_D_Ilgalaikioturt104">'Forma 12'!$C$159</definedName>
    <definedName name="VAS083_D_Ilgalaikioturt105">'Forma 12'!$C$160</definedName>
    <definedName name="VAS083_D_Ilgalaikioturt106">'Forma 12'!$C$163</definedName>
    <definedName name="VAS083_D_Ilgalaikioturt107">'Forma 12'!$C$164</definedName>
    <definedName name="VAS083_D_Ilgalaikioturt108">'Forma 12'!$C$165</definedName>
    <definedName name="VAS083_D_Ilgalaikioturt109">'Forma 12'!$C$167</definedName>
    <definedName name="VAS083_D_Ilgalaikioturt11">'Forma 12'!$C$27</definedName>
    <definedName name="VAS083_D_Ilgalaikioturt110">'Forma 12'!$C$168</definedName>
    <definedName name="VAS083_D_Ilgalaikioturt111">'Forma 12'!$C$169</definedName>
    <definedName name="VAS083_D_Ilgalaikioturt112">'Forma 12'!$C$171</definedName>
    <definedName name="VAS083_D_Ilgalaikioturt113">'Forma 12'!$C$172</definedName>
    <definedName name="VAS083_D_Ilgalaikioturt114">'Forma 12'!$C$173</definedName>
    <definedName name="VAS083_D_Ilgalaikioturt115">'Forma 12'!$C$177</definedName>
    <definedName name="VAS083_D_Ilgalaikioturt116">'Forma 12'!$C$178</definedName>
    <definedName name="VAS083_D_Ilgalaikioturt117">'Forma 12'!$C$179</definedName>
    <definedName name="VAS083_D_Ilgalaikioturt118">'Forma 12'!$C$181</definedName>
    <definedName name="VAS083_D_Ilgalaikioturt119">'Forma 12'!$C$182</definedName>
    <definedName name="VAS083_D_Ilgalaikioturt12">'Forma 12'!$C$28</definedName>
    <definedName name="VAS083_D_Ilgalaikioturt120">'Forma 12'!$C$183</definedName>
    <definedName name="VAS083_D_Ilgalaikioturt121">'Forma 12'!$C$185</definedName>
    <definedName name="VAS083_D_Ilgalaikioturt122">'Forma 12'!$C$186</definedName>
    <definedName name="VAS083_D_Ilgalaikioturt123">'Forma 12'!$C$187</definedName>
    <definedName name="VAS083_D_Ilgalaikioturt124">'Forma 12'!$C$190</definedName>
    <definedName name="VAS083_D_Ilgalaikioturt125">'Forma 12'!$C$191</definedName>
    <definedName name="VAS083_D_Ilgalaikioturt126">'Forma 12'!$C$192</definedName>
    <definedName name="VAS083_D_Ilgalaikioturt127">'Forma 12'!$C$194</definedName>
    <definedName name="VAS083_D_Ilgalaikioturt128">'Forma 12'!$C$195</definedName>
    <definedName name="VAS083_D_Ilgalaikioturt129">'Forma 12'!$C$196</definedName>
    <definedName name="VAS083_D_Ilgalaikioturt13">'Forma 12'!$C$30</definedName>
    <definedName name="VAS083_D_Ilgalaikioturt130">'Forma 12'!$C$198</definedName>
    <definedName name="VAS083_D_Ilgalaikioturt131">'Forma 12'!$C$199</definedName>
    <definedName name="VAS083_D_Ilgalaikioturt132">'Forma 12'!$C$200</definedName>
    <definedName name="VAS083_D_Ilgalaikioturt133">'Forma 12'!$C$202</definedName>
    <definedName name="VAS083_D_Ilgalaikioturt134">'Forma 12'!$C$203</definedName>
    <definedName name="VAS083_D_Ilgalaikioturt135">'Forma 12'!$C$204</definedName>
    <definedName name="VAS083_D_Ilgalaikioturt136">'Forma 12'!$C$206</definedName>
    <definedName name="VAS083_D_Ilgalaikioturt137">'Forma 12'!$C$207</definedName>
    <definedName name="VAS083_D_Ilgalaikioturt138">'Forma 12'!$C$208</definedName>
    <definedName name="VAS083_D_Ilgalaikioturt139">'Forma 12'!$C$210</definedName>
    <definedName name="VAS083_D_Ilgalaikioturt14">'Forma 12'!$C$31</definedName>
    <definedName name="VAS083_D_Ilgalaikioturt140">'Forma 12'!$C$211</definedName>
    <definedName name="VAS083_D_Ilgalaikioturt141">'Forma 12'!$C$212</definedName>
    <definedName name="VAS083_D_Ilgalaikioturt142">'Forma 12'!$C$215</definedName>
    <definedName name="VAS083_D_Ilgalaikioturt143">'Forma 12'!$C$216</definedName>
    <definedName name="VAS083_D_Ilgalaikioturt144">'Forma 12'!$C$217</definedName>
    <definedName name="VAS083_D_Ilgalaikioturt145">'Forma 12'!$C$219</definedName>
    <definedName name="VAS083_D_Ilgalaikioturt146">'Forma 12'!$C$220</definedName>
    <definedName name="VAS083_D_Ilgalaikioturt147">'Forma 12'!$C$221</definedName>
    <definedName name="VAS083_D_Ilgalaikioturt148">'Forma 12'!$C$224</definedName>
    <definedName name="VAS083_D_Ilgalaikioturt149">'Forma 12'!$C$225</definedName>
    <definedName name="VAS083_D_Ilgalaikioturt15">'Forma 12'!$C$32</definedName>
    <definedName name="VAS083_D_Ilgalaikioturt150">'Forma 12'!$C$226</definedName>
    <definedName name="VAS083_D_Ilgalaikioturt151">'Forma 12'!$C$228</definedName>
    <definedName name="VAS083_D_Ilgalaikioturt152">'Forma 12'!$C$229</definedName>
    <definedName name="VAS083_D_Ilgalaikioturt153">'Forma 12'!$C$230</definedName>
    <definedName name="VAS083_D_Ilgalaikioturt154">'Forma 12'!$C$232</definedName>
    <definedName name="VAS083_D_Ilgalaikioturt155">'Forma 12'!$C$233</definedName>
    <definedName name="VAS083_D_Ilgalaikioturt156">'Forma 12'!$C$234</definedName>
    <definedName name="VAS083_D_Ilgalaikioturt157">'Forma 12'!$C$236</definedName>
    <definedName name="VAS083_D_Ilgalaikioturt158">'Forma 12'!$C$237</definedName>
    <definedName name="VAS083_D_Ilgalaikioturt159">'Forma 12'!$C$238</definedName>
    <definedName name="VAS083_D_Ilgalaikioturt16">'Forma 12'!$C$34</definedName>
    <definedName name="VAS083_D_Ilgalaikioturt160">'Forma 12'!$C$240</definedName>
    <definedName name="VAS083_D_Ilgalaikioturt161">'Forma 12'!$C$241</definedName>
    <definedName name="VAS083_D_Ilgalaikioturt162">'Forma 12'!$C$242</definedName>
    <definedName name="VAS083_D_Ilgalaikioturt163">'Forma 12'!$C$245</definedName>
    <definedName name="VAS083_D_Ilgalaikioturt164">'Forma 12'!$C$246</definedName>
    <definedName name="VAS083_D_Ilgalaikioturt165">'Forma 12'!$C$247</definedName>
    <definedName name="VAS083_D_Ilgalaikioturt166">'Forma 12'!$C$249</definedName>
    <definedName name="VAS083_D_Ilgalaikioturt167">'Forma 12'!$C$250</definedName>
    <definedName name="VAS083_D_Ilgalaikioturt168">'Forma 12'!$C$251</definedName>
    <definedName name="VAS083_D_Ilgalaikioturt17">'Forma 12'!$C$35</definedName>
    <definedName name="VAS083_D_Ilgalaikioturt18">'Forma 12'!$C$36</definedName>
    <definedName name="VAS083_D_Ilgalaikioturt19">'Forma 12'!$C$38</definedName>
    <definedName name="VAS083_D_Ilgalaikioturt2">'Forma 12'!$C$14</definedName>
    <definedName name="VAS083_D_Ilgalaikioturt20">'Forma 12'!$C$39</definedName>
    <definedName name="VAS083_D_Ilgalaikioturt21">'Forma 12'!$C$40</definedName>
    <definedName name="VAS083_D_Ilgalaikioturt22">'Forma 12'!$C$42</definedName>
    <definedName name="VAS083_D_Ilgalaikioturt23">'Forma 12'!$C$43</definedName>
    <definedName name="VAS083_D_Ilgalaikioturt24">'Forma 12'!$C$44</definedName>
    <definedName name="VAS083_D_Ilgalaikioturt25">'Forma 12'!$C$46</definedName>
    <definedName name="VAS083_D_Ilgalaikioturt26">'Forma 12'!$C$47</definedName>
    <definedName name="VAS083_D_Ilgalaikioturt27">'Forma 12'!$C$48</definedName>
    <definedName name="VAS083_D_Ilgalaikioturt28">'Forma 12'!$C$51</definedName>
    <definedName name="VAS083_D_Ilgalaikioturt29">'Forma 12'!$C$52</definedName>
    <definedName name="VAS083_D_Ilgalaikioturt3">'Forma 12'!$C$15</definedName>
    <definedName name="VAS083_D_Ilgalaikioturt30">'Forma 12'!$C$53</definedName>
    <definedName name="VAS083_D_Ilgalaikioturt31">'Forma 12'!$C$55</definedName>
    <definedName name="VAS083_D_Ilgalaikioturt32">'Forma 12'!$C$56</definedName>
    <definedName name="VAS083_D_Ilgalaikioturt33">'Forma 12'!$C$57</definedName>
    <definedName name="VAS083_D_Ilgalaikioturt34">'Forma 12'!$C$60</definedName>
    <definedName name="VAS083_D_Ilgalaikioturt35">'Forma 12'!$C$61</definedName>
    <definedName name="VAS083_D_Ilgalaikioturt36">'Forma 12'!$C$62</definedName>
    <definedName name="VAS083_D_Ilgalaikioturt37">'Forma 12'!$C$64</definedName>
    <definedName name="VAS083_D_Ilgalaikioturt38">'Forma 12'!$C$65</definedName>
    <definedName name="VAS083_D_Ilgalaikioturt39">'Forma 12'!$C$66</definedName>
    <definedName name="VAS083_D_Ilgalaikioturt4">'Forma 12'!$C$17</definedName>
    <definedName name="VAS083_D_Ilgalaikioturt40">'Forma 12'!$C$68</definedName>
    <definedName name="VAS083_D_Ilgalaikioturt41">'Forma 12'!$C$69</definedName>
    <definedName name="VAS083_D_Ilgalaikioturt42">'Forma 12'!$C$70</definedName>
    <definedName name="VAS083_D_Ilgalaikioturt43">'Forma 12'!$C$72</definedName>
    <definedName name="VAS083_D_Ilgalaikioturt44">'Forma 12'!$C$73</definedName>
    <definedName name="VAS083_D_Ilgalaikioturt45">'Forma 12'!$C$74</definedName>
    <definedName name="VAS083_D_Ilgalaikioturt46">'Forma 12'!$C$76</definedName>
    <definedName name="VAS083_D_Ilgalaikioturt47">'Forma 12'!$C$77</definedName>
    <definedName name="VAS083_D_Ilgalaikioturt48">'Forma 12'!$C$78</definedName>
    <definedName name="VAS083_D_Ilgalaikioturt49">'Forma 12'!$C$81</definedName>
    <definedName name="VAS083_D_Ilgalaikioturt5">'Forma 12'!$C$18</definedName>
    <definedName name="VAS083_D_Ilgalaikioturt50">'Forma 12'!$C$82</definedName>
    <definedName name="VAS083_D_Ilgalaikioturt51">'Forma 12'!$C$83</definedName>
    <definedName name="VAS083_D_Ilgalaikioturt52">'Forma 12'!$C$85</definedName>
    <definedName name="VAS083_D_Ilgalaikioturt53">'Forma 12'!$C$86</definedName>
    <definedName name="VAS083_D_Ilgalaikioturt54">'Forma 12'!$C$87</definedName>
    <definedName name="VAS083_D_Ilgalaikioturt55">'Forma 12'!$C$89</definedName>
    <definedName name="VAS083_D_Ilgalaikioturt56">'Forma 12'!$C$90</definedName>
    <definedName name="VAS083_D_Ilgalaikioturt57">'Forma 12'!$C$91</definedName>
    <definedName name="VAS083_D_Ilgalaikioturt58">'Forma 12'!$C$95</definedName>
    <definedName name="VAS083_D_Ilgalaikioturt59">'Forma 12'!$C$96</definedName>
    <definedName name="VAS083_D_Ilgalaikioturt6">'Forma 12'!$C$19</definedName>
    <definedName name="VAS083_D_Ilgalaikioturt60">'Forma 12'!$C$97</definedName>
    <definedName name="VAS083_D_Ilgalaikioturt61">'Forma 12'!$C$99</definedName>
    <definedName name="VAS083_D_Ilgalaikioturt62">'Forma 12'!$C$100</definedName>
    <definedName name="VAS083_D_Ilgalaikioturt63">'Forma 12'!$C$101</definedName>
    <definedName name="VAS083_D_Ilgalaikioturt64">'Forma 12'!$C$103</definedName>
    <definedName name="VAS083_D_Ilgalaikioturt65">'Forma 12'!$C$104</definedName>
    <definedName name="VAS083_D_Ilgalaikioturt66">'Forma 12'!$C$105</definedName>
    <definedName name="VAS083_D_Ilgalaikioturt67">'Forma 12'!$C$108</definedName>
    <definedName name="VAS083_D_Ilgalaikioturt68">'Forma 12'!$C$109</definedName>
    <definedName name="VAS083_D_Ilgalaikioturt69">'Forma 12'!$C$110</definedName>
    <definedName name="VAS083_D_Ilgalaikioturt7">'Forma 12'!$C$21</definedName>
    <definedName name="VAS083_D_Ilgalaikioturt70">'Forma 12'!$C$112</definedName>
    <definedName name="VAS083_D_Ilgalaikioturt71">'Forma 12'!$C$113</definedName>
    <definedName name="VAS083_D_Ilgalaikioturt72">'Forma 12'!$C$114</definedName>
    <definedName name="VAS083_D_Ilgalaikioturt73">'Forma 12'!$C$116</definedName>
    <definedName name="VAS083_D_Ilgalaikioturt74">'Forma 12'!$C$117</definedName>
    <definedName name="VAS083_D_Ilgalaikioturt75">'Forma 12'!$C$118</definedName>
    <definedName name="VAS083_D_Ilgalaikioturt76">'Forma 12'!$C$120</definedName>
    <definedName name="VAS083_D_Ilgalaikioturt77">'Forma 12'!$C$121</definedName>
    <definedName name="VAS083_D_Ilgalaikioturt78">'Forma 12'!$C$122</definedName>
    <definedName name="VAS083_D_Ilgalaikioturt79">'Forma 12'!$C$124</definedName>
    <definedName name="VAS083_D_Ilgalaikioturt8">'Forma 12'!$C$22</definedName>
    <definedName name="VAS083_D_Ilgalaikioturt80">'Forma 12'!$C$125</definedName>
    <definedName name="VAS083_D_Ilgalaikioturt81">'Forma 12'!$C$126</definedName>
    <definedName name="VAS083_D_Ilgalaikioturt82">'Forma 12'!$C$128</definedName>
    <definedName name="VAS083_D_Ilgalaikioturt83">'Forma 12'!$C$129</definedName>
    <definedName name="VAS083_D_Ilgalaikioturt84">'Forma 12'!$C$130</definedName>
    <definedName name="VAS083_D_Ilgalaikioturt85">'Forma 12'!$C$133</definedName>
    <definedName name="VAS083_D_Ilgalaikioturt86">'Forma 12'!$C$134</definedName>
    <definedName name="VAS083_D_Ilgalaikioturt87">'Forma 12'!$C$135</definedName>
    <definedName name="VAS083_D_Ilgalaikioturt88">'Forma 12'!$C$137</definedName>
    <definedName name="VAS083_D_Ilgalaikioturt89">'Forma 12'!$C$138</definedName>
    <definedName name="VAS083_D_Ilgalaikioturt9">'Forma 12'!$C$23</definedName>
    <definedName name="VAS083_D_Ilgalaikioturt90">'Forma 12'!$C$139</definedName>
    <definedName name="VAS083_D_Ilgalaikioturt91">'Forma 12'!$C$142</definedName>
    <definedName name="VAS083_D_Ilgalaikioturt92">'Forma 12'!$C$143</definedName>
    <definedName name="VAS083_D_Ilgalaikioturt93">'Forma 12'!$C$144</definedName>
    <definedName name="VAS083_D_Ilgalaikioturt94">'Forma 12'!$C$146</definedName>
    <definedName name="VAS083_D_Ilgalaikioturt95">'Forma 12'!$C$147</definedName>
    <definedName name="VAS083_D_Ilgalaikioturt96">'Forma 12'!$C$148</definedName>
    <definedName name="VAS083_D_Ilgalaikioturt97">'Forma 12'!$C$150</definedName>
    <definedName name="VAS083_D_Ilgalaikioturt98">'Forma 12'!$C$151</definedName>
    <definedName name="VAS083_D_Ilgalaikioturt99">'Forma 12'!$C$152</definedName>
    <definedName name="VAS083_D_Inventorinisnu1">'Forma 12'!$D$9</definedName>
    <definedName name="VAS083_D_Irankiaimatavi1">'Forma 12'!$C$75</definedName>
    <definedName name="VAS083_D_Irankiaimatavi2">'Forma 12'!$C$157</definedName>
    <definedName name="VAS083_D_Irankiaimatavi3">'Forma 12'!$C$239</definedName>
    <definedName name="VAS083_D_Irasyti1">'Forma 12'!$C$253</definedName>
    <definedName name="VAS083_D_Irasyti2">'Forma 12'!$C$254</definedName>
    <definedName name="VAS083_D_Irasyti3">'Forma 12'!$C$255</definedName>
    <definedName name="VAS083_D_Keliaiaikstele1">'Forma 12'!$C$29</definedName>
    <definedName name="VAS083_D_Keliaiaikstele2">'Forma 12'!$C$111</definedName>
    <definedName name="VAS083_D_Keliaiaikstele3">'Forma 12'!$C$193</definedName>
    <definedName name="VAS083_D_Kitareguliuoja1">'Forma 12'!$O$9</definedName>
    <definedName name="VAS083_D_Kitasilgalaiki1">'Forma 12'!$C$88</definedName>
    <definedName name="VAS083_D_Kitasilgalaiki2">'Forma 12'!$C$170</definedName>
    <definedName name="VAS083_D_Kitasilgalaiki3">'Forma 12'!$C$252</definedName>
    <definedName name="VAS083_D_Kitasnemateria1">'Forma 12'!$C$20</definedName>
    <definedName name="VAS083_D_Kitasnemateria2">'Forma 12'!$C$102</definedName>
    <definedName name="VAS083_D_Kitasnemateria3">'Forma 12'!$C$184</definedName>
    <definedName name="VAS083_D_Kitigeriamojov1">'Forma 12'!$C$71</definedName>
    <definedName name="VAS083_D_Kitigeriamojov2">'Forma 12'!$C$153</definedName>
    <definedName name="VAS083_D_Kitigeriamojov3">'Forma 12'!$C$235</definedName>
    <definedName name="VAS083_D_Kitiirenginiai1">'Forma 12'!$C$45</definedName>
    <definedName name="VAS083_D_Kitiirenginiai2">'Forma 12'!$C$58</definedName>
    <definedName name="VAS083_D_Kitiirenginiai3">'Forma 12'!$C$127</definedName>
    <definedName name="VAS083_D_Kitiirenginiai4">'Forma 12'!$C$140</definedName>
    <definedName name="VAS083_D_Kitiirenginiai5">'Forma 12'!$C$209</definedName>
    <definedName name="VAS083_D_Kitiirenginiai6">'Forma 12'!$C$222</definedName>
    <definedName name="VAS083_D_Kitostransport1">'Forma 12'!$C$84</definedName>
    <definedName name="VAS083_D_Kitostransport2">'Forma 12'!$C$166</definedName>
    <definedName name="VAS083_D_Kitostransport3">'Forma 12'!$C$248</definedName>
    <definedName name="VAS083_D_Kitosveiklosne1">'Forma 12'!$P$9</definedName>
    <definedName name="VAS083_D_Lengviejiautom1">'Forma 12'!$C$80</definedName>
    <definedName name="VAS083_D_Lengviejiautom2">'Forma 12'!$C$162</definedName>
    <definedName name="VAS083_D_Lengviejiautom3">'Forma 12'!$C$244</definedName>
    <definedName name="VAS083_D_Lrklimatokaito1">'Forma 12'!$E$9</definedName>
    <definedName name="VAS083_D_Masinosiriranga1">'Forma 12'!$C$49</definedName>
    <definedName name="VAS083_D_Masinosiriranga2">'Forma 12'!$C$131</definedName>
    <definedName name="VAS083_D_Masinosiriranga3">'Forma 12'!$C$213</definedName>
    <definedName name="VAS083_D_Nematerialusis1">'Forma 12'!$C$11</definedName>
    <definedName name="VAS083_D_Nematerialusis2">'Forma 12'!$C$93</definedName>
    <definedName name="VAS083_D_Nematerialusis3">'Forma 12'!$C$175</definedName>
    <definedName name="VAS083_D_Netiesiogiaipa1">'Forma 12'!$C$92</definedName>
    <definedName name="VAS083_D_Nuotekudumblot1">'Forma 12'!$L$9</definedName>
    <definedName name="VAS083_D_Nuotekuirdumbl1">'Forma 12'!$C$54</definedName>
    <definedName name="VAS083_D_Nuotekuirdumbl2">'Forma 12'!$C$136</definedName>
    <definedName name="VAS083_D_Nuotekuirdumbl3">'Forma 12'!$C$218</definedName>
    <definedName name="VAS083_D_Nuotekusurinki1">'Forma 12'!$J$9</definedName>
    <definedName name="VAS083_D_Nuotekuvalymas1">'Forma 12'!$K$9</definedName>
    <definedName name="VAS083_D_Pastataiadmini1">'Forma 12'!$C$25</definedName>
    <definedName name="VAS083_D_Pastataiadmini2">'Forma 12'!$C$107</definedName>
    <definedName name="VAS083_D_Pastataiadmini3">'Forma 12'!$C$189</definedName>
    <definedName name="VAS083_D_Pastataiirstat1">'Forma 12'!$C$24</definedName>
    <definedName name="VAS083_D_Pastataiirstat2">'Forma 12'!$C$106</definedName>
    <definedName name="VAS083_D_Pastataiirstat3">'Forma 12'!$C$188</definedName>
    <definedName name="VAS083_D_Pavirsiniunuot1">'Forma 12'!$M$9</definedName>
    <definedName name="VAS083_D_Saulessviesose1">'Forma 12'!$C$41</definedName>
    <definedName name="VAS083_D_Saulessviesose2">'Forma 12'!$C$123</definedName>
    <definedName name="VAS083_D_Saulessviesose3">'Forma 12'!$C$205</definedName>
    <definedName name="VAS083_D_Silumosatsiska1">'Forma 12'!$C$67</definedName>
    <definedName name="VAS083_D_Silumosatsiska2">'Forma 12'!$C$149</definedName>
    <definedName name="VAS083_D_Silumosatsiska3">'Forma 12'!$C$231</definedName>
    <definedName name="VAS083_D_Silumosirkarst1">'Forma 12'!$C$37</definedName>
    <definedName name="VAS083_D_Silumosirkarst2">'Forma 12'!$C$119</definedName>
    <definedName name="VAS083_D_Silumosirkarst3">'Forma 12'!$C$201</definedName>
    <definedName name="VAS083_D_Specprogramine1">'Forma 12'!$C$16</definedName>
    <definedName name="VAS083_D_Specprogramine2">'Forma 12'!$C$98</definedName>
    <definedName name="VAS083_D_Specprogramine3">'Forma 12'!$C$180</definedName>
    <definedName name="VAS083_D_Standartinepro1">'Forma 12'!$C$12</definedName>
    <definedName name="VAS083_D_Standartinepro2">'Forma 12'!$C$94</definedName>
    <definedName name="VAS083_D_Standartinepro3">'Forma 12'!$C$176</definedName>
    <definedName name="VAS083_D_Tiesiogiaipask1">'Forma 12'!$C$10</definedName>
    <definedName name="VAS083_D_Transportoprie1">'Forma 12'!$C$79</definedName>
    <definedName name="VAS083_D_Transportoprie2">'Forma 12'!$C$161</definedName>
    <definedName name="VAS083_D_Transportoprie3">'Forma 12'!$C$243</definedName>
    <definedName name="VAS083_D_Turtovienetask1">'Forma 12'!$F$9</definedName>
    <definedName name="VAS083_D_Vandenssiurbli1">'Forma 12'!$C$50</definedName>
    <definedName name="VAS083_D_Vandenssiurbli2">'Forma 12'!$C$132</definedName>
    <definedName name="VAS083_D_Vandenssiurbli3">'Forma 12'!$C$214</definedName>
    <definedName name="VAS083_F_Atsiskaitomiej1Apskaitosveikla1">'Forma 12'!$N$63</definedName>
    <definedName name="VAS083_F_Atsiskaitomiej1Geriamojovande7">'Forma 12'!$G$63</definedName>
    <definedName name="VAS083_F_Atsiskaitomiej1Geriamojovande8">'Forma 12'!$H$63</definedName>
    <definedName name="VAS083_F_Atsiskaitomiej1Geriamojovande9">'Forma 12'!$I$63</definedName>
    <definedName name="VAS083_F_Atsiskaitomiej1Kitareguliuoja1">'Forma 12'!$O$63</definedName>
    <definedName name="VAS083_F_Atsiskaitomiej1Kitosveiklosne1">'Forma 12'!$P$63</definedName>
    <definedName name="VAS083_F_Atsiskaitomiej1Nuotekudumblot1">'Forma 12'!$L$63</definedName>
    <definedName name="VAS083_F_Atsiskaitomiej1Nuotekusurinki1">'Forma 12'!$J$63</definedName>
    <definedName name="VAS083_F_Atsiskaitomiej1Nuotekuvalymas1">'Forma 12'!$K$63</definedName>
    <definedName name="VAS083_F_Atsiskaitomiej1Pavirsiniunuot1">'Forma 12'!$M$63</definedName>
    <definedName name="VAS083_F_Atsiskaitomiej2Apskaitosveikla1">'Forma 12'!$N$145</definedName>
    <definedName name="VAS083_F_Atsiskaitomiej2Geriamojovande7">'Forma 12'!$G$145</definedName>
    <definedName name="VAS083_F_Atsiskaitomiej2Geriamojovande8">'Forma 12'!$H$145</definedName>
    <definedName name="VAS083_F_Atsiskaitomiej2Geriamojovande9">'Forma 12'!$I$145</definedName>
    <definedName name="VAS083_F_Atsiskaitomiej2Kitareguliuoja1">'Forma 12'!$O$145</definedName>
    <definedName name="VAS083_F_Atsiskaitomiej2Kitosveiklosne1">'Forma 12'!$P$145</definedName>
    <definedName name="VAS083_F_Atsiskaitomiej2Nuotekudumblot1">'Forma 12'!$L$145</definedName>
    <definedName name="VAS083_F_Atsiskaitomiej2Nuotekusurinki1">'Forma 12'!$J$145</definedName>
    <definedName name="VAS083_F_Atsiskaitomiej2Nuotekuvalymas1">'Forma 12'!$K$145</definedName>
    <definedName name="VAS083_F_Atsiskaitomiej2Pavirsiniunuot1">'Forma 12'!$M$145</definedName>
    <definedName name="VAS083_F_Atsiskaitomiej3Apskaitosveikla1">'Forma 12'!$N$227</definedName>
    <definedName name="VAS083_F_Atsiskaitomiej3Geriamojovande7">'Forma 12'!$G$227</definedName>
    <definedName name="VAS083_F_Atsiskaitomiej3Geriamojovande8">'Forma 12'!$H$227</definedName>
    <definedName name="VAS083_F_Atsiskaitomiej3Geriamojovande9">'Forma 12'!$I$227</definedName>
    <definedName name="VAS083_F_Atsiskaitomiej3Kitareguliuoja1">'Forma 12'!$O$227</definedName>
    <definedName name="VAS083_F_Atsiskaitomiej3Kitosveiklosne1">'Forma 12'!$P$227</definedName>
    <definedName name="VAS083_F_Atsiskaitomiej3Nuotekudumblot1">'Forma 12'!$L$227</definedName>
    <definedName name="VAS083_F_Atsiskaitomiej3Nuotekusurinki1">'Forma 12'!$J$227</definedName>
    <definedName name="VAS083_F_Atsiskaitomiej3Nuotekuvalymas1">'Forma 12'!$K$227</definedName>
    <definedName name="VAS083_F_Atsiskaitomiej3Pavirsiniunuot1">'Forma 12'!$M$227</definedName>
    <definedName name="VAS083_F_Bendraipaskirs1Apskaitosveikla1">'Forma 12'!$N$174</definedName>
    <definedName name="VAS083_F_Bendraipaskirs1Geriamojovande7">'Forma 12'!$G$174</definedName>
    <definedName name="VAS083_F_Bendraipaskirs1Geriamojovande8">'Forma 12'!$H$174</definedName>
    <definedName name="VAS083_F_Bendraipaskirs1Geriamojovande9">'Forma 12'!$I$174</definedName>
    <definedName name="VAS083_F_Bendraipaskirs1Kitareguliuoja1">'Forma 12'!$O$174</definedName>
    <definedName name="VAS083_F_Bendraipaskirs1Kitosveiklosne1">'Forma 12'!$P$174</definedName>
    <definedName name="VAS083_F_Bendraipaskirs1Nuotekudumblot1">'Forma 12'!$L$174</definedName>
    <definedName name="VAS083_F_Bendraipaskirs1Nuotekusurinki1">'Forma 12'!$J$174</definedName>
    <definedName name="VAS083_F_Bendraipaskirs1Nuotekuvalymas1">'Forma 12'!$K$174</definedName>
    <definedName name="VAS083_F_Bendraipaskirs1Pavirsiniunuot1">'Forma 12'!$M$174</definedName>
    <definedName name="VAS083_F_Geriamojovande1Apskaitosveikla1">'Forma 12'!$N$33</definedName>
    <definedName name="VAS083_F_Geriamojovande1Geriamojovande7">'Forma 12'!$G$33</definedName>
    <definedName name="VAS083_F_Geriamojovande1Geriamojovande8">'Forma 12'!$H$33</definedName>
    <definedName name="VAS083_F_Geriamojovande1Geriamojovande9">'Forma 12'!$I$33</definedName>
    <definedName name="VAS083_F_Geriamojovande1Kitareguliuoja1">'Forma 12'!$O$33</definedName>
    <definedName name="VAS083_F_Geriamojovande1Kitosveiklosne1">'Forma 12'!$P$33</definedName>
    <definedName name="VAS083_F_Geriamojovande1Nuotekudumblot1">'Forma 12'!$L$33</definedName>
    <definedName name="VAS083_F_Geriamojovande1Nuotekusurinki1">'Forma 12'!$J$33</definedName>
    <definedName name="VAS083_F_Geriamojovande1Nuotekuvalymas1">'Forma 12'!$K$33</definedName>
    <definedName name="VAS083_F_Geriamojovande1Pavirsiniunuot1">'Forma 12'!$M$33</definedName>
    <definedName name="VAS083_F_Geriamojovande2Apskaitosveikla1">'Forma 12'!$N$59</definedName>
    <definedName name="VAS083_F_Geriamojovande2Geriamojovande7">'Forma 12'!$G$59</definedName>
    <definedName name="VAS083_F_Geriamojovande2Geriamojovande8">'Forma 12'!$H$59</definedName>
    <definedName name="VAS083_F_Geriamojovande2Geriamojovande9">'Forma 12'!$I$59</definedName>
    <definedName name="VAS083_F_Geriamojovande2Kitareguliuoja1">'Forma 12'!$O$59</definedName>
    <definedName name="VAS083_F_Geriamojovande2Kitosveiklosne1">'Forma 12'!$P$59</definedName>
    <definedName name="VAS083_F_Geriamojovande2Nuotekudumblot1">'Forma 12'!$L$59</definedName>
    <definedName name="VAS083_F_Geriamojovande2Nuotekusurinki1">'Forma 12'!$J$59</definedName>
    <definedName name="VAS083_F_Geriamojovande2Nuotekuvalymas1">'Forma 12'!$K$59</definedName>
    <definedName name="VAS083_F_Geriamojovande2Pavirsiniunuot1">'Forma 12'!$M$59</definedName>
    <definedName name="VAS083_F_Geriamojovande3Apskaitosveikla1">'Forma 12'!$N$115</definedName>
    <definedName name="VAS083_F_Geriamojovande3Geriamojovande7">'Forma 12'!$G$115</definedName>
    <definedName name="VAS083_F_Geriamojovande3Geriamojovande8">'Forma 12'!$H$115</definedName>
    <definedName name="VAS083_F_Geriamojovande3Geriamojovande9">'Forma 12'!$I$115</definedName>
    <definedName name="VAS083_F_Geriamojovande3Kitareguliuoja1">'Forma 12'!$O$115</definedName>
    <definedName name="VAS083_F_Geriamojovande3Kitosveiklosne1">'Forma 12'!$P$115</definedName>
    <definedName name="VAS083_F_Geriamojovande3Nuotekudumblot1">'Forma 12'!$L$115</definedName>
    <definedName name="VAS083_F_Geriamojovande3Nuotekusurinki1">'Forma 12'!$J$115</definedName>
    <definedName name="VAS083_F_Geriamojovande3Nuotekuvalymas1">'Forma 12'!$K$115</definedName>
    <definedName name="VAS083_F_Geriamojovande3Pavirsiniunuot1">'Forma 12'!$M$115</definedName>
    <definedName name="VAS083_F_Geriamojovande4Apskaitosveikla1">'Forma 12'!$N$141</definedName>
    <definedName name="VAS083_F_Geriamojovande4Geriamojovande7">'Forma 12'!$G$141</definedName>
    <definedName name="VAS083_F_Geriamojovande4Geriamojovande8">'Forma 12'!$H$141</definedName>
    <definedName name="VAS083_F_Geriamojovande4Geriamojovande9">'Forma 12'!$I$141</definedName>
    <definedName name="VAS083_F_Geriamojovande4Kitareguliuoja1">'Forma 12'!$O$141</definedName>
    <definedName name="VAS083_F_Geriamojovande4Kitosveiklosne1">'Forma 12'!$P$141</definedName>
    <definedName name="VAS083_F_Geriamojovande4Nuotekudumblot1">'Forma 12'!$L$141</definedName>
    <definedName name="VAS083_F_Geriamojovande4Nuotekusurinki1">'Forma 12'!$J$141</definedName>
    <definedName name="VAS083_F_Geriamojovande4Nuotekuvalymas1">'Forma 12'!$K$141</definedName>
    <definedName name="VAS083_F_Geriamojovande4Pavirsiniunuot1">'Forma 12'!$M$141</definedName>
    <definedName name="VAS083_F_Geriamojovande5Apskaitosveikla1">'Forma 12'!$N$197</definedName>
    <definedName name="VAS083_F_Geriamojovande5Geriamojovande7">'Forma 12'!$G$197</definedName>
    <definedName name="VAS083_F_Geriamojovande5Geriamojovande8">'Forma 12'!$H$197</definedName>
    <definedName name="VAS083_F_Geriamojovande5Geriamojovande9">'Forma 12'!$I$197</definedName>
    <definedName name="VAS083_F_Geriamojovande5Kitareguliuoja1">'Forma 12'!$O$197</definedName>
    <definedName name="VAS083_F_Geriamojovande5Kitosveiklosne1">'Forma 12'!$P$197</definedName>
    <definedName name="VAS083_F_Geriamojovande5Nuotekudumblot1">'Forma 12'!$L$197</definedName>
    <definedName name="VAS083_F_Geriamojovande5Nuotekusurinki1">'Forma 12'!$J$197</definedName>
    <definedName name="VAS083_F_Geriamojovande5Nuotekuvalymas1">'Forma 12'!$K$197</definedName>
    <definedName name="VAS083_F_Geriamojovande5Pavirsiniunuot1">'Forma 12'!$M$197</definedName>
    <definedName name="VAS083_F_Geriamojovande6Apskaitosveikla1">'Forma 12'!$N$223</definedName>
    <definedName name="VAS083_F_Geriamojovande6Geriamojovande7">'Forma 12'!$G$223</definedName>
    <definedName name="VAS083_F_Geriamojovande6Geriamojovande8">'Forma 12'!$H$223</definedName>
    <definedName name="VAS083_F_Geriamojovande6Geriamojovande9">'Forma 12'!$I$223</definedName>
    <definedName name="VAS083_F_Geriamojovande6Kitareguliuoja1">'Forma 12'!$O$223</definedName>
    <definedName name="VAS083_F_Geriamojovande6Kitosveiklosne1">'Forma 12'!$P$223</definedName>
    <definedName name="VAS083_F_Geriamojovande6Nuotekudumblot1">'Forma 12'!$L$223</definedName>
    <definedName name="VAS083_F_Geriamojovande6Nuotekusurinki1">'Forma 12'!$J$223</definedName>
    <definedName name="VAS083_F_Geriamojovande6Nuotekuvalymas1">'Forma 12'!$K$223</definedName>
    <definedName name="VAS083_F_Geriamojovande6Pavirsiniunuot1">'Forma 12'!$M$223</definedName>
    <definedName name="VAS083_F_Ilgalaikioturt100Apskaitosveikla1">'Forma 12'!$N$154</definedName>
    <definedName name="VAS083_F_Ilgalaikioturt100Geriamojovande7">'Forma 12'!$G$154</definedName>
    <definedName name="VAS083_F_Ilgalaikioturt100Geriamojovande8">'Forma 12'!$H$154</definedName>
    <definedName name="VAS083_F_Ilgalaikioturt100Geriamojovande9">'Forma 12'!$I$154</definedName>
    <definedName name="VAS083_F_Ilgalaikioturt100Inventorinisnu1">'Forma 12'!$D$154</definedName>
    <definedName name="VAS083_F_Ilgalaikioturt100Kitareguliuoja1">'Forma 12'!$O$154</definedName>
    <definedName name="VAS083_F_Ilgalaikioturt100Kitosveiklosne1">'Forma 12'!$P$154</definedName>
    <definedName name="VAS083_F_Ilgalaikioturt100Lrklimatokaito1">'Forma 12'!$E$154</definedName>
    <definedName name="VAS083_F_Ilgalaikioturt100Nuotekudumblot1">'Forma 12'!$L$154</definedName>
    <definedName name="VAS083_F_Ilgalaikioturt100Nuotekusurinki1">'Forma 12'!$J$154</definedName>
    <definedName name="VAS083_F_Ilgalaikioturt100Nuotekuvalymas1">'Forma 12'!$K$154</definedName>
    <definedName name="VAS083_F_Ilgalaikioturt100Pavirsiniunuot1">'Forma 12'!$M$154</definedName>
    <definedName name="VAS083_F_Ilgalaikioturt100Turtovienetask1">'Forma 12'!$F$154</definedName>
    <definedName name="VAS083_F_Ilgalaikioturt101Apskaitosveikla1">'Forma 12'!$N$155</definedName>
    <definedName name="VAS083_F_Ilgalaikioturt101Geriamojovande7">'Forma 12'!$G$155</definedName>
    <definedName name="VAS083_F_Ilgalaikioturt101Geriamojovande8">'Forma 12'!$H$155</definedName>
    <definedName name="VAS083_F_Ilgalaikioturt101Geriamojovande9">'Forma 12'!$I$155</definedName>
    <definedName name="VAS083_F_Ilgalaikioturt101Inventorinisnu1">'Forma 12'!$D$155</definedName>
    <definedName name="VAS083_F_Ilgalaikioturt101Kitareguliuoja1">'Forma 12'!$O$155</definedName>
    <definedName name="VAS083_F_Ilgalaikioturt101Kitosveiklosne1">'Forma 12'!$P$155</definedName>
    <definedName name="VAS083_F_Ilgalaikioturt101Lrklimatokaito1">'Forma 12'!$E$155</definedName>
    <definedName name="VAS083_F_Ilgalaikioturt101Nuotekudumblot1">'Forma 12'!$L$155</definedName>
    <definedName name="VAS083_F_Ilgalaikioturt101Nuotekusurinki1">'Forma 12'!$J$155</definedName>
    <definedName name="VAS083_F_Ilgalaikioturt101Nuotekuvalymas1">'Forma 12'!$K$155</definedName>
    <definedName name="VAS083_F_Ilgalaikioturt101Pavirsiniunuot1">'Forma 12'!$M$155</definedName>
    <definedName name="VAS083_F_Ilgalaikioturt101Turtovienetask1">'Forma 12'!$F$155</definedName>
    <definedName name="VAS083_F_Ilgalaikioturt102Apskaitosveikla1">'Forma 12'!$N$156</definedName>
    <definedName name="VAS083_F_Ilgalaikioturt102Geriamojovande7">'Forma 12'!$G$156</definedName>
    <definedName name="VAS083_F_Ilgalaikioturt102Geriamojovande8">'Forma 12'!$H$156</definedName>
    <definedName name="VAS083_F_Ilgalaikioturt102Geriamojovande9">'Forma 12'!$I$156</definedName>
    <definedName name="VAS083_F_Ilgalaikioturt102Inventorinisnu1">'Forma 12'!$D$156</definedName>
    <definedName name="VAS083_F_Ilgalaikioturt102Kitareguliuoja1">'Forma 12'!$O$156</definedName>
    <definedName name="VAS083_F_Ilgalaikioturt102Kitosveiklosne1">'Forma 12'!$P$156</definedName>
    <definedName name="VAS083_F_Ilgalaikioturt102Lrklimatokaito1">'Forma 12'!$E$156</definedName>
    <definedName name="VAS083_F_Ilgalaikioturt102Nuotekudumblot1">'Forma 12'!$L$156</definedName>
    <definedName name="VAS083_F_Ilgalaikioturt102Nuotekusurinki1">'Forma 12'!$J$156</definedName>
    <definedName name="VAS083_F_Ilgalaikioturt102Nuotekuvalymas1">'Forma 12'!$K$156</definedName>
    <definedName name="VAS083_F_Ilgalaikioturt102Pavirsiniunuot1">'Forma 12'!$M$156</definedName>
    <definedName name="VAS083_F_Ilgalaikioturt102Turtovienetask1">'Forma 12'!$F$156</definedName>
    <definedName name="VAS083_F_Ilgalaikioturt103Apskaitosveikla1">'Forma 12'!$N$158</definedName>
    <definedName name="VAS083_F_Ilgalaikioturt103Geriamojovande7">'Forma 12'!$G$158</definedName>
    <definedName name="VAS083_F_Ilgalaikioturt103Geriamojovande8">'Forma 12'!$H$158</definedName>
    <definedName name="VAS083_F_Ilgalaikioturt103Geriamojovande9">'Forma 12'!$I$158</definedName>
    <definedName name="VAS083_F_Ilgalaikioturt103Inventorinisnu1">'Forma 12'!$D$158</definedName>
    <definedName name="VAS083_F_Ilgalaikioturt103Kitareguliuoja1">'Forma 12'!$O$158</definedName>
    <definedName name="VAS083_F_Ilgalaikioturt103Kitosveiklosne1">'Forma 12'!$P$158</definedName>
    <definedName name="VAS083_F_Ilgalaikioturt103Lrklimatokaito1">'Forma 12'!$E$158</definedName>
    <definedName name="VAS083_F_Ilgalaikioturt103Nuotekudumblot1">'Forma 12'!$L$158</definedName>
    <definedName name="VAS083_F_Ilgalaikioturt103Nuotekusurinki1">'Forma 12'!$J$158</definedName>
    <definedName name="VAS083_F_Ilgalaikioturt103Nuotekuvalymas1">'Forma 12'!$K$158</definedName>
    <definedName name="VAS083_F_Ilgalaikioturt103Pavirsiniunuot1">'Forma 12'!$M$158</definedName>
    <definedName name="VAS083_F_Ilgalaikioturt103Turtovienetask1">'Forma 12'!$F$158</definedName>
    <definedName name="VAS083_F_Ilgalaikioturt104Apskaitosveikla1">'Forma 12'!$N$159</definedName>
    <definedName name="VAS083_F_Ilgalaikioturt104Geriamojovande7">'Forma 12'!$G$159</definedName>
    <definedName name="VAS083_F_Ilgalaikioturt104Geriamojovande8">'Forma 12'!$H$159</definedName>
    <definedName name="VAS083_F_Ilgalaikioturt104Geriamojovande9">'Forma 12'!$I$159</definedName>
    <definedName name="VAS083_F_Ilgalaikioturt104Inventorinisnu1">'Forma 12'!$D$159</definedName>
    <definedName name="VAS083_F_Ilgalaikioturt104Kitareguliuoja1">'Forma 12'!$O$159</definedName>
    <definedName name="VAS083_F_Ilgalaikioturt104Kitosveiklosne1">'Forma 12'!$P$159</definedName>
    <definedName name="VAS083_F_Ilgalaikioturt104Lrklimatokaito1">'Forma 12'!$E$159</definedName>
    <definedName name="VAS083_F_Ilgalaikioturt104Nuotekudumblot1">'Forma 12'!$L$159</definedName>
    <definedName name="VAS083_F_Ilgalaikioturt104Nuotekusurinki1">'Forma 12'!$J$159</definedName>
    <definedName name="VAS083_F_Ilgalaikioturt104Nuotekuvalymas1">'Forma 12'!$K$159</definedName>
    <definedName name="VAS083_F_Ilgalaikioturt104Pavirsiniunuot1">'Forma 12'!$M$159</definedName>
    <definedName name="VAS083_F_Ilgalaikioturt104Turtovienetask1">'Forma 12'!$F$159</definedName>
    <definedName name="VAS083_F_Ilgalaikioturt105Apskaitosveikla1">'Forma 12'!$N$160</definedName>
    <definedName name="VAS083_F_Ilgalaikioturt105Geriamojovande7">'Forma 12'!$G$160</definedName>
    <definedName name="VAS083_F_Ilgalaikioturt105Geriamojovande8">'Forma 12'!$H$160</definedName>
    <definedName name="VAS083_F_Ilgalaikioturt105Geriamojovande9">'Forma 12'!$I$160</definedName>
    <definedName name="VAS083_F_Ilgalaikioturt105Inventorinisnu1">'Forma 12'!$D$160</definedName>
    <definedName name="VAS083_F_Ilgalaikioturt105Kitareguliuoja1">'Forma 12'!$O$160</definedName>
    <definedName name="VAS083_F_Ilgalaikioturt105Kitosveiklosne1">'Forma 12'!$P$160</definedName>
    <definedName name="VAS083_F_Ilgalaikioturt105Lrklimatokaito1">'Forma 12'!$E$160</definedName>
    <definedName name="VAS083_F_Ilgalaikioturt105Nuotekudumblot1">'Forma 12'!$L$160</definedName>
    <definedName name="VAS083_F_Ilgalaikioturt105Nuotekusurinki1">'Forma 12'!$J$160</definedName>
    <definedName name="VAS083_F_Ilgalaikioturt105Nuotekuvalymas1">'Forma 12'!$K$160</definedName>
    <definedName name="VAS083_F_Ilgalaikioturt105Pavirsiniunuot1">'Forma 12'!$M$160</definedName>
    <definedName name="VAS083_F_Ilgalaikioturt105Turtovienetask1">'Forma 12'!$F$160</definedName>
    <definedName name="VAS083_F_Ilgalaikioturt106Apskaitosveikla1">'Forma 12'!$N$163</definedName>
    <definedName name="VAS083_F_Ilgalaikioturt106Geriamojovande7">'Forma 12'!$G$163</definedName>
    <definedName name="VAS083_F_Ilgalaikioturt106Geriamojovande8">'Forma 12'!$H$163</definedName>
    <definedName name="VAS083_F_Ilgalaikioturt106Geriamojovande9">'Forma 12'!$I$163</definedName>
    <definedName name="VAS083_F_Ilgalaikioturt106Inventorinisnu1">'Forma 12'!$D$163</definedName>
    <definedName name="VAS083_F_Ilgalaikioturt106Kitareguliuoja1">'Forma 12'!$O$163</definedName>
    <definedName name="VAS083_F_Ilgalaikioturt106Kitosveiklosne1">'Forma 12'!$P$163</definedName>
    <definedName name="VAS083_F_Ilgalaikioturt106Lrklimatokaito1">'Forma 12'!$E$163</definedName>
    <definedName name="VAS083_F_Ilgalaikioturt106Nuotekudumblot1">'Forma 12'!$L$163</definedName>
    <definedName name="VAS083_F_Ilgalaikioturt106Nuotekusurinki1">'Forma 12'!$J$163</definedName>
    <definedName name="VAS083_F_Ilgalaikioturt106Nuotekuvalymas1">'Forma 12'!$K$163</definedName>
    <definedName name="VAS083_F_Ilgalaikioturt106Pavirsiniunuot1">'Forma 12'!$M$163</definedName>
    <definedName name="VAS083_F_Ilgalaikioturt106Turtovienetask1">'Forma 12'!$F$163</definedName>
    <definedName name="VAS083_F_Ilgalaikioturt107Apskaitosveikla1">'Forma 12'!$N$164</definedName>
    <definedName name="VAS083_F_Ilgalaikioturt107Geriamojovande7">'Forma 12'!$G$164</definedName>
    <definedName name="VAS083_F_Ilgalaikioturt107Geriamojovande8">'Forma 12'!$H$164</definedName>
    <definedName name="VAS083_F_Ilgalaikioturt107Geriamojovande9">'Forma 12'!$I$164</definedName>
    <definedName name="VAS083_F_Ilgalaikioturt107Inventorinisnu1">'Forma 12'!$D$164</definedName>
    <definedName name="VAS083_F_Ilgalaikioturt107Kitareguliuoja1">'Forma 12'!$O$164</definedName>
    <definedName name="VAS083_F_Ilgalaikioturt107Kitosveiklosne1">'Forma 12'!$P$164</definedName>
    <definedName name="VAS083_F_Ilgalaikioturt107Lrklimatokaito1">'Forma 12'!$E$164</definedName>
    <definedName name="VAS083_F_Ilgalaikioturt107Nuotekudumblot1">'Forma 12'!$L$164</definedName>
    <definedName name="VAS083_F_Ilgalaikioturt107Nuotekusurinki1">'Forma 12'!$J$164</definedName>
    <definedName name="VAS083_F_Ilgalaikioturt107Nuotekuvalymas1">'Forma 12'!$K$164</definedName>
    <definedName name="VAS083_F_Ilgalaikioturt107Pavirsiniunuot1">'Forma 12'!$M$164</definedName>
    <definedName name="VAS083_F_Ilgalaikioturt107Turtovienetask1">'Forma 12'!$F$164</definedName>
    <definedName name="VAS083_F_Ilgalaikioturt108Apskaitosveikla1">'Forma 12'!$N$165</definedName>
    <definedName name="VAS083_F_Ilgalaikioturt108Geriamojovande7">'Forma 12'!$G$165</definedName>
    <definedName name="VAS083_F_Ilgalaikioturt108Geriamojovande8">'Forma 12'!$H$165</definedName>
    <definedName name="VAS083_F_Ilgalaikioturt108Geriamojovande9">'Forma 12'!$I$165</definedName>
    <definedName name="VAS083_F_Ilgalaikioturt108Inventorinisnu1">'Forma 12'!$D$165</definedName>
    <definedName name="VAS083_F_Ilgalaikioturt108Kitareguliuoja1">'Forma 12'!$O$165</definedName>
    <definedName name="VAS083_F_Ilgalaikioturt108Kitosveiklosne1">'Forma 12'!$P$165</definedName>
    <definedName name="VAS083_F_Ilgalaikioturt108Lrklimatokaito1">'Forma 12'!$E$165</definedName>
    <definedName name="VAS083_F_Ilgalaikioturt108Nuotekudumblot1">'Forma 12'!$L$165</definedName>
    <definedName name="VAS083_F_Ilgalaikioturt108Nuotekusurinki1">'Forma 12'!$J$165</definedName>
    <definedName name="VAS083_F_Ilgalaikioturt108Nuotekuvalymas1">'Forma 12'!$K$165</definedName>
    <definedName name="VAS083_F_Ilgalaikioturt108Pavirsiniunuot1">'Forma 12'!$M$165</definedName>
    <definedName name="VAS083_F_Ilgalaikioturt108Turtovienetask1">'Forma 12'!$F$165</definedName>
    <definedName name="VAS083_F_Ilgalaikioturt109Apskaitosveikla1">'Forma 12'!$N$167</definedName>
    <definedName name="VAS083_F_Ilgalaikioturt109Geriamojovande7">'Forma 12'!$G$167</definedName>
    <definedName name="VAS083_F_Ilgalaikioturt109Geriamojovande8">'Forma 12'!$H$167</definedName>
    <definedName name="VAS083_F_Ilgalaikioturt109Geriamojovande9">'Forma 12'!$I$167</definedName>
    <definedName name="VAS083_F_Ilgalaikioturt109Inventorinisnu1">'Forma 12'!$D$167</definedName>
    <definedName name="VAS083_F_Ilgalaikioturt109Kitareguliuoja1">'Forma 12'!$O$167</definedName>
    <definedName name="VAS083_F_Ilgalaikioturt109Kitosveiklosne1">'Forma 12'!$P$167</definedName>
    <definedName name="VAS083_F_Ilgalaikioturt109Lrklimatokaito1">'Forma 12'!$E$167</definedName>
    <definedName name="VAS083_F_Ilgalaikioturt109Nuotekudumblot1">'Forma 12'!$L$167</definedName>
    <definedName name="VAS083_F_Ilgalaikioturt109Nuotekusurinki1">'Forma 12'!$J$167</definedName>
    <definedName name="VAS083_F_Ilgalaikioturt109Nuotekuvalymas1">'Forma 12'!$K$167</definedName>
    <definedName name="VAS083_F_Ilgalaikioturt109Pavirsiniunuot1">'Forma 12'!$M$167</definedName>
    <definedName name="VAS083_F_Ilgalaikioturt109Turtovienetask1">'Forma 12'!$F$167</definedName>
    <definedName name="VAS083_F_Ilgalaikioturt10Apskaitosveikla1">'Forma 12'!$N$26</definedName>
    <definedName name="VAS083_F_Ilgalaikioturt10Geriamojovande7">'Forma 12'!$G$26</definedName>
    <definedName name="VAS083_F_Ilgalaikioturt10Geriamojovande8">'Forma 12'!$H$26</definedName>
    <definedName name="VAS083_F_Ilgalaikioturt10Geriamojovande9">'Forma 12'!$I$26</definedName>
    <definedName name="VAS083_F_Ilgalaikioturt10Inventorinisnu1">'Forma 12'!$D$26</definedName>
    <definedName name="VAS083_F_Ilgalaikioturt10Kitareguliuoja1">'Forma 12'!$O$26</definedName>
    <definedName name="VAS083_F_Ilgalaikioturt10Kitosveiklosne1">'Forma 12'!$P$26</definedName>
    <definedName name="VAS083_F_Ilgalaikioturt10Lrklimatokaito1">'Forma 12'!$E$26</definedName>
    <definedName name="VAS083_F_Ilgalaikioturt10Nuotekudumblot1">'Forma 12'!$L$26</definedName>
    <definedName name="VAS083_F_Ilgalaikioturt10Nuotekusurinki1">'Forma 12'!$J$26</definedName>
    <definedName name="VAS083_F_Ilgalaikioturt10Nuotekuvalymas1">'Forma 12'!$K$26</definedName>
    <definedName name="VAS083_F_Ilgalaikioturt10Pavirsiniunuot1">'Forma 12'!$M$26</definedName>
    <definedName name="VAS083_F_Ilgalaikioturt10Turtovienetask1">'Forma 12'!$F$26</definedName>
    <definedName name="VAS083_F_Ilgalaikioturt110Apskaitosveikla1">'Forma 12'!$N$168</definedName>
    <definedName name="VAS083_F_Ilgalaikioturt110Geriamojovande7">'Forma 12'!$G$168</definedName>
    <definedName name="VAS083_F_Ilgalaikioturt110Geriamojovande8">'Forma 12'!$H$168</definedName>
    <definedName name="VAS083_F_Ilgalaikioturt110Geriamojovande9">'Forma 12'!$I$168</definedName>
    <definedName name="VAS083_F_Ilgalaikioturt110Inventorinisnu1">'Forma 12'!$D$168</definedName>
    <definedName name="VAS083_F_Ilgalaikioturt110Kitareguliuoja1">'Forma 12'!$O$168</definedName>
    <definedName name="VAS083_F_Ilgalaikioturt110Kitosveiklosne1">'Forma 12'!$P$168</definedName>
    <definedName name="VAS083_F_Ilgalaikioturt110Lrklimatokaito1">'Forma 12'!$E$168</definedName>
    <definedName name="VAS083_F_Ilgalaikioturt110Nuotekudumblot1">'Forma 12'!$L$168</definedName>
    <definedName name="VAS083_F_Ilgalaikioturt110Nuotekusurinki1">'Forma 12'!$J$168</definedName>
    <definedName name="VAS083_F_Ilgalaikioturt110Nuotekuvalymas1">'Forma 12'!$K$168</definedName>
    <definedName name="VAS083_F_Ilgalaikioturt110Pavirsiniunuot1">'Forma 12'!$M$168</definedName>
    <definedName name="VAS083_F_Ilgalaikioturt110Turtovienetask1">'Forma 12'!$F$168</definedName>
    <definedName name="VAS083_F_Ilgalaikioturt111Apskaitosveikla1">'Forma 12'!$N$169</definedName>
    <definedName name="VAS083_F_Ilgalaikioturt111Geriamojovande7">'Forma 12'!$G$169</definedName>
    <definedName name="VAS083_F_Ilgalaikioturt111Geriamojovande8">'Forma 12'!$H$169</definedName>
    <definedName name="VAS083_F_Ilgalaikioturt111Geriamojovande9">'Forma 12'!$I$169</definedName>
    <definedName name="VAS083_F_Ilgalaikioturt111Inventorinisnu1">'Forma 12'!$D$169</definedName>
    <definedName name="VAS083_F_Ilgalaikioturt111Kitareguliuoja1">'Forma 12'!$O$169</definedName>
    <definedName name="VAS083_F_Ilgalaikioturt111Kitosveiklosne1">'Forma 12'!$P$169</definedName>
    <definedName name="VAS083_F_Ilgalaikioturt111Lrklimatokaito1">'Forma 12'!$E$169</definedName>
    <definedName name="VAS083_F_Ilgalaikioturt111Nuotekudumblot1">'Forma 12'!$L$169</definedName>
    <definedName name="VAS083_F_Ilgalaikioturt111Nuotekusurinki1">'Forma 12'!$J$169</definedName>
    <definedName name="VAS083_F_Ilgalaikioturt111Nuotekuvalymas1">'Forma 12'!$K$169</definedName>
    <definedName name="VAS083_F_Ilgalaikioturt111Pavirsiniunuot1">'Forma 12'!$M$169</definedName>
    <definedName name="VAS083_F_Ilgalaikioturt111Turtovienetask1">'Forma 12'!$F$169</definedName>
    <definedName name="VAS083_F_Ilgalaikioturt112Apskaitosveikla1">'Forma 12'!$N$171</definedName>
    <definedName name="VAS083_F_Ilgalaikioturt112Geriamojovande7">'Forma 12'!$G$171</definedName>
    <definedName name="VAS083_F_Ilgalaikioturt112Geriamojovande8">'Forma 12'!$H$171</definedName>
    <definedName name="VAS083_F_Ilgalaikioturt112Geriamojovande9">'Forma 12'!$I$171</definedName>
    <definedName name="VAS083_F_Ilgalaikioturt112Inventorinisnu1">'Forma 12'!$D$171</definedName>
    <definedName name="VAS083_F_Ilgalaikioturt112Kitareguliuoja1">'Forma 12'!$O$171</definedName>
    <definedName name="VAS083_F_Ilgalaikioturt112Kitosveiklosne1">'Forma 12'!$P$171</definedName>
    <definedName name="VAS083_F_Ilgalaikioturt112Lrklimatokaito1">'Forma 12'!$E$171</definedName>
    <definedName name="VAS083_F_Ilgalaikioturt112Nuotekudumblot1">'Forma 12'!$L$171</definedName>
    <definedName name="VAS083_F_Ilgalaikioturt112Nuotekusurinki1">'Forma 12'!$J$171</definedName>
    <definedName name="VAS083_F_Ilgalaikioturt112Nuotekuvalymas1">'Forma 12'!$K$171</definedName>
    <definedName name="VAS083_F_Ilgalaikioturt112Pavirsiniunuot1">'Forma 12'!$M$171</definedName>
    <definedName name="VAS083_F_Ilgalaikioturt112Turtovienetask1">'Forma 12'!$F$171</definedName>
    <definedName name="VAS083_F_Ilgalaikioturt113Apskaitosveikla1">'Forma 12'!$N$172</definedName>
    <definedName name="VAS083_F_Ilgalaikioturt113Geriamojovande7">'Forma 12'!$G$172</definedName>
    <definedName name="VAS083_F_Ilgalaikioturt113Geriamojovande8">'Forma 12'!$H$172</definedName>
    <definedName name="VAS083_F_Ilgalaikioturt113Geriamojovande9">'Forma 12'!$I$172</definedName>
    <definedName name="VAS083_F_Ilgalaikioturt113Inventorinisnu1">'Forma 12'!$D$172</definedName>
    <definedName name="VAS083_F_Ilgalaikioturt113Kitareguliuoja1">'Forma 12'!$O$172</definedName>
    <definedName name="VAS083_F_Ilgalaikioturt113Kitosveiklosne1">'Forma 12'!$P$172</definedName>
    <definedName name="VAS083_F_Ilgalaikioturt113Lrklimatokaito1">'Forma 12'!$E$172</definedName>
    <definedName name="VAS083_F_Ilgalaikioturt113Nuotekudumblot1">'Forma 12'!$L$172</definedName>
    <definedName name="VAS083_F_Ilgalaikioturt113Nuotekusurinki1">'Forma 12'!$J$172</definedName>
    <definedName name="VAS083_F_Ilgalaikioturt113Nuotekuvalymas1">'Forma 12'!$K$172</definedName>
    <definedName name="VAS083_F_Ilgalaikioturt113Pavirsiniunuot1">'Forma 12'!$M$172</definedName>
    <definedName name="VAS083_F_Ilgalaikioturt113Turtovienetask1">'Forma 12'!$F$172</definedName>
    <definedName name="VAS083_F_Ilgalaikioturt114Apskaitosveikla1">'Forma 12'!$N$173</definedName>
    <definedName name="VAS083_F_Ilgalaikioturt114Geriamojovande7">'Forma 12'!$G$173</definedName>
    <definedName name="VAS083_F_Ilgalaikioturt114Geriamojovande8">'Forma 12'!$H$173</definedName>
    <definedName name="VAS083_F_Ilgalaikioturt114Geriamojovande9">'Forma 12'!$I$173</definedName>
    <definedName name="VAS083_F_Ilgalaikioturt114Inventorinisnu1">'Forma 12'!$D$173</definedName>
    <definedName name="VAS083_F_Ilgalaikioturt114Kitareguliuoja1">'Forma 12'!$O$173</definedName>
    <definedName name="VAS083_F_Ilgalaikioturt114Kitosveiklosne1">'Forma 12'!$P$173</definedName>
    <definedName name="VAS083_F_Ilgalaikioturt114Lrklimatokaito1">'Forma 12'!$E$173</definedName>
    <definedName name="VAS083_F_Ilgalaikioturt114Nuotekudumblot1">'Forma 12'!$L$173</definedName>
    <definedName name="VAS083_F_Ilgalaikioturt114Nuotekusurinki1">'Forma 12'!$J$173</definedName>
    <definedName name="VAS083_F_Ilgalaikioturt114Nuotekuvalymas1">'Forma 12'!$K$173</definedName>
    <definedName name="VAS083_F_Ilgalaikioturt114Pavirsiniunuot1">'Forma 12'!$M$173</definedName>
    <definedName name="VAS083_F_Ilgalaikioturt114Turtovienetask1">'Forma 12'!$F$173</definedName>
    <definedName name="VAS083_F_Ilgalaikioturt115Apskaitosveikla1">'Forma 12'!$N$177</definedName>
    <definedName name="VAS083_F_Ilgalaikioturt115Geriamojovande7">'Forma 12'!$G$177</definedName>
    <definedName name="VAS083_F_Ilgalaikioturt115Geriamojovande8">'Forma 12'!$H$177</definedName>
    <definedName name="VAS083_F_Ilgalaikioturt115Geriamojovande9">'Forma 12'!$I$177</definedName>
    <definedName name="VAS083_F_Ilgalaikioturt115Inventorinisnu1">'Forma 12'!$D$177</definedName>
    <definedName name="VAS083_F_Ilgalaikioturt115Kitareguliuoja1">'Forma 12'!$O$177</definedName>
    <definedName name="VAS083_F_Ilgalaikioturt115Kitosveiklosne1">'Forma 12'!$P$177</definedName>
    <definedName name="VAS083_F_Ilgalaikioturt115Lrklimatokaito1">'Forma 12'!$E$177</definedName>
    <definedName name="VAS083_F_Ilgalaikioturt115Nuotekudumblot1">'Forma 12'!$L$177</definedName>
    <definedName name="VAS083_F_Ilgalaikioturt115Nuotekusurinki1">'Forma 12'!$J$177</definedName>
    <definedName name="VAS083_F_Ilgalaikioturt115Nuotekuvalymas1">'Forma 12'!$K$177</definedName>
    <definedName name="VAS083_F_Ilgalaikioturt115Pavirsiniunuot1">'Forma 12'!$M$177</definedName>
    <definedName name="VAS083_F_Ilgalaikioturt115Turtovienetask1">'Forma 12'!$F$177</definedName>
    <definedName name="VAS083_F_Ilgalaikioturt116Apskaitosveikla1">'Forma 12'!$N$178</definedName>
    <definedName name="VAS083_F_Ilgalaikioturt116Geriamojovande7">'Forma 12'!$G$178</definedName>
    <definedName name="VAS083_F_Ilgalaikioturt116Geriamojovande8">'Forma 12'!$H$178</definedName>
    <definedName name="VAS083_F_Ilgalaikioturt116Geriamojovande9">'Forma 12'!$I$178</definedName>
    <definedName name="VAS083_F_Ilgalaikioturt116Inventorinisnu1">'Forma 12'!$D$178</definedName>
    <definedName name="VAS083_F_Ilgalaikioturt116Kitareguliuoja1">'Forma 12'!$O$178</definedName>
    <definedName name="VAS083_F_Ilgalaikioturt116Kitosveiklosne1">'Forma 12'!$P$178</definedName>
    <definedName name="VAS083_F_Ilgalaikioturt116Lrklimatokaito1">'Forma 12'!$E$178</definedName>
    <definedName name="VAS083_F_Ilgalaikioturt116Nuotekudumblot1">'Forma 12'!$L$178</definedName>
    <definedName name="VAS083_F_Ilgalaikioturt116Nuotekusurinki1">'Forma 12'!$J$178</definedName>
    <definedName name="VAS083_F_Ilgalaikioturt116Nuotekuvalymas1">'Forma 12'!$K$178</definedName>
    <definedName name="VAS083_F_Ilgalaikioturt116Pavirsiniunuot1">'Forma 12'!$M$178</definedName>
    <definedName name="VAS083_F_Ilgalaikioturt116Turtovienetask1">'Forma 12'!$F$178</definedName>
    <definedName name="VAS083_F_Ilgalaikioturt117Apskaitosveikla1">'Forma 12'!$N$179</definedName>
    <definedName name="VAS083_F_Ilgalaikioturt117Geriamojovande7">'Forma 12'!$G$179</definedName>
    <definedName name="VAS083_F_Ilgalaikioturt117Geriamojovande8">'Forma 12'!$H$179</definedName>
    <definedName name="VAS083_F_Ilgalaikioturt117Geriamojovande9">'Forma 12'!$I$179</definedName>
    <definedName name="VAS083_F_Ilgalaikioturt117Inventorinisnu1">'Forma 12'!$D$179</definedName>
    <definedName name="VAS083_F_Ilgalaikioturt117Kitareguliuoja1">'Forma 12'!$O$179</definedName>
    <definedName name="VAS083_F_Ilgalaikioturt117Kitosveiklosne1">'Forma 12'!$P$179</definedName>
    <definedName name="VAS083_F_Ilgalaikioturt117Lrklimatokaito1">'Forma 12'!$E$179</definedName>
    <definedName name="VAS083_F_Ilgalaikioturt117Nuotekudumblot1">'Forma 12'!$L$179</definedName>
    <definedName name="VAS083_F_Ilgalaikioturt117Nuotekusurinki1">'Forma 12'!$J$179</definedName>
    <definedName name="VAS083_F_Ilgalaikioturt117Nuotekuvalymas1">'Forma 12'!$K$179</definedName>
    <definedName name="VAS083_F_Ilgalaikioturt117Pavirsiniunuot1">'Forma 12'!$M$179</definedName>
    <definedName name="VAS083_F_Ilgalaikioturt117Turtovienetask1">'Forma 12'!$F$179</definedName>
    <definedName name="VAS083_F_Ilgalaikioturt118Apskaitosveikla1">'Forma 12'!$N$181</definedName>
    <definedName name="VAS083_F_Ilgalaikioturt118Geriamojovande7">'Forma 12'!$G$181</definedName>
    <definedName name="VAS083_F_Ilgalaikioturt118Geriamojovande8">'Forma 12'!$H$181</definedName>
    <definedName name="VAS083_F_Ilgalaikioturt118Geriamojovande9">'Forma 12'!$I$181</definedName>
    <definedName name="VAS083_F_Ilgalaikioturt118Inventorinisnu1">'Forma 12'!$D$181</definedName>
    <definedName name="VAS083_F_Ilgalaikioturt118Kitareguliuoja1">'Forma 12'!$O$181</definedName>
    <definedName name="VAS083_F_Ilgalaikioturt118Kitosveiklosne1">'Forma 12'!$P$181</definedName>
    <definedName name="VAS083_F_Ilgalaikioturt118Lrklimatokaito1">'Forma 12'!$E$181</definedName>
    <definedName name="VAS083_F_Ilgalaikioturt118Nuotekudumblot1">'Forma 12'!$L$181</definedName>
    <definedName name="VAS083_F_Ilgalaikioturt118Nuotekusurinki1">'Forma 12'!$J$181</definedName>
    <definedName name="VAS083_F_Ilgalaikioturt118Nuotekuvalymas1">'Forma 12'!$K$181</definedName>
    <definedName name="VAS083_F_Ilgalaikioturt118Pavirsiniunuot1">'Forma 12'!$M$181</definedName>
    <definedName name="VAS083_F_Ilgalaikioturt118Turtovienetask1">'Forma 12'!$F$181</definedName>
    <definedName name="VAS083_F_Ilgalaikioturt119Apskaitosveikla1">'Forma 12'!$N$182</definedName>
    <definedName name="VAS083_F_Ilgalaikioturt119Geriamojovande7">'Forma 12'!$G$182</definedName>
    <definedName name="VAS083_F_Ilgalaikioturt119Geriamojovande8">'Forma 12'!$H$182</definedName>
    <definedName name="VAS083_F_Ilgalaikioturt119Geriamojovande9">'Forma 12'!$I$182</definedName>
    <definedName name="VAS083_F_Ilgalaikioturt119Inventorinisnu1">'Forma 12'!$D$182</definedName>
    <definedName name="VAS083_F_Ilgalaikioturt119Kitareguliuoja1">'Forma 12'!$O$182</definedName>
    <definedName name="VAS083_F_Ilgalaikioturt119Kitosveiklosne1">'Forma 12'!$P$182</definedName>
    <definedName name="VAS083_F_Ilgalaikioturt119Lrklimatokaito1">'Forma 12'!$E$182</definedName>
    <definedName name="VAS083_F_Ilgalaikioturt119Nuotekudumblot1">'Forma 12'!$L$182</definedName>
    <definedName name="VAS083_F_Ilgalaikioturt119Nuotekusurinki1">'Forma 12'!$J$182</definedName>
    <definedName name="VAS083_F_Ilgalaikioturt119Nuotekuvalymas1">'Forma 12'!$K$182</definedName>
    <definedName name="VAS083_F_Ilgalaikioturt119Pavirsiniunuot1">'Forma 12'!$M$182</definedName>
    <definedName name="VAS083_F_Ilgalaikioturt119Turtovienetask1">'Forma 12'!$F$182</definedName>
    <definedName name="VAS083_F_Ilgalaikioturt11Apskaitosveikla1">'Forma 12'!$N$27</definedName>
    <definedName name="VAS083_F_Ilgalaikioturt11Geriamojovande7">'Forma 12'!$G$27</definedName>
    <definedName name="VAS083_F_Ilgalaikioturt11Geriamojovande8">'Forma 12'!$H$27</definedName>
    <definedName name="VAS083_F_Ilgalaikioturt11Geriamojovande9">'Forma 12'!$I$27</definedName>
    <definedName name="VAS083_F_Ilgalaikioturt11Inventorinisnu1">'Forma 12'!$D$27</definedName>
    <definedName name="VAS083_F_Ilgalaikioturt11Kitareguliuoja1">'Forma 12'!$O$27</definedName>
    <definedName name="VAS083_F_Ilgalaikioturt11Kitosveiklosne1">'Forma 12'!$P$27</definedName>
    <definedName name="VAS083_F_Ilgalaikioturt11Lrklimatokaito1">'Forma 12'!$E$27</definedName>
    <definedName name="VAS083_F_Ilgalaikioturt11Nuotekudumblot1">'Forma 12'!$L$27</definedName>
    <definedName name="VAS083_F_Ilgalaikioturt11Nuotekusurinki1">'Forma 12'!$J$27</definedName>
    <definedName name="VAS083_F_Ilgalaikioturt11Nuotekuvalymas1">'Forma 12'!$K$27</definedName>
    <definedName name="VAS083_F_Ilgalaikioturt11Pavirsiniunuot1">'Forma 12'!$M$27</definedName>
    <definedName name="VAS083_F_Ilgalaikioturt11Turtovienetask1">'Forma 12'!$F$27</definedName>
    <definedName name="VAS083_F_Ilgalaikioturt120Apskaitosveikla1">'Forma 12'!$N$183</definedName>
    <definedName name="VAS083_F_Ilgalaikioturt120Geriamojovande7">'Forma 12'!$G$183</definedName>
    <definedName name="VAS083_F_Ilgalaikioturt120Geriamojovande8">'Forma 12'!$H$183</definedName>
    <definedName name="VAS083_F_Ilgalaikioturt120Geriamojovande9">'Forma 12'!$I$183</definedName>
    <definedName name="VAS083_F_Ilgalaikioturt120Inventorinisnu1">'Forma 12'!$D$183</definedName>
    <definedName name="VAS083_F_Ilgalaikioturt120Kitareguliuoja1">'Forma 12'!$O$183</definedName>
    <definedName name="VAS083_F_Ilgalaikioturt120Kitosveiklosne1">'Forma 12'!$P$183</definedName>
    <definedName name="VAS083_F_Ilgalaikioturt120Lrklimatokaito1">'Forma 12'!$E$183</definedName>
    <definedName name="VAS083_F_Ilgalaikioturt120Nuotekudumblot1">'Forma 12'!$L$183</definedName>
    <definedName name="VAS083_F_Ilgalaikioturt120Nuotekusurinki1">'Forma 12'!$J$183</definedName>
    <definedName name="VAS083_F_Ilgalaikioturt120Nuotekuvalymas1">'Forma 12'!$K$183</definedName>
    <definedName name="VAS083_F_Ilgalaikioturt120Pavirsiniunuot1">'Forma 12'!$M$183</definedName>
    <definedName name="VAS083_F_Ilgalaikioturt120Turtovienetask1">'Forma 12'!$F$183</definedName>
    <definedName name="VAS083_F_Ilgalaikioturt121Apskaitosveikla1">'Forma 12'!$N$185</definedName>
    <definedName name="VAS083_F_Ilgalaikioturt121Geriamojovande7">'Forma 12'!$G$185</definedName>
    <definedName name="VAS083_F_Ilgalaikioturt121Geriamojovande8">'Forma 12'!$H$185</definedName>
    <definedName name="VAS083_F_Ilgalaikioturt121Geriamojovande9">'Forma 12'!$I$185</definedName>
    <definedName name="VAS083_F_Ilgalaikioturt121Inventorinisnu1">'Forma 12'!$D$185</definedName>
    <definedName name="VAS083_F_Ilgalaikioturt121Kitareguliuoja1">'Forma 12'!$O$185</definedName>
    <definedName name="VAS083_F_Ilgalaikioturt121Kitosveiklosne1">'Forma 12'!$P$185</definedName>
    <definedName name="VAS083_F_Ilgalaikioturt121Lrklimatokaito1">'Forma 12'!$E$185</definedName>
    <definedName name="VAS083_F_Ilgalaikioturt121Nuotekudumblot1">'Forma 12'!$L$185</definedName>
    <definedName name="VAS083_F_Ilgalaikioturt121Nuotekusurinki1">'Forma 12'!$J$185</definedName>
    <definedName name="VAS083_F_Ilgalaikioturt121Nuotekuvalymas1">'Forma 12'!$K$185</definedName>
    <definedName name="VAS083_F_Ilgalaikioturt121Pavirsiniunuot1">'Forma 12'!$M$185</definedName>
    <definedName name="VAS083_F_Ilgalaikioturt121Turtovienetask1">'Forma 12'!$F$185</definedName>
    <definedName name="VAS083_F_Ilgalaikioturt122Apskaitosveikla1">'Forma 12'!$N$186</definedName>
    <definedName name="VAS083_F_Ilgalaikioturt122Geriamojovande7">'Forma 12'!$G$186</definedName>
    <definedName name="VAS083_F_Ilgalaikioturt122Geriamojovande8">'Forma 12'!$H$186</definedName>
    <definedName name="VAS083_F_Ilgalaikioturt122Geriamojovande9">'Forma 12'!$I$186</definedName>
    <definedName name="VAS083_F_Ilgalaikioturt122Inventorinisnu1">'Forma 12'!$D$186</definedName>
    <definedName name="VAS083_F_Ilgalaikioturt122Kitareguliuoja1">'Forma 12'!$O$186</definedName>
    <definedName name="VAS083_F_Ilgalaikioturt122Kitosveiklosne1">'Forma 12'!$P$186</definedName>
    <definedName name="VAS083_F_Ilgalaikioturt122Lrklimatokaito1">'Forma 12'!$E$186</definedName>
    <definedName name="VAS083_F_Ilgalaikioturt122Nuotekudumblot1">'Forma 12'!$L$186</definedName>
    <definedName name="VAS083_F_Ilgalaikioturt122Nuotekusurinki1">'Forma 12'!$J$186</definedName>
    <definedName name="VAS083_F_Ilgalaikioturt122Nuotekuvalymas1">'Forma 12'!$K$186</definedName>
    <definedName name="VAS083_F_Ilgalaikioturt122Pavirsiniunuot1">'Forma 12'!$M$186</definedName>
    <definedName name="VAS083_F_Ilgalaikioturt122Turtovienetask1">'Forma 12'!$F$186</definedName>
    <definedName name="VAS083_F_Ilgalaikioturt123Apskaitosveikla1">'Forma 12'!$N$187</definedName>
    <definedName name="VAS083_F_Ilgalaikioturt123Geriamojovande7">'Forma 12'!$G$187</definedName>
    <definedName name="VAS083_F_Ilgalaikioturt123Geriamojovande8">'Forma 12'!$H$187</definedName>
    <definedName name="VAS083_F_Ilgalaikioturt123Geriamojovande9">'Forma 12'!$I$187</definedName>
    <definedName name="VAS083_F_Ilgalaikioturt123Inventorinisnu1">'Forma 12'!$D$187</definedName>
    <definedName name="VAS083_F_Ilgalaikioturt123Kitareguliuoja1">'Forma 12'!$O$187</definedName>
    <definedName name="VAS083_F_Ilgalaikioturt123Kitosveiklosne1">'Forma 12'!$P$187</definedName>
    <definedName name="VAS083_F_Ilgalaikioturt123Lrklimatokaito1">'Forma 12'!$E$187</definedName>
    <definedName name="VAS083_F_Ilgalaikioturt123Nuotekudumblot1">'Forma 12'!$L$187</definedName>
    <definedName name="VAS083_F_Ilgalaikioturt123Nuotekusurinki1">'Forma 12'!$J$187</definedName>
    <definedName name="VAS083_F_Ilgalaikioturt123Nuotekuvalymas1">'Forma 12'!$K$187</definedName>
    <definedName name="VAS083_F_Ilgalaikioturt123Pavirsiniunuot1">'Forma 12'!$M$187</definedName>
    <definedName name="VAS083_F_Ilgalaikioturt123Turtovienetask1">'Forma 12'!$F$187</definedName>
    <definedName name="VAS083_F_Ilgalaikioturt124Apskaitosveikla1">'Forma 12'!$N$190</definedName>
    <definedName name="VAS083_F_Ilgalaikioturt124Geriamojovande7">'Forma 12'!$G$190</definedName>
    <definedName name="VAS083_F_Ilgalaikioturt124Geriamojovande8">'Forma 12'!$H$190</definedName>
    <definedName name="VAS083_F_Ilgalaikioturt124Geriamojovande9">'Forma 12'!$I$190</definedName>
    <definedName name="VAS083_F_Ilgalaikioturt124Inventorinisnu1">'Forma 12'!$D$190</definedName>
    <definedName name="VAS083_F_Ilgalaikioturt124Kitareguliuoja1">'Forma 12'!$O$190</definedName>
    <definedName name="VAS083_F_Ilgalaikioturt124Kitosveiklosne1">'Forma 12'!$P$190</definedName>
    <definedName name="VAS083_F_Ilgalaikioturt124Lrklimatokaito1">'Forma 12'!$E$190</definedName>
    <definedName name="VAS083_F_Ilgalaikioturt124Nuotekudumblot1">'Forma 12'!$L$190</definedName>
    <definedName name="VAS083_F_Ilgalaikioturt124Nuotekusurinki1">'Forma 12'!$J$190</definedName>
    <definedName name="VAS083_F_Ilgalaikioturt124Nuotekuvalymas1">'Forma 12'!$K$190</definedName>
    <definedName name="VAS083_F_Ilgalaikioturt124Pavirsiniunuot1">'Forma 12'!$M$190</definedName>
    <definedName name="VAS083_F_Ilgalaikioturt124Turtovienetask1">'Forma 12'!$F$190</definedName>
    <definedName name="VAS083_F_Ilgalaikioturt125Apskaitosveikla1">'Forma 12'!$N$191</definedName>
    <definedName name="VAS083_F_Ilgalaikioturt125Geriamojovande7">'Forma 12'!$G$191</definedName>
    <definedName name="VAS083_F_Ilgalaikioturt125Geriamojovande8">'Forma 12'!$H$191</definedName>
    <definedName name="VAS083_F_Ilgalaikioturt125Geriamojovande9">'Forma 12'!$I$191</definedName>
    <definedName name="VAS083_F_Ilgalaikioturt125Inventorinisnu1">'Forma 12'!$D$191</definedName>
    <definedName name="VAS083_F_Ilgalaikioturt125Kitareguliuoja1">'Forma 12'!$O$191</definedName>
    <definedName name="VAS083_F_Ilgalaikioturt125Kitosveiklosne1">'Forma 12'!$P$191</definedName>
    <definedName name="VAS083_F_Ilgalaikioturt125Lrklimatokaito1">'Forma 12'!$E$191</definedName>
    <definedName name="VAS083_F_Ilgalaikioturt125Nuotekudumblot1">'Forma 12'!$L$191</definedName>
    <definedName name="VAS083_F_Ilgalaikioturt125Nuotekusurinki1">'Forma 12'!$J$191</definedName>
    <definedName name="VAS083_F_Ilgalaikioturt125Nuotekuvalymas1">'Forma 12'!$K$191</definedName>
    <definedName name="VAS083_F_Ilgalaikioturt125Pavirsiniunuot1">'Forma 12'!$M$191</definedName>
    <definedName name="VAS083_F_Ilgalaikioturt125Turtovienetask1">'Forma 12'!$F$191</definedName>
    <definedName name="VAS083_F_Ilgalaikioturt126Apskaitosveikla1">'Forma 12'!$N$192</definedName>
    <definedName name="VAS083_F_Ilgalaikioturt126Geriamojovande7">'Forma 12'!$G$192</definedName>
    <definedName name="VAS083_F_Ilgalaikioturt126Geriamojovande8">'Forma 12'!$H$192</definedName>
    <definedName name="VAS083_F_Ilgalaikioturt126Geriamojovande9">'Forma 12'!$I$192</definedName>
    <definedName name="VAS083_F_Ilgalaikioturt126Inventorinisnu1">'Forma 12'!$D$192</definedName>
    <definedName name="VAS083_F_Ilgalaikioturt126Kitareguliuoja1">'Forma 12'!$O$192</definedName>
    <definedName name="VAS083_F_Ilgalaikioturt126Kitosveiklosne1">'Forma 12'!$P$192</definedName>
    <definedName name="VAS083_F_Ilgalaikioturt126Lrklimatokaito1">'Forma 12'!$E$192</definedName>
    <definedName name="VAS083_F_Ilgalaikioturt126Nuotekudumblot1">'Forma 12'!$L$192</definedName>
    <definedName name="VAS083_F_Ilgalaikioturt126Nuotekusurinki1">'Forma 12'!$J$192</definedName>
    <definedName name="VAS083_F_Ilgalaikioturt126Nuotekuvalymas1">'Forma 12'!$K$192</definedName>
    <definedName name="VAS083_F_Ilgalaikioturt126Pavirsiniunuot1">'Forma 12'!$M$192</definedName>
    <definedName name="VAS083_F_Ilgalaikioturt126Turtovienetask1">'Forma 12'!$F$192</definedName>
    <definedName name="VAS083_F_Ilgalaikioturt127Apskaitosveikla1">'Forma 12'!$N$194</definedName>
    <definedName name="VAS083_F_Ilgalaikioturt127Geriamojovande7">'Forma 12'!$G$194</definedName>
    <definedName name="VAS083_F_Ilgalaikioturt127Geriamojovande8">'Forma 12'!$H$194</definedName>
    <definedName name="VAS083_F_Ilgalaikioturt127Geriamojovande9">'Forma 12'!$I$194</definedName>
    <definedName name="VAS083_F_Ilgalaikioturt127Inventorinisnu1">'Forma 12'!$D$194</definedName>
    <definedName name="VAS083_F_Ilgalaikioturt127Kitareguliuoja1">'Forma 12'!$O$194</definedName>
    <definedName name="VAS083_F_Ilgalaikioturt127Kitosveiklosne1">'Forma 12'!$P$194</definedName>
    <definedName name="VAS083_F_Ilgalaikioturt127Lrklimatokaito1">'Forma 12'!$E$194</definedName>
    <definedName name="VAS083_F_Ilgalaikioturt127Nuotekudumblot1">'Forma 12'!$L$194</definedName>
    <definedName name="VAS083_F_Ilgalaikioturt127Nuotekusurinki1">'Forma 12'!$J$194</definedName>
    <definedName name="VAS083_F_Ilgalaikioturt127Nuotekuvalymas1">'Forma 12'!$K$194</definedName>
    <definedName name="VAS083_F_Ilgalaikioturt127Pavirsiniunuot1">'Forma 12'!$M$194</definedName>
    <definedName name="VAS083_F_Ilgalaikioturt127Turtovienetask1">'Forma 12'!$F$194</definedName>
    <definedName name="VAS083_F_Ilgalaikioturt128Apskaitosveikla1">'Forma 12'!$N$195</definedName>
    <definedName name="VAS083_F_Ilgalaikioturt128Geriamojovande7">'Forma 12'!$G$195</definedName>
    <definedName name="VAS083_F_Ilgalaikioturt128Geriamojovande8">'Forma 12'!$H$195</definedName>
    <definedName name="VAS083_F_Ilgalaikioturt128Geriamojovande9">'Forma 12'!$I$195</definedName>
    <definedName name="VAS083_F_Ilgalaikioturt128Inventorinisnu1">'Forma 12'!$D$195</definedName>
    <definedName name="VAS083_F_Ilgalaikioturt128Kitareguliuoja1">'Forma 12'!$O$195</definedName>
    <definedName name="VAS083_F_Ilgalaikioturt128Kitosveiklosne1">'Forma 12'!$P$195</definedName>
    <definedName name="VAS083_F_Ilgalaikioturt128Lrklimatokaito1">'Forma 12'!$E$195</definedName>
    <definedName name="VAS083_F_Ilgalaikioturt128Nuotekudumblot1">'Forma 12'!$L$195</definedName>
    <definedName name="VAS083_F_Ilgalaikioturt128Nuotekusurinki1">'Forma 12'!$J$195</definedName>
    <definedName name="VAS083_F_Ilgalaikioturt128Nuotekuvalymas1">'Forma 12'!$K$195</definedName>
    <definedName name="VAS083_F_Ilgalaikioturt128Pavirsiniunuot1">'Forma 12'!$M$195</definedName>
    <definedName name="VAS083_F_Ilgalaikioturt128Turtovienetask1">'Forma 12'!$F$195</definedName>
    <definedName name="VAS083_F_Ilgalaikioturt129Apskaitosveikla1">'Forma 12'!$N$196</definedName>
    <definedName name="VAS083_F_Ilgalaikioturt129Geriamojovande7">'Forma 12'!$G$196</definedName>
    <definedName name="VAS083_F_Ilgalaikioturt129Geriamojovande8">'Forma 12'!$H$196</definedName>
    <definedName name="VAS083_F_Ilgalaikioturt129Geriamojovande9">'Forma 12'!$I$196</definedName>
    <definedName name="VAS083_F_Ilgalaikioturt129Inventorinisnu1">'Forma 12'!$D$196</definedName>
    <definedName name="VAS083_F_Ilgalaikioturt129Kitareguliuoja1">'Forma 12'!$O$196</definedName>
    <definedName name="VAS083_F_Ilgalaikioturt129Kitosveiklosne1">'Forma 12'!$P$196</definedName>
    <definedName name="VAS083_F_Ilgalaikioturt129Lrklimatokaito1">'Forma 12'!$E$196</definedName>
    <definedName name="VAS083_F_Ilgalaikioturt129Nuotekudumblot1">'Forma 12'!$L$196</definedName>
    <definedName name="VAS083_F_Ilgalaikioturt129Nuotekusurinki1">'Forma 12'!$J$196</definedName>
    <definedName name="VAS083_F_Ilgalaikioturt129Nuotekuvalymas1">'Forma 12'!$K$196</definedName>
    <definedName name="VAS083_F_Ilgalaikioturt129Pavirsiniunuot1">'Forma 12'!$M$196</definedName>
    <definedName name="VAS083_F_Ilgalaikioturt129Turtovienetask1">'Forma 12'!$F$196</definedName>
    <definedName name="VAS083_F_Ilgalaikioturt12Apskaitosveikla1">'Forma 12'!$N$28</definedName>
    <definedName name="VAS083_F_Ilgalaikioturt12Geriamojovande7">'Forma 12'!$G$28</definedName>
    <definedName name="VAS083_F_Ilgalaikioturt12Geriamojovande8">'Forma 12'!$H$28</definedName>
    <definedName name="VAS083_F_Ilgalaikioturt12Geriamojovande9">'Forma 12'!$I$28</definedName>
    <definedName name="VAS083_F_Ilgalaikioturt12Inventorinisnu1">'Forma 12'!$D$28</definedName>
    <definedName name="VAS083_F_Ilgalaikioturt12Kitareguliuoja1">'Forma 12'!$O$28</definedName>
    <definedName name="VAS083_F_Ilgalaikioturt12Kitosveiklosne1">'Forma 12'!$P$28</definedName>
    <definedName name="VAS083_F_Ilgalaikioturt12Lrklimatokaito1">'Forma 12'!$E$28</definedName>
    <definedName name="VAS083_F_Ilgalaikioturt12Nuotekudumblot1">'Forma 12'!$L$28</definedName>
    <definedName name="VAS083_F_Ilgalaikioturt12Nuotekusurinki1">'Forma 12'!$J$28</definedName>
    <definedName name="VAS083_F_Ilgalaikioturt12Nuotekuvalymas1">'Forma 12'!$K$28</definedName>
    <definedName name="VAS083_F_Ilgalaikioturt12Pavirsiniunuot1">'Forma 12'!$M$28</definedName>
    <definedName name="VAS083_F_Ilgalaikioturt12Turtovienetask1">'Forma 12'!$F$28</definedName>
    <definedName name="VAS083_F_Ilgalaikioturt130Apskaitosveikla1">'Forma 12'!$N$198</definedName>
    <definedName name="VAS083_F_Ilgalaikioturt130Geriamojovande7">'Forma 12'!$G$198</definedName>
    <definedName name="VAS083_F_Ilgalaikioturt130Geriamojovande8">'Forma 12'!$H$198</definedName>
    <definedName name="VAS083_F_Ilgalaikioturt130Geriamojovande9">'Forma 12'!$I$198</definedName>
    <definedName name="VAS083_F_Ilgalaikioturt130Inventorinisnu1">'Forma 12'!$D$198</definedName>
    <definedName name="VAS083_F_Ilgalaikioturt130Kitareguliuoja1">'Forma 12'!$O$198</definedName>
    <definedName name="VAS083_F_Ilgalaikioturt130Kitosveiklosne1">'Forma 12'!$P$198</definedName>
    <definedName name="VAS083_F_Ilgalaikioturt130Lrklimatokaito1">'Forma 12'!$E$198</definedName>
    <definedName name="VAS083_F_Ilgalaikioturt130Nuotekudumblot1">'Forma 12'!$L$198</definedName>
    <definedName name="VAS083_F_Ilgalaikioturt130Nuotekusurinki1">'Forma 12'!$J$198</definedName>
    <definedName name="VAS083_F_Ilgalaikioturt130Nuotekuvalymas1">'Forma 12'!$K$198</definedName>
    <definedName name="VAS083_F_Ilgalaikioturt130Pavirsiniunuot1">'Forma 12'!$M$198</definedName>
    <definedName name="VAS083_F_Ilgalaikioturt130Turtovienetask1">'Forma 12'!$F$198</definedName>
    <definedName name="VAS083_F_Ilgalaikioturt131Apskaitosveikla1">'Forma 12'!$N$199</definedName>
    <definedName name="VAS083_F_Ilgalaikioturt131Geriamojovande7">'Forma 12'!$G$199</definedName>
    <definedName name="VAS083_F_Ilgalaikioturt131Geriamojovande8">'Forma 12'!$H$199</definedName>
    <definedName name="VAS083_F_Ilgalaikioturt131Geriamojovande9">'Forma 12'!$I$199</definedName>
    <definedName name="VAS083_F_Ilgalaikioturt131Inventorinisnu1">'Forma 12'!$D$199</definedName>
    <definedName name="VAS083_F_Ilgalaikioturt131Kitareguliuoja1">'Forma 12'!$O$199</definedName>
    <definedName name="VAS083_F_Ilgalaikioturt131Kitosveiklosne1">'Forma 12'!$P$199</definedName>
    <definedName name="VAS083_F_Ilgalaikioturt131Lrklimatokaito1">'Forma 12'!$E$199</definedName>
    <definedName name="VAS083_F_Ilgalaikioturt131Nuotekudumblot1">'Forma 12'!$L$199</definedName>
    <definedName name="VAS083_F_Ilgalaikioturt131Nuotekusurinki1">'Forma 12'!$J$199</definedName>
    <definedName name="VAS083_F_Ilgalaikioturt131Nuotekuvalymas1">'Forma 12'!$K$199</definedName>
    <definedName name="VAS083_F_Ilgalaikioturt131Pavirsiniunuot1">'Forma 12'!$M$199</definedName>
    <definedName name="VAS083_F_Ilgalaikioturt131Turtovienetask1">'Forma 12'!$F$199</definedName>
    <definedName name="VAS083_F_Ilgalaikioturt132Apskaitosveikla1">'Forma 12'!$N$200</definedName>
    <definedName name="VAS083_F_Ilgalaikioturt132Geriamojovande7">'Forma 12'!$G$200</definedName>
    <definedName name="VAS083_F_Ilgalaikioturt132Geriamojovande8">'Forma 12'!$H$200</definedName>
    <definedName name="VAS083_F_Ilgalaikioturt132Geriamojovande9">'Forma 12'!$I$200</definedName>
    <definedName name="VAS083_F_Ilgalaikioturt132Inventorinisnu1">'Forma 12'!$D$200</definedName>
    <definedName name="VAS083_F_Ilgalaikioturt132Kitareguliuoja1">'Forma 12'!$O$200</definedName>
    <definedName name="VAS083_F_Ilgalaikioturt132Kitosveiklosne1">'Forma 12'!$P$200</definedName>
    <definedName name="VAS083_F_Ilgalaikioturt132Lrklimatokaito1">'Forma 12'!$E$200</definedName>
    <definedName name="VAS083_F_Ilgalaikioturt132Nuotekudumblot1">'Forma 12'!$L$200</definedName>
    <definedName name="VAS083_F_Ilgalaikioturt132Nuotekusurinki1">'Forma 12'!$J$200</definedName>
    <definedName name="VAS083_F_Ilgalaikioturt132Nuotekuvalymas1">'Forma 12'!$K$200</definedName>
    <definedName name="VAS083_F_Ilgalaikioturt132Pavirsiniunuot1">'Forma 12'!$M$200</definedName>
    <definedName name="VAS083_F_Ilgalaikioturt132Turtovienetask1">'Forma 12'!$F$200</definedName>
    <definedName name="VAS083_F_Ilgalaikioturt133Apskaitosveikla1">'Forma 12'!$N$202</definedName>
    <definedName name="VAS083_F_Ilgalaikioturt133Geriamojovande7">'Forma 12'!$G$202</definedName>
    <definedName name="VAS083_F_Ilgalaikioturt133Geriamojovande8">'Forma 12'!$H$202</definedName>
    <definedName name="VAS083_F_Ilgalaikioturt133Geriamojovande9">'Forma 12'!$I$202</definedName>
    <definedName name="VAS083_F_Ilgalaikioturt133Inventorinisnu1">'Forma 12'!$D$202</definedName>
    <definedName name="VAS083_F_Ilgalaikioturt133Kitareguliuoja1">'Forma 12'!$O$202</definedName>
    <definedName name="VAS083_F_Ilgalaikioturt133Kitosveiklosne1">'Forma 12'!$P$202</definedName>
    <definedName name="VAS083_F_Ilgalaikioturt133Lrklimatokaito1">'Forma 12'!$E$202</definedName>
    <definedName name="VAS083_F_Ilgalaikioturt133Nuotekudumblot1">'Forma 12'!$L$202</definedName>
    <definedName name="VAS083_F_Ilgalaikioturt133Nuotekusurinki1">'Forma 12'!$J$202</definedName>
    <definedName name="VAS083_F_Ilgalaikioturt133Nuotekuvalymas1">'Forma 12'!$K$202</definedName>
    <definedName name="VAS083_F_Ilgalaikioturt133Pavirsiniunuot1">'Forma 12'!$M$202</definedName>
    <definedName name="VAS083_F_Ilgalaikioturt133Turtovienetask1">'Forma 12'!$F$202</definedName>
    <definedName name="VAS083_F_Ilgalaikioturt134Apskaitosveikla1">'Forma 12'!$N$203</definedName>
    <definedName name="VAS083_F_Ilgalaikioturt134Geriamojovande7">'Forma 12'!$G$203</definedName>
    <definedName name="VAS083_F_Ilgalaikioturt134Geriamojovande8">'Forma 12'!$H$203</definedName>
    <definedName name="VAS083_F_Ilgalaikioturt134Geriamojovande9">'Forma 12'!$I$203</definedName>
    <definedName name="VAS083_F_Ilgalaikioturt134Inventorinisnu1">'Forma 12'!$D$203</definedName>
    <definedName name="VAS083_F_Ilgalaikioturt134Kitareguliuoja1">'Forma 12'!$O$203</definedName>
    <definedName name="VAS083_F_Ilgalaikioturt134Kitosveiklosne1">'Forma 12'!$P$203</definedName>
    <definedName name="VAS083_F_Ilgalaikioturt134Lrklimatokaito1">'Forma 12'!$E$203</definedName>
    <definedName name="VAS083_F_Ilgalaikioturt134Nuotekudumblot1">'Forma 12'!$L$203</definedName>
    <definedName name="VAS083_F_Ilgalaikioturt134Nuotekusurinki1">'Forma 12'!$J$203</definedName>
    <definedName name="VAS083_F_Ilgalaikioturt134Nuotekuvalymas1">'Forma 12'!$K$203</definedName>
    <definedName name="VAS083_F_Ilgalaikioturt134Pavirsiniunuot1">'Forma 12'!$M$203</definedName>
    <definedName name="VAS083_F_Ilgalaikioturt134Turtovienetask1">'Forma 12'!$F$203</definedName>
    <definedName name="VAS083_F_Ilgalaikioturt135Apskaitosveikla1">'Forma 12'!$N$204</definedName>
    <definedName name="VAS083_F_Ilgalaikioturt135Geriamojovande7">'Forma 12'!$G$204</definedName>
    <definedName name="VAS083_F_Ilgalaikioturt135Geriamojovande8">'Forma 12'!$H$204</definedName>
    <definedName name="VAS083_F_Ilgalaikioturt135Geriamojovande9">'Forma 12'!$I$204</definedName>
    <definedName name="VAS083_F_Ilgalaikioturt135Inventorinisnu1">'Forma 12'!$D$204</definedName>
    <definedName name="VAS083_F_Ilgalaikioturt135Kitareguliuoja1">'Forma 12'!$O$204</definedName>
    <definedName name="VAS083_F_Ilgalaikioturt135Kitosveiklosne1">'Forma 12'!$P$204</definedName>
    <definedName name="VAS083_F_Ilgalaikioturt135Lrklimatokaito1">'Forma 12'!$E$204</definedName>
    <definedName name="VAS083_F_Ilgalaikioturt135Nuotekudumblot1">'Forma 12'!$L$204</definedName>
    <definedName name="VAS083_F_Ilgalaikioturt135Nuotekusurinki1">'Forma 12'!$J$204</definedName>
    <definedName name="VAS083_F_Ilgalaikioturt135Nuotekuvalymas1">'Forma 12'!$K$204</definedName>
    <definedName name="VAS083_F_Ilgalaikioturt135Pavirsiniunuot1">'Forma 12'!$M$204</definedName>
    <definedName name="VAS083_F_Ilgalaikioturt135Turtovienetask1">'Forma 12'!$F$204</definedName>
    <definedName name="VAS083_F_Ilgalaikioturt136Apskaitosveikla1">'Forma 12'!$N$206</definedName>
    <definedName name="VAS083_F_Ilgalaikioturt136Geriamojovande7">'Forma 12'!$G$206</definedName>
    <definedName name="VAS083_F_Ilgalaikioturt136Geriamojovande8">'Forma 12'!$H$206</definedName>
    <definedName name="VAS083_F_Ilgalaikioturt136Geriamojovande9">'Forma 12'!$I$206</definedName>
    <definedName name="VAS083_F_Ilgalaikioturt136Inventorinisnu1">'Forma 12'!$D$206</definedName>
    <definedName name="VAS083_F_Ilgalaikioturt136Kitareguliuoja1">'Forma 12'!$O$206</definedName>
    <definedName name="VAS083_F_Ilgalaikioturt136Kitosveiklosne1">'Forma 12'!$P$206</definedName>
    <definedName name="VAS083_F_Ilgalaikioturt136Lrklimatokaito1">'Forma 12'!$E$206</definedName>
    <definedName name="VAS083_F_Ilgalaikioturt136Nuotekudumblot1">'Forma 12'!$L$206</definedName>
    <definedName name="VAS083_F_Ilgalaikioturt136Nuotekusurinki1">'Forma 12'!$J$206</definedName>
    <definedName name="VAS083_F_Ilgalaikioturt136Nuotekuvalymas1">'Forma 12'!$K$206</definedName>
    <definedName name="VAS083_F_Ilgalaikioturt136Pavirsiniunuot1">'Forma 12'!$M$206</definedName>
    <definedName name="VAS083_F_Ilgalaikioturt136Turtovienetask1">'Forma 12'!$F$206</definedName>
    <definedName name="VAS083_F_Ilgalaikioturt137Apskaitosveikla1">'Forma 12'!$N$207</definedName>
    <definedName name="VAS083_F_Ilgalaikioturt137Geriamojovande7">'Forma 12'!$G$207</definedName>
    <definedName name="VAS083_F_Ilgalaikioturt137Geriamojovande8">'Forma 12'!$H$207</definedName>
    <definedName name="VAS083_F_Ilgalaikioturt137Geriamojovande9">'Forma 12'!$I$207</definedName>
    <definedName name="VAS083_F_Ilgalaikioturt137Inventorinisnu1">'Forma 12'!$D$207</definedName>
    <definedName name="VAS083_F_Ilgalaikioturt137Kitareguliuoja1">'Forma 12'!$O$207</definedName>
    <definedName name="VAS083_F_Ilgalaikioturt137Kitosveiklosne1">'Forma 12'!$P$207</definedName>
    <definedName name="VAS083_F_Ilgalaikioturt137Lrklimatokaito1">'Forma 12'!$E$207</definedName>
    <definedName name="VAS083_F_Ilgalaikioturt137Nuotekudumblot1">'Forma 12'!$L$207</definedName>
    <definedName name="VAS083_F_Ilgalaikioturt137Nuotekusurinki1">'Forma 12'!$J$207</definedName>
    <definedName name="VAS083_F_Ilgalaikioturt137Nuotekuvalymas1">'Forma 12'!$K$207</definedName>
    <definedName name="VAS083_F_Ilgalaikioturt137Pavirsiniunuot1">'Forma 12'!$M$207</definedName>
    <definedName name="VAS083_F_Ilgalaikioturt137Turtovienetask1">'Forma 12'!$F$207</definedName>
    <definedName name="VAS083_F_Ilgalaikioturt138Apskaitosveikla1">'Forma 12'!$N$208</definedName>
    <definedName name="VAS083_F_Ilgalaikioturt138Geriamojovande7">'Forma 12'!$G$208</definedName>
    <definedName name="VAS083_F_Ilgalaikioturt138Geriamojovande8">'Forma 12'!$H$208</definedName>
    <definedName name="VAS083_F_Ilgalaikioturt138Geriamojovande9">'Forma 12'!$I$208</definedName>
    <definedName name="VAS083_F_Ilgalaikioturt138Inventorinisnu1">'Forma 12'!$D$208</definedName>
    <definedName name="VAS083_F_Ilgalaikioturt138Kitareguliuoja1">'Forma 12'!$O$208</definedName>
    <definedName name="VAS083_F_Ilgalaikioturt138Kitosveiklosne1">'Forma 12'!$P$208</definedName>
    <definedName name="VAS083_F_Ilgalaikioturt138Lrklimatokaito1">'Forma 12'!$E$208</definedName>
    <definedName name="VAS083_F_Ilgalaikioturt138Nuotekudumblot1">'Forma 12'!$L$208</definedName>
    <definedName name="VAS083_F_Ilgalaikioturt138Nuotekusurinki1">'Forma 12'!$J$208</definedName>
    <definedName name="VAS083_F_Ilgalaikioturt138Nuotekuvalymas1">'Forma 12'!$K$208</definedName>
    <definedName name="VAS083_F_Ilgalaikioturt138Pavirsiniunuot1">'Forma 12'!$M$208</definedName>
    <definedName name="VAS083_F_Ilgalaikioturt138Turtovienetask1">'Forma 12'!$F$208</definedName>
    <definedName name="VAS083_F_Ilgalaikioturt139Apskaitosveikla1">'Forma 12'!$N$210</definedName>
    <definedName name="VAS083_F_Ilgalaikioturt139Geriamojovande7">'Forma 12'!$G$210</definedName>
    <definedName name="VAS083_F_Ilgalaikioturt139Geriamojovande8">'Forma 12'!$H$210</definedName>
    <definedName name="VAS083_F_Ilgalaikioturt139Geriamojovande9">'Forma 12'!$I$210</definedName>
    <definedName name="VAS083_F_Ilgalaikioturt139Inventorinisnu1">'Forma 12'!$D$210</definedName>
    <definedName name="VAS083_F_Ilgalaikioturt139Kitareguliuoja1">'Forma 12'!$O$210</definedName>
    <definedName name="VAS083_F_Ilgalaikioturt139Kitosveiklosne1">'Forma 12'!$P$210</definedName>
    <definedName name="VAS083_F_Ilgalaikioturt139Lrklimatokaito1">'Forma 12'!$E$210</definedName>
    <definedName name="VAS083_F_Ilgalaikioturt139Nuotekudumblot1">'Forma 12'!$L$210</definedName>
    <definedName name="VAS083_F_Ilgalaikioturt139Nuotekusurinki1">'Forma 12'!$J$210</definedName>
    <definedName name="VAS083_F_Ilgalaikioturt139Nuotekuvalymas1">'Forma 12'!$K$210</definedName>
    <definedName name="VAS083_F_Ilgalaikioturt139Pavirsiniunuot1">'Forma 12'!$M$210</definedName>
    <definedName name="VAS083_F_Ilgalaikioturt139Turtovienetask1">'Forma 12'!$F$210</definedName>
    <definedName name="VAS083_F_Ilgalaikioturt13Apskaitosveikla1">'Forma 12'!$N$30</definedName>
    <definedName name="VAS083_F_Ilgalaikioturt13Geriamojovande7">'Forma 12'!$G$30</definedName>
    <definedName name="VAS083_F_Ilgalaikioturt13Geriamojovande8">'Forma 12'!$H$30</definedName>
    <definedName name="VAS083_F_Ilgalaikioturt13Geriamojovande9">'Forma 12'!$I$30</definedName>
    <definedName name="VAS083_F_Ilgalaikioturt13Inventorinisnu1">'Forma 12'!$D$30</definedName>
    <definedName name="VAS083_F_Ilgalaikioturt13Kitareguliuoja1">'Forma 12'!$O$30</definedName>
    <definedName name="VAS083_F_Ilgalaikioturt13Kitosveiklosne1">'Forma 12'!$P$30</definedName>
    <definedName name="VAS083_F_Ilgalaikioturt13Lrklimatokaito1">'Forma 12'!$E$30</definedName>
    <definedName name="VAS083_F_Ilgalaikioturt13Nuotekudumblot1">'Forma 12'!$L$30</definedName>
    <definedName name="VAS083_F_Ilgalaikioturt13Nuotekusurinki1">'Forma 12'!$J$30</definedName>
    <definedName name="VAS083_F_Ilgalaikioturt13Nuotekuvalymas1">'Forma 12'!$K$30</definedName>
    <definedName name="VAS083_F_Ilgalaikioturt13Pavirsiniunuot1">'Forma 12'!$M$30</definedName>
    <definedName name="VAS083_F_Ilgalaikioturt13Turtovienetask1">'Forma 12'!$F$30</definedName>
    <definedName name="VAS083_F_Ilgalaikioturt140Apskaitosveikla1">'Forma 12'!$N$211</definedName>
    <definedName name="VAS083_F_Ilgalaikioturt140Geriamojovande7">'Forma 12'!$G$211</definedName>
    <definedName name="VAS083_F_Ilgalaikioturt140Geriamojovande8">'Forma 12'!$H$211</definedName>
    <definedName name="VAS083_F_Ilgalaikioturt140Geriamojovande9">'Forma 12'!$I$211</definedName>
    <definedName name="VAS083_F_Ilgalaikioturt140Inventorinisnu1">'Forma 12'!$D$211</definedName>
    <definedName name="VAS083_F_Ilgalaikioturt140Kitareguliuoja1">'Forma 12'!$O$211</definedName>
    <definedName name="VAS083_F_Ilgalaikioturt140Kitosveiklosne1">'Forma 12'!$P$211</definedName>
    <definedName name="VAS083_F_Ilgalaikioturt140Lrklimatokaito1">'Forma 12'!$E$211</definedName>
    <definedName name="VAS083_F_Ilgalaikioturt140Nuotekudumblot1">'Forma 12'!$L$211</definedName>
    <definedName name="VAS083_F_Ilgalaikioturt140Nuotekusurinki1">'Forma 12'!$J$211</definedName>
    <definedName name="VAS083_F_Ilgalaikioturt140Nuotekuvalymas1">'Forma 12'!$K$211</definedName>
    <definedName name="VAS083_F_Ilgalaikioturt140Pavirsiniunuot1">'Forma 12'!$M$211</definedName>
    <definedName name="VAS083_F_Ilgalaikioturt140Turtovienetask1">'Forma 12'!$F$211</definedName>
    <definedName name="VAS083_F_Ilgalaikioturt141Apskaitosveikla1">'Forma 12'!$N$212</definedName>
    <definedName name="VAS083_F_Ilgalaikioturt141Geriamojovande7">'Forma 12'!$G$212</definedName>
    <definedName name="VAS083_F_Ilgalaikioturt141Geriamojovande8">'Forma 12'!$H$212</definedName>
    <definedName name="VAS083_F_Ilgalaikioturt141Geriamojovande9">'Forma 12'!$I$212</definedName>
    <definedName name="VAS083_F_Ilgalaikioturt141Inventorinisnu1">'Forma 12'!$D$212</definedName>
    <definedName name="VAS083_F_Ilgalaikioturt141Kitareguliuoja1">'Forma 12'!$O$212</definedName>
    <definedName name="VAS083_F_Ilgalaikioturt141Kitosveiklosne1">'Forma 12'!$P$212</definedName>
    <definedName name="VAS083_F_Ilgalaikioturt141Lrklimatokaito1">'Forma 12'!$E$212</definedName>
    <definedName name="VAS083_F_Ilgalaikioturt141Nuotekudumblot1">'Forma 12'!$L$212</definedName>
    <definedName name="VAS083_F_Ilgalaikioturt141Nuotekusurinki1">'Forma 12'!$J$212</definedName>
    <definedName name="VAS083_F_Ilgalaikioturt141Nuotekuvalymas1">'Forma 12'!$K$212</definedName>
    <definedName name="VAS083_F_Ilgalaikioturt141Pavirsiniunuot1">'Forma 12'!$M$212</definedName>
    <definedName name="VAS083_F_Ilgalaikioturt141Turtovienetask1">'Forma 12'!$F$212</definedName>
    <definedName name="VAS083_F_Ilgalaikioturt142Apskaitosveikla1">'Forma 12'!$N$215</definedName>
    <definedName name="VAS083_F_Ilgalaikioturt142Geriamojovande7">'Forma 12'!$G$215</definedName>
    <definedName name="VAS083_F_Ilgalaikioturt142Geriamojovande8">'Forma 12'!$H$215</definedName>
    <definedName name="VAS083_F_Ilgalaikioturt142Geriamojovande9">'Forma 12'!$I$215</definedName>
    <definedName name="VAS083_F_Ilgalaikioturt142Inventorinisnu1">'Forma 12'!$D$215</definedName>
    <definedName name="VAS083_F_Ilgalaikioturt142Kitareguliuoja1">'Forma 12'!$O$215</definedName>
    <definedName name="VAS083_F_Ilgalaikioturt142Kitosveiklosne1">'Forma 12'!$P$215</definedName>
    <definedName name="VAS083_F_Ilgalaikioturt142Lrklimatokaito1">'Forma 12'!$E$215</definedName>
    <definedName name="VAS083_F_Ilgalaikioturt142Nuotekudumblot1">'Forma 12'!$L$215</definedName>
    <definedName name="VAS083_F_Ilgalaikioturt142Nuotekusurinki1">'Forma 12'!$J$215</definedName>
    <definedName name="VAS083_F_Ilgalaikioturt142Nuotekuvalymas1">'Forma 12'!$K$215</definedName>
    <definedName name="VAS083_F_Ilgalaikioturt142Pavirsiniunuot1">'Forma 12'!$M$215</definedName>
    <definedName name="VAS083_F_Ilgalaikioturt142Turtovienetask1">'Forma 12'!$F$215</definedName>
    <definedName name="VAS083_F_Ilgalaikioturt143Apskaitosveikla1">'Forma 12'!$N$216</definedName>
    <definedName name="VAS083_F_Ilgalaikioturt143Geriamojovande7">'Forma 12'!$G$216</definedName>
    <definedName name="VAS083_F_Ilgalaikioturt143Geriamojovande8">'Forma 12'!$H$216</definedName>
    <definedName name="VAS083_F_Ilgalaikioturt143Geriamojovande9">'Forma 12'!$I$216</definedName>
    <definedName name="VAS083_F_Ilgalaikioturt143Inventorinisnu1">'Forma 12'!$D$216</definedName>
    <definedName name="VAS083_F_Ilgalaikioturt143Kitareguliuoja1">'Forma 12'!$O$216</definedName>
    <definedName name="VAS083_F_Ilgalaikioturt143Kitosveiklosne1">'Forma 12'!$P$216</definedName>
    <definedName name="VAS083_F_Ilgalaikioturt143Lrklimatokaito1">'Forma 12'!$E$216</definedName>
    <definedName name="VAS083_F_Ilgalaikioturt143Nuotekudumblot1">'Forma 12'!$L$216</definedName>
    <definedName name="VAS083_F_Ilgalaikioturt143Nuotekusurinki1">'Forma 12'!$J$216</definedName>
    <definedName name="VAS083_F_Ilgalaikioturt143Nuotekuvalymas1">'Forma 12'!$K$216</definedName>
    <definedName name="VAS083_F_Ilgalaikioturt143Pavirsiniunuot1">'Forma 12'!$M$216</definedName>
    <definedName name="VAS083_F_Ilgalaikioturt143Turtovienetask1">'Forma 12'!$F$216</definedName>
    <definedName name="VAS083_F_Ilgalaikioturt144Apskaitosveikla1">'Forma 12'!$N$217</definedName>
    <definedName name="VAS083_F_Ilgalaikioturt144Geriamojovande7">'Forma 12'!$G$217</definedName>
    <definedName name="VAS083_F_Ilgalaikioturt144Geriamojovande8">'Forma 12'!$H$217</definedName>
    <definedName name="VAS083_F_Ilgalaikioturt144Geriamojovande9">'Forma 12'!$I$217</definedName>
    <definedName name="VAS083_F_Ilgalaikioturt144Inventorinisnu1">'Forma 12'!$D$217</definedName>
    <definedName name="VAS083_F_Ilgalaikioturt144Kitareguliuoja1">'Forma 12'!$O$217</definedName>
    <definedName name="VAS083_F_Ilgalaikioturt144Kitosveiklosne1">'Forma 12'!$P$217</definedName>
    <definedName name="VAS083_F_Ilgalaikioturt144Lrklimatokaito1">'Forma 12'!$E$217</definedName>
    <definedName name="VAS083_F_Ilgalaikioturt144Nuotekudumblot1">'Forma 12'!$L$217</definedName>
    <definedName name="VAS083_F_Ilgalaikioturt144Nuotekusurinki1">'Forma 12'!$J$217</definedName>
    <definedName name="VAS083_F_Ilgalaikioturt144Nuotekuvalymas1">'Forma 12'!$K$217</definedName>
    <definedName name="VAS083_F_Ilgalaikioturt144Pavirsiniunuot1">'Forma 12'!$M$217</definedName>
    <definedName name="VAS083_F_Ilgalaikioturt144Turtovienetask1">'Forma 12'!$F$217</definedName>
    <definedName name="VAS083_F_Ilgalaikioturt145Apskaitosveikla1">'Forma 12'!$N$219</definedName>
    <definedName name="VAS083_F_Ilgalaikioturt145Geriamojovande7">'Forma 12'!$G$219</definedName>
    <definedName name="VAS083_F_Ilgalaikioturt145Geriamojovande8">'Forma 12'!$H$219</definedName>
    <definedName name="VAS083_F_Ilgalaikioturt145Geriamojovande9">'Forma 12'!$I$219</definedName>
    <definedName name="VAS083_F_Ilgalaikioturt145Inventorinisnu1">'Forma 12'!$D$219</definedName>
    <definedName name="VAS083_F_Ilgalaikioturt145Kitareguliuoja1">'Forma 12'!$O$219</definedName>
    <definedName name="VAS083_F_Ilgalaikioturt145Kitosveiklosne1">'Forma 12'!$P$219</definedName>
    <definedName name="VAS083_F_Ilgalaikioturt145Lrklimatokaito1">'Forma 12'!$E$219</definedName>
    <definedName name="VAS083_F_Ilgalaikioturt145Nuotekudumblot1">'Forma 12'!$L$219</definedName>
    <definedName name="VAS083_F_Ilgalaikioturt145Nuotekusurinki1">'Forma 12'!$J$219</definedName>
    <definedName name="VAS083_F_Ilgalaikioturt145Nuotekuvalymas1">'Forma 12'!$K$219</definedName>
    <definedName name="VAS083_F_Ilgalaikioturt145Pavirsiniunuot1">'Forma 12'!$M$219</definedName>
    <definedName name="VAS083_F_Ilgalaikioturt145Turtovienetask1">'Forma 12'!$F$219</definedName>
    <definedName name="VAS083_F_Ilgalaikioturt146Apskaitosveikla1">'Forma 12'!$N$220</definedName>
    <definedName name="VAS083_F_Ilgalaikioturt146Geriamojovande7">'Forma 12'!$G$220</definedName>
    <definedName name="VAS083_F_Ilgalaikioturt146Geriamojovande8">'Forma 12'!$H$220</definedName>
    <definedName name="VAS083_F_Ilgalaikioturt146Geriamojovande9">'Forma 12'!$I$220</definedName>
    <definedName name="VAS083_F_Ilgalaikioturt146Inventorinisnu1">'Forma 12'!$D$220</definedName>
    <definedName name="VAS083_F_Ilgalaikioturt146Kitareguliuoja1">'Forma 12'!$O$220</definedName>
    <definedName name="VAS083_F_Ilgalaikioturt146Kitosveiklosne1">'Forma 12'!$P$220</definedName>
    <definedName name="VAS083_F_Ilgalaikioturt146Lrklimatokaito1">'Forma 12'!$E$220</definedName>
    <definedName name="VAS083_F_Ilgalaikioturt146Nuotekudumblot1">'Forma 12'!$L$220</definedName>
    <definedName name="VAS083_F_Ilgalaikioturt146Nuotekusurinki1">'Forma 12'!$J$220</definedName>
    <definedName name="VAS083_F_Ilgalaikioturt146Nuotekuvalymas1">'Forma 12'!$K$220</definedName>
    <definedName name="VAS083_F_Ilgalaikioturt146Pavirsiniunuot1">'Forma 12'!$M$220</definedName>
    <definedName name="VAS083_F_Ilgalaikioturt146Turtovienetask1">'Forma 12'!$F$220</definedName>
    <definedName name="VAS083_F_Ilgalaikioturt147Apskaitosveikla1">'Forma 12'!$N$221</definedName>
    <definedName name="VAS083_F_Ilgalaikioturt147Geriamojovande7">'Forma 12'!$G$221</definedName>
    <definedName name="VAS083_F_Ilgalaikioturt147Geriamojovande8">'Forma 12'!$H$221</definedName>
    <definedName name="VAS083_F_Ilgalaikioturt147Geriamojovande9">'Forma 12'!$I$221</definedName>
    <definedName name="VAS083_F_Ilgalaikioturt147Inventorinisnu1">'Forma 12'!$D$221</definedName>
    <definedName name="VAS083_F_Ilgalaikioturt147Kitareguliuoja1">'Forma 12'!$O$221</definedName>
    <definedName name="VAS083_F_Ilgalaikioturt147Kitosveiklosne1">'Forma 12'!$P$221</definedName>
    <definedName name="VAS083_F_Ilgalaikioturt147Lrklimatokaito1">'Forma 12'!$E$221</definedName>
    <definedName name="VAS083_F_Ilgalaikioturt147Nuotekudumblot1">'Forma 12'!$L$221</definedName>
    <definedName name="VAS083_F_Ilgalaikioturt147Nuotekusurinki1">'Forma 12'!$J$221</definedName>
    <definedName name="VAS083_F_Ilgalaikioturt147Nuotekuvalymas1">'Forma 12'!$K$221</definedName>
    <definedName name="VAS083_F_Ilgalaikioturt147Pavirsiniunuot1">'Forma 12'!$M$221</definedName>
    <definedName name="VAS083_F_Ilgalaikioturt147Turtovienetask1">'Forma 12'!$F$221</definedName>
    <definedName name="VAS083_F_Ilgalaikioturt148Apskaitosveikla1">'Forma 12'!$N$224</definedName>
    <definedName name="VAS083_F_Ilgalaikioturt148Geriamojovande7">'Forma 12'!$G$224</definedName>
    <definedName name="VAS083_F_Ilgalaikioturt148Geriamojovande8">'Forma 12'!$H$224</definedName>
    <definedName name="VAS083_F_Ilgalaikioturt148Geriamojovande9">'Forma 12'!$I$224</definedName>
    <definedName name="VAS083_F_Ilgalaikioturt148Inventorinisnu1">'Forma 12'!$D$224</definedName>
    <definedName name="VAS083_F_Ilgalaikioturt148Kitareguliuoja1">'Forma 12'!$O$224</definedName>
    <definedName name="VAS083_F_Ilgalaikioturt148Kitosveiklosne1">'Forma 12'!$P$224</definedName>
    <definedName name="VAS083_F_Ilgalaikioturt148Lrklimatokaito1">'Forma 12'!$E$224</definedName>
    <definedName name="VAS083_F_Ilgalaikioturt148Nuotekudumblot1">'Forma 12'!$L$224</definedName>
    <definedName name="VAS083_F_Ilgalaikioturt148Nuotekusurinki1">'Forma 12'!$J$224</definedName>
    <definedName name="VAS083_F_Ilgalaikioturt148Nuotekuvalymas1">'Forma 12'!$K$224</definedName>
    <definedName name="VAS083_F_Ilgalaikioturt148Pavirsiniunuot1">'Forma 12'!$M$224</definedName>
    <definedName name="VAS083_F_Ilgalaikioturt148Turtovienetask1">'Forma 12'!$F$224</definedName>
    <definedName name="VAS083_F_Ilgalaikioturt149Apskaitosveikla1">'Forma 12'!$N$225</definedName>
    <definedName name="VAS083_F_Ilgalaikioturt149Geriamojovande7">'Forma 12'!$G$225</definedName>
    <definedName name="VAS083_F_Ilgalaikioturt149Geriamojovande8">'Forma 12'!$H$225</definedName>
    <definedName name="VAS083_F_Ilgalaikioturt149Geriamojovande9">'Forma 12'!$I$225</definedName>
    <definedName name="VAS083_F_Ilgalaikioturt149Inventorinisnu1">'Forma 12'!$D$225</definedName>
    <definedName name="VAS083_F_Ilgalaikioturt149Kitareguliuoja1">'Forma 12'!$O$225</definedName>
    <definedName name="VAS083_F_Ilgalaikioturt149Kitosveiklosne1">'Forma 12'!$P$225</definedName>
    <definedName name="VAS083_F_Ilgalaikioturt149Lrklimatokaito1">'Forma 12'!$E$225</definedName>
    <definedName name="VAS083_F_Ilgalaikioturt149Nuotekudumblot1">'Forma 12'!$L$225</definedName>
    <definedName name="VAS083_F_Ilgalaikioturt149Nuotekusurinki1">'Forma 12'!$J$225</definedName>
    <definedName name="VAS083_F_Ilgalaikioturt149Nuotekuvalymas1">'Forma 12'!$K$225</definedName>
    <definedName name="VAS083_F_Ilgalaikioturt149Pavirsiniunuot1">'Forma 12'!$M$225</definedName>
    <definedName name="VAS083_F_Ilgalaikioturt149Turtovienetask1">'Forma 12'!$F$225</definedName>
    <definedName name="VAS083_F_Ilgalaikioturt14Apskaitosveikla1">'Forma 12'!$N$31</definedName>
    <definedName name="VAS083_F_Ilgalaikioturt14Geriamojovande7">'Forma 12'!$G$31</definedName>
    <definedName name="VAS083_F_Ilgalaikioturt14Geriamojovande8">'Forma 12'!$H$31</definedName>
    <definedName name="VAS083_F_Ilgalaikioturt14Geriamojovande9">'Forma 12'!$I$31</definedName>
    <definedName name="VAS083_F_Ilgalaikioturt14Inventorinisnu1">'Forma 12'!$D$31</definedName>
    <definedName name="VAS083_F_Ilgalaikioturt14Kitareguliuoja1">'Forma 12'!$O$31</definedName>
    <definedName name="VAS083_F_Ilgalaikioturt14Kitosveiklosne1">'Forma 12'!$P$31</definedName>
    <definedName name="VAS083_F_Ilgalaikioturt14Lrklimatokaito1">'Forma 12'!$E$31</definedName>
    <definedName name="VAS083_F_Ilgalaikioturt14Nuotekudumblot1">'Forma 12'!$L$31</definedName>
    <definedName name="VAS083_F_Ilgalaikioturt14Nuotekusurinki1">'Forma 12'!$J$31</definedName>
    <definedName name="VAS083_F_Ilgalaikioturt14Nuotekuvalymas1">'Forma 12'!$K$31</definedName>
    <definedName name="VAS083_F_Ilgalaikioturt14Pavirsiniunuot1">'Forma 12'!$M$31</definedName>
    <definedName name="VAS083_F_Ilgalaikioturt14Turtovienetask1">'Forma 12'!$F$31</definedName>
    <definedName name="VAS083_F_Ilgalaikioturt150Apskaitosveikla1">'Forma 12'!$N$226</definedName>
    <definedName name="VAS083_F_Ilgalaikioturt150Geriamojovande7">'Forma 12'!$G$226</definedName>
    <definedName name="VAS083_F_Ilgalaikioturt150Geriamojovande8">'Forma 12'!$H$226</definedName>
    <definedName name="VAS083_F_Ilgalaikioturt150Geriamojovande9">'Forma 12'!$I$226</definedName>
    <definedName name="VAS083_F_Ilgalaikioturt150Inventorinisnu1">'Forma 12'!$D$226</definedName>
    <definedName name="VAS083_F_Ilgalaikioturt150Kitareguliuoja1">'Forma 12'!$O$226</definedName>
    <definedName name="VAS083_F_Ilgalaikioturt150Kitosveiklosne1">'Forma 12'!$P$226</definedName>
    <definedName name="VAS083_F_Ilgalaikioturt150Lrklimatokaito1">'Forma 12'!$E$226</definedName>
    <definedName name="VAS083_F_Ilgalaikioturt150Nuotekudumblot1">'Forma 12'!$L$226</definedName>
    <definedName name="VAS083_F_Ilgalaikioturt150Nuotekusurinki1">'Forma 12'!$J$226</definedName>
    <definedName name="VAS083_F_Ilgalaikioturt150Nuotekuvalymas1">'Forma 12'!$K$226</definedName>
    <definedName name="VAS083_F_Ilgalaikioturt150Pavirsiniunuot1">'Forma 12'!$M$226</definedName>
    <definedName name="VAS083_F_Ilgalaikioturt150Turtovienetask1">'Forma 12'!$F$226</definedName>
    <definedName name="VAS083_F_Ilgalaikioturt151Apskaitosveikla1">'Forma 12'!$N$228</definedName>
    <definedName name="VAS083_F_Ilgalaikioturt151Geriamojovande7">'Forma 12'!$G$228</definedName>
    <definedName name="VAS083_F_Ilgalaikioturt151Geriamojovande8">'Forma 12'!$H$228</definedName>
    <definedName name="VAS083_F_Ilgalaikioturt151Geriamojovande9">'Forma 12'!$I$228</definedName>
    <definedName name="VAS083_F_Ilgalaikioturt151Inventorinisnu1">'Forma 12'!$D$228</definedName>
    <definedName name="VAS083_F_Ilgalaikioturt151Kitareguliuoja1">'Forma 12'!$O$228</definedName>
    <definedName name="VAS083_F_Ilgalaikioturt151Kitosveiklosne1">'Forma 12'!$P$228</definedName>
    <definedName name="VAS083_F_Ilgalaikioturt151Lrklimatokaito1">'Forma 12'!$E$228</definedName>
    <definedName name="VAS083_F_Ilgalaikioturt151Nuotekudumblot1">'Forma 12'!$L$228</definedName>
    <definedName name="VAS083_F_Ilgalaikioturt151Nuotekusurinki1">'Forma 12'!$J$228</definedName>
    <definedName name="VAS083_F_Ilgalaikioturt151Nuotekuvalymas1">'Forma 12'!$K$228</definedName>
    <definedName name="VAS083_F_Ilgalaikioturt151Pavirsiniunuot1">'Forma 12'!$M$228</definedName>
    <definedName name="VAS083_F_Ilgalaikioturt151Turtovienetask1">'Forma 12'!$F$228</definedName>
    <definedName name="VAS083_F_Ilgalaikioturt152Apskaitosveikla1">'Forma 12'!$N$229</definedName>
    <definedName name="VAS083_F_Ilgalaikioturt152Geriamojovande7">'Forma 12'!$G$229</definedName>
    <definedName name="VAS083_F_Ilgalaikioturt152Geriamojovande8">'Forma 12'!$H$229</definedName>
    <definedName name="VAS083_F_Ilgalaikioturt152Geriamojovande9">'Forma 12'!$I$229</definedName>
    <definedName name="VAS083_F_Ilgalaikioturt152Inventorinisnu1">'Forma 12'!$D$229</definedName>
    <definedName name="VAS083_F_Ilgalaikioturt152Kitareguliuoja1">'Forma 12'!$O$229</definedName>
    <definedName name="VAS083_F_Ilgalaikioturt152Kitosveiklosne1">'Forma 12'!$P$229</definedName>
    <definedName name="VAS083_F_Ilgalaikioturt152Lrklimatokaito1">'Forma 12'!$E$229</definedName>
    <definedName name="VAS083_F_Ilgalaikioturt152Nuotekudumblot1">'Forma 12'!$L$229</definedName>
    <definedName name="VAS083_F_Ilgalaikioturt152Nuotekusurinki1">'Forma 12'!$J$229</definedName>
    <definedName name="VAS083_F_Ilgalaikioturt152Nuotekuvalymas1">'Forma 12'!$K$229</definedName>
    <definedName name="VAS083_F_Ilgalaikioturt152Pavirsiniunuot1">'Forma 12'!$M$229</definedName>
    <definedName name="VAS083_F_Ilgalaikioturt152Turtovienetask1">'Forma 12'!$F$229</definedName>
    <definedName name="VAS083_F_Ilgalaikioturt153Apskaitosveikla1">'Forma 12'!$N$230</definedName>
    <definedName name="VAS083_F_Ilgalaikioturt153Geriamojovande7">'Forma 12'!$G$230</definedName>
    <definedName name="VAS083_F_Ilgalaikioturt153Geriamojovande8">'Forma 12'!$H$230</definedName>
    <definedName name="VAS083_F_Ilgalaikioturt153Geriamojovande9">'Forma 12'!$I$230</definedName>
    <definedName name="VAS083_F_Ilgalaikioturt153Inventorinisnu1">'Forma 12'!$D$230</definedName>
    <definedName name="VAS083_F_Ilgalaikioturt153Kitareguliuoja1">'Forma 12'!$O$230</definedName>
    <definedName name="VAS083_F_Ilgalaikioturt153Kitosveiklosne1">'Forma 12'!$P$230</definedName>
    <definedName name="VAS083_F_Ilgalaikioturt153Lrklimatokaito1">'Forma 12'!$E$230</definedName>
    <definedName name="VAS083_F_Ilgalaikioturt153Nuotekudumblot1">'Forma 12'!$L$230</definedName>
    <definedName name="VAS083_F_Ilgalaikioturt153Nuotekusurinki1">'Forma 12'!$J$230</definedName>
    <definedName name="VAS083_F_Ilgalaikioturt153Nuotekuvalymas1">'Forma 12'!$K$230</definedName>
    <definedName name="VAS083_F_Ilgalaikioturt153Pavirsiniunuot1">'Forma 12'!$M$230</definedName>
    <definedName name="VAS083_F_Ilgalaikioturt153Turtovienetask1">'Forma 12'!$F$230</definedName>
    <definedName name="VAS083_F_Ilgalaikioturt154Apskaitosveikla1">'Forma 12'!$N$232</definedName>
    <definedName name="VAS083_F_Ilgalaikioturt154Geriamojovande7">'Forma 12'!$G$232</definedName>
    <definedName name="VAS083_F_Ilgalaikioturt154Geriamojovande8">'Forma 12'!$H$232</definedName>
    <definedName name="VAS083_F_Ilgalaikioturt154Geriamojovande9">'Forma 12'!$I$232</definedName>
    <definedName name="VAS083_F_Ilgalaikioturt154Inventorinisnu1">'Forma 12'!$D$232</definedName>
    <definedName name="VAS083_F_Ilgalaikioturt154Kitareguliuoja1">'Forma 12'!$O$232</definedName>
    <definedName name="VAS083_F_Ilgalaikioturt154Kitosveiklosne1">'Forma 12'!$P$232</definedName>
    <definedName name="VAS083_F_Ilgalaikioturt154Lrklimatokaito1">'Forma 12'!$E$232</definedName>
    <definedName name="VAS083_F_Ilgalaikioturt154Nuotekudumblot1">'Forma 12'!$L$232</definedName>
    <definedName name="VAS083_F_Ilgalaikioturt154Nuotekusurinki1">'Forma 12'!$J$232</definedName>
    <definedName name="VAS083_F_Ilgalaikioturt154Nuotekuvalymas1">'Forma 12'!$K$232</definedName>
    <definedName name="VAS083_F_Ilgalaikioturt154Pavirsiniunuot1">'Forma 12'!$M$232</definedName>
    <definedName name="VAS083_F_Ilgalaikioturt154Turtovienetask1">'Forma 12'!$F$232</definedName>
    <definedName name="VAS083_F_Ilgalaikioturt155Apskaitosveikla1">'Forma 12'!$N$233</definedName>
    <definedName name="VAS083_F_Ilgalaikioturt155Geriamojovande7">'Forma 12'!$G$233</definedName>
    <definedName name="VAS083_F_Ilgalaikioturt155Geriamojovande8">'Forma 12'!$H$233</definedName>
    <definedName name="VAS083_F_Ilgalaikioturt155Geriamojovande9">'Forma 12'!$I$233</definedName>
    <definedName name="VAS083_F_Ilgalaikioturt155Inventorinisnu1">'Forma 12'!$D$233</definedName>
    <definedName name="VAS083_F_Ilgalaikioturt155Kitareguliuoja1">'Forma 12'!$O$233</definedName>
    <definedName name="VAS083_F_Ilgalaikioturt155Kitosveiklosne1">'Forma 12'!$P$233</definedName>
    <definedName name="VAS083_F_Ilgalaikioturt155Lrklimatokaito1">'Forma 12'!$E$233</definedName>
    <definedName name="VAS083_F_Ilgalaikioturt155Nuotekudumblot1">'Forma 12'!$L$233</definedName>
    <definedName name="VAS083_F_Ilgalaikioturt155Nuotekusurinki1">'Forma 12'!$J$233</definedName>
    <definedName name="VAS083_F_Ilgalaikioturt155Nuotekuvalymas1">'Forma 12'!$K$233</definedName>
    <definedName name="VAS083_F_Ilgalaikioturt155Pavirsiniunuot1">'Forma 12'!$M$233</definedName>
    <definedName name="VAS083_F_Ilgalaikioturt155Turtovienetask1">'Forma 12'!$F$233</definedName>
    <definedName name="VAS083_F_Ilgalaikioturt156Apskaitosveikla1">'Forma 12'!$N$234</definedName>
    <definedName name="VAS083_F_Ilgalaikioturt156Geriamojovande7">'Forma 12'!$G$234</definedName>
    <definedName name="VAS083_F_Ilgalaikioturt156Geriamojovande8">'Forma 12'!$H$234</definedName>
    <definedName name="VAS083_F_Ilgalaikioturt156Geriamojovande9">'Forma 12'!$I$234</definedName>
    <definedName name="VAS083_F_Ilgalaikioturt156Inventorinisnu1">'Forma 12'!$D$234</definedName>
    <definedName name="VAS083_F_Ilgalaikioturt156Kitareguliuoja1">'Forma 12'!$O$234</definedName>
    <definedName name="VAS083_F_Ilgalaikioturt156Kitosveiklosne1">'Forma 12'!$P$234</definedName>
    <definedName name="VAS083_F_Ilgalaikioturt156Lrklimatokaito1">'Forma 12'!$E$234</definedName>
    <definedName name="VAS083_F_Ilgalaikioturt156Nuotekudumblot1">'Forma 12'!$L$234</definedName>
    <definedName name="VAS083_F_Ilgalaikioturt156Nuotekusurinki1">'Forma 12'!$J$234</definedName>
    <definedName name="VAS083_F_Ilgalaikioturt156Nuotekuvalymas1">'Forma 12'!$K$234</definedName>
    <definedName name="VAS083_F_Ilgalaikioturt156Pavirsiniunuot1">'Forma 12'!$M$234</definedName>
    <definedName name="VAS083_F_Ilgalaikioturt156Turtovienetask1">'Forma 12'!$F$234</definedName>
    <definedName name="VAS083_F_Ilgalaikioturt157Apskaitosveikla1">'Forma 12'!$N$236</definedName>
    <definedName name="VAS083_F_Ilgalaikioturt157Geriamojovande7">'Forma 12'!$G$236</definedName>
    <definedName name="VAS083_F_Ilgalaikioturt157Geriamojovande8">'Forma 12'!$H$236</definedName>
    <definedName name="VAS083_F_Ilgalaikioturt157Geriamojovande9">'Forma 12'!$I$236</definedName>
    <definedName name="VAS083_F_Ilgalaikioturt157Inventorinisnu1">'Forma 12'!$D$236</definedName>
    <definedName name="VAS083_F_Ilgalaikioturt157Kitareguliuoja1">'Forma 12'!$O$236</definedName>
    <definedName name="VAS083_F_Ilgalaikioturt157Kitosveiklosne1">'Forma 12'!$P$236</definedName>
    <definedName name="VAS083_F_Ilgalaikioturt157Lrklimatokaito1">'Forma 12'!$E$236</definedName>
    <definedName name="VAS083_F_Ilgalaikioturt157Nuotekudumblot1">'Forma 12'!$L$236</definedName>
    <definedName name="VAS083_F_Ilgalaikioturt157Nuotekusurinki1">'Forma 12'!$J$236</definedName>
    <definedName name="VAS083_F_Ilgalaikioturt157Nuotekuvalymas1">'Forma 12'!$K$236</definedName>
    <definedName name="VAS083_F_Ilgalaikioturt157Pavirsiniunuot1">'Forma 12'!$M$236</definedName>
    <definedName name="VAS083_F_Ilgalaikioturt157Turtovienetask1">'Forma 12'!$F$236</definedName>
    <definedName name="VAS083_F_Ilgalaikioturt158Apskaitosveikla1">'Forma 12'!$N$237</definedName>
    <definedName name="VAS083_F_Ilgalaikioturt158Geriamojovande7">'Forma 12'!$G$237</definedName>
    <definedName name="VAS083_F_Ilgalaikioturt158Geriamojovande8">'Forma 12'!$H$237</definedName>
    <definedName name="VAS083_F_Ilgalaikioturt158Geriamojovande9">'Forma 12'!$I$237</definedName>
    <definedName name="VAS083_F_Ilgalaikioturt158Inventorinisnu1">'Forma 12'!$D$237</definedName>
    <definedName name="VAS083_F_Ilgalaikioturt158Kitareguliuoja1">'Forma 12'!$O$237</definedName>
    <definedName name="VAS083_F_Ilgalaikioturt158Kitosveiklosne1">'Forma 12'!$P$237</definedName>
    <definedName name="VAS083_F_Ilgalaikioturt158Lrklimatokaito1">'Forma 12'!$E$237</definedName>
    <definedName name="VAS083_F_Ilgalaikioturt158Nuotekudumblot1">'Forma 12'!$L$237</definedName>
    <definedName name="VAS083_F_Ilgalaikioturt158Nuotekusurinki1">'Forma 12'!$J$237</definedName>
    <definedName name="VAS083_F_Ilgalaikioturt158Nuotekuvalymas1">'Forma 12'!$K$237</definedName>
    <definedName name="VAS083_F_Ilgalaikioturt158Pavirsiniunuot1">'Forma 12'!$M$237</definedName>
    <definedName name="VAS083_F_Ilgalaikioturt158Turtovienetask1">'Forma 12'!$F$237</definedName>
    <definedName name="VAS083_F_Ilgalaikioturt159Apskaitosveikla1">'Forma 12'!$N$238</definedName>
    <definedName name="VAS083_F_Ilgalaikioturt159Geriamojovande7">'Forma 12'!$G$238</definedName>
    <definedName name="VAS083_F_Ilgalaikioturt159Geriamojovande8">'Forma 12'!$H$238</definedName>
    <definedName name="VAS083_F_Ilgalaikioturt159Geriamojovande9">'Forma 12'!$I$238</definedName>
    <definedName name="VAS083_F_Ilgalaikioturt159Inventorinisnu1">'Forma 12'!$D$238</definedName>
    <definedName name="VAS083_F_Ilgalaikioturt159Kitareguliuoja1">'Forma 12'!$O$238</definedName>
    <definedName name="VAS083_F_Ilgalaikioturt159Kitosveiklosne1">'Forma 12'!$P$238</definedName>
    <definedName name="VAS083_F_Ilgalaikioturt159Lrklimatokaito1">'Forma 12'!$E$238</definedName>
    <definedName name="VAS083_F_Ilgalaikioturt159Nuotekudumblot1">'Forma 12'!$L$238</definedName>
    <definedName name="VAS083_F_Ilgalaikioturt159Nuotekusurinki1">'Forma 12'!$J$238</definedName>
    <definedName name="VAS083_F_Ilgalaikioturt159Nuotekuvalymas1">'Forma 12'!$K$238</definedName>
    <definedName name="VAS083_F_Ilgalaikioturt159Pavirsiniunuot1">'Forma 12'!$M$238</definedName>
    <definedName name="VAS083_F_Ilgalaikioturt159Turtovienetask1">'Forma 12'!$F$238</definedName>
    <definedName name="VAS083_F_Ilgalaikioturt15Apskaitosveikla1">'Forma 12'!$N$32</definedName>
    <definedName name="VAS083_F_Ilgalaikioturt15Geriamojovande7">'Forma 12'!$G$32</definedName>
    <definedName name="VAS083_F_Ilgalaikioturt15Geriamojovande8">'Forma 12'!$H$32</definedName>
    <definedName name="VAS083_F_Ilgalaikioturt15Geriamojovande9">'Forma 12'!$I$32</definedName>
    <definedName name="VAS083_F_Ilgalaikioturt15Inventorinisnu1">'Forma 12'!$D$32</definedName>
    <definedName name="VAS083_F_Ilgalaikioturt15Kitareguliuoja1">'Forma 12'!$O$32</definedName>
    <definedName name="VAS083_F_Ilgalaikioturt15Kitosveiklosne1">'Forma 12'!$P$32</definedName>
    <definedName name="VAS083_F_Ilgalaikioturt15Lrklimatokaito1">'Forma 12'!$E$32</definedName>
    <definedName name="VAS083_F_Ilgalaikioturt15Nuotekudumblot1">'Forma 12'!$L$32</definedName>
    <definedName name="VAS083_F_Ilgalaikioturt15Nuotekusurinki1">'Forma 12'!$J$32</definedName>
    <definedName name="VAS083_F_Ilgalaikioturt15Nuotekuvalymas1">'Forma 12'!$K$32</definedName>
    <definedName name="VAS083_F_Ilgalaikioturt15Pavirsiniunuot1">'Forma 12'!$M$32</definedName>
    <definedName name="VAS083_F_Ilgalaikioturt15Turtovienetask1">'Forma 12'!$F$32</definedName>
    <definedName name="VAS083_F_Ilgalaikioturt160Apskaitosveikla1">'Forma 12'!$N$240</definedName>
    <definedName name="VAS083_F_Ilgalaikioturt160Geriamojovande7">'Forma 12'!$G$240</definedName>
    <definedName name="VAS083_F_Ilgalaikioturt160Geriamojovande8">'Forma 12'!$H$240</definedName>
    <definedName name="VAS083_F_Ilgalaikioturt160Geriamojovande9">'Forma 12'!$I$240</definedName>
    <definedName name="VAS083_F_Ilgalaikioturt160Inventorinisnu1">'Forma 12'!$D$240</definedName>
    <definedName name="VAS083_F_Ilgalaikioturt160Kitareguliuoja1">'Forma 12'!$O$240</definedName>
    <definedName name="VAS083_F_Ilgalaikioturt160Kitosveiklosne1">'Forma 12'!$P$240</definedName>
    <definedName name="VAS083_F_Ilgalaikioturt160Lrklimatokaito1">'Forma 12'!$E$240</definedName>
    <definedName name="VAS083_F_Ilgalaikioturt160Nuotekudumblot1">'Forma 12'!$L$240</definedName>
    <definedName name="VAS083_F_Ilgalaikioturt160Nuotekusurinki1">'Forma 12'!$J$240</definedName>
    <definedName name="VAS083_F_Ilgalaikioturt160Nuotekuvalymas1">'Forma 12'!$K$240</definedName>
    <definedName name="VAS083_F_Ilgalaikioturt160Pavirsiniunuot1">'Forma 12'!$M$240</definedName>
    <definedName name="VAS083_F_Ilgalaikioturt160Turtovienetask1">'Forma 12'!$F$240</definedName>
    <definedName name="VAS083_F_Ilgalaikioturt161Apskaitosveikla1">'Forma 12'!$N$241</definedName>
    <definedName name="VAS083_F_Ilgalaikioturt161Geriamojovande7">'Forma 12'!$G$241</definedName>
    <definedName name="VAS083_F_Ilgalaikioturt161Geriamojovande8">'Forma 12'!$H$241</definedName>
    <definedName name="VAS083_F_Ilgalaikioturt161Geriamojovande9">'Forma 12'!$I$241</definedName>
    <definedName name="VAS083_F_Ilgalaikioturt161Inventorinisnu1">'Forma 12'!$D$241</definedName>
    <definedName name="VAS083_F_Ilgalaikioturt161Kitareguliuoja1">'Forma 12'!$O$241</definedName>
    <definedName name="VAS083_F_Ilgalaikioturt161Kitosveiklosne1">'Forma 12'!$P$241</definedName>
    <definedName name="VAS083_F_Ilgalaikioturt161Lrklimatokaito1">'Forma 12'!$E$241</definedName>
    <definedName name="VAS083_F_Ilgalaikioturt161Nuotekudumblot1">'Forma 12'!$L$241</definedName>
    <definedName name="VAS083_F_Ilgalaikioturt161Nuotekusurinki1">'Forma 12'!$J$241</definedName>
    <definedName name="VAS083_F_Ilgalaikioturt161Nuotekuvalymas1">'Forma 12'!$K$241</definedName>
    <definedName name="VAS083_F_Ilgalaikioturt161Pavirsiniunuot1">'Forma 12'!$M$241</definedName>
    <definedName name="VAS083_F_Ilgalaikioturt161Turtovienetask1">'Forma 12'!$F$241</definedName>
    <definedName name="VAS083_F_Ilgalaikioturt162Apskaitosveikla1">'Forma 12'!$N$242</definedName>
    <definedName name="VAS083_F_Ilgalaikioturt162Geriamojovande7">'Forma 12'!$G$242</definedName>
    <definedName name="VAS083_F_Ilgalaikioturt162Geriamojovande8">'Forma 12'!$H$242</definedName>
    <definedName name="VAS083_F_Ilgalaikioturt162Geriamojovande9">'Forma 12'!$I$242</definedName>
    <definedName name="VAS083_F_Ilgalaikioturt162Inventorinisnu1">'Forma 12'!$D$242</definedName>
    <definedName name="VAS083_F_Ilgalaikioturt162Kitareguliuoja1">'Forma 12'!$O$242</definedName>
    <definedName name="VAS083_F_Ilgalaikioturt162Kitosveiklosne1">'Forma 12'!$P$242</definedName>
    <definedName name="VAS083_F_Ilgalaikioturt162Lrklimatokaito1">'Forma 12'!$E$242</definedName>
    <definedName name="VAS083_F_Ilgalaikioturt162Nuotekudumblot1">'Forma 12'!$L$242</definedName>
    <definedName name="VAS083_F_Ilgalaikioturt162Nuotekusurinki1">'Forma 12'!$J$242</definedName>
    <definedName name="VAS083_F_Ilgalaikioturt162Nuotekuvalymas1">'Forma 12'!$K$242</definedName>
    <definedName name="VAS083_F_Ilgalaikioturt162Pavirsiniunuot1">'Forma 12'!$M$242</definedName>
    <definedName name="VAS083_F_Ilgalaikioturt162Turtovienetask1">'Forma 12'!$F$242</definedName>
    <definedName name="VAS083_F_Ilgalaikioturt163Apskaitosveikla1">'Forma 12'!$N$245</definedName>
    <definedName name="VAS083_F_Ilgalaikioturt163Geriamojovande7">'Forma 12'!$G$245</definedName>
    <definedName name="VAS083_F_Ilgalaikioturt163Geriamojovande8">'Forma 12'!$H$245</definedName>
    <definedName name="VAS083_F_Ilgalaikioturt163Geriamojovande9">'Forma 12'!$I$245</definedName>
    <definedName name="VAS083_F_Ilgalaikioturt163Inventorinisnu1">'Forma 12'!$D$245</definedName>
    <definedName name="VAS083_F_Ilgalaikioturt163Kitareguliuoja1">'Forma 12'!$O$245</definedName>
    <definedName name="VAS083_F_Ilgalaikioturt163Kitosveiklosne1">'Forma 12'!$P$245</definedName>
    <definedName name="VAS083_F_Ilgalaikioturt163Lrklimatokaito1">'Forma 12'!$E$245</definedName>
    <definedName name="VAS083_F_Ilgalaikioturt163Nuotekudumblot1">'Forma 12'!$L$245</definedName>
    <definedName name="VAS083_F_Ilgalaikioturt163Nuotekusurinki1">'Forma 12'!$J$245</definedName>
    <definedName name="VAS083_F_Ilgalaikioturt163Nuotekuvalymas1">'Forma 12'!$K$245</definedName>
    <definedName name="VAS083_F_Ilgalaikioturt163Pavirsiniunuot1">'Forma 12'!$M$245</definedName>
    <definedName name="VAS083_F_Ilgalaikioturt163Turtovienetask1">'Forma 12'!$F$245</definedName>
    <definedName name="VAS083_F_Ilgalaikioturt164Apskaitosveikla1">'Forma 12'!$N$246</definedName>
    <definedName name="VAS083_F_Ilgalaikioturt164Geriamojovande7">'Forma 12'!$G$246</definedName>
    <definedName name="VAS083_F_Ilgalaikioturt164Geriamojovande8">'Forma 12'!$H$246</definedName>
    <definedName name="VAS083_F_Ilgalaikioturt164Geriamojovande9">'Forma 12'!$I$246</definedName>
    <definedName name="VAS083_F_Ilgalaikioturt164Inventorinisnu1">'Forma 12'!$D$246</definedName>
    <definedName name="VAS083_F_Ilgalaikioturt164Kitareguliuoja1">'Forma 12'!$O$246</definedName>
    <definedName name="VAS083_F_Ilgalaikioturt164Kitosveiklosne1">'Forma 12'!$P$246</definedName>
    <definedName name="VAS083_F_Ilgalaikioturt164Lrklimatokaito1">'Forma 12'!$E$246</definedName>
    <definedName name="VAS083_F_Ilgalaikioturt164Nuotekudumblot1">'Forma 12'!$L$246</definedName>
    <definedName name="VAS083_F_Ilgalaikioturt164Nuotekusurinki1">'Forma 12'!$J$246</definedName>
    <definedName name="VAS083_F_Ilgalaikioturt164Nuotekuvalymas1">'Forma 12'!$K$246</definedName>
    <definedName name="VAS083_F_Ilgalaikioturt164Pavirsiniunuot1">'Forma 12'!$M$246</definedName>
    <definedName name="VAS083_F_Ilgalaikioturt164Turtovienetask1">'Forma 12'!$F$246</definedName>
    <definedName name="VAS083_F_Ilgalaikioturt165Apskaitosveikla1">'Forma 12'!$N$247</definedName>
    <definedName name="VAS083_F_Ilgalaikioturt165Geriamojovande7">'Forma 12'!$G$247</definedName>
    <definedName name="VAS083_F_Ilgalaikioturt165Geriamojovande8">'Forma 12'!$H$247</definedName>
    <definedName name="VAS083_F_Ilgalaikioturt165Geriamojovande9">'Forma 12'!$I$247</definedName>
    <definedName name="VAS083_F_Ilgalaikioturt165Inventorinisnu1">'Forma 12'!$D$247</definedName>
    <definedName name="VAS083_F_Ilgalaikioturt165Kitareguliuoja1">'Forma 12'!$O$247</definedName>
    <definedName name="VAS083_F_Ilgalaikioturt165Kitosveiklosne1">'Forma 12'!$P$247</definedName>
    <definedName name="VAS083_F_Ilgalaikioturt165Lrklimatokaito1">'Forma 12'!$E$247</definedName>
    <definedName name="VAS083_F_Ilgalaikioturt165Nuotekudumblot1">'Forma 12'!$L$247</definedName>
    <definedName name="VAS083_F_Ilgalaikioturt165Nuotekusurinki1">'Forma 12'!$J$247</definedName>
    <definedName name="VAS083_F_Ilgalaikioturt165Nuotekuvalymas1">'Forma 12'!$K$247</definedName>
    <definedName name="VAS083_F_Ilgalaikioturt165Pavirsiniunuot1">'Forma 12'!$M$247</definedName>
    <definedName name="VAS083_F_Ilgalaikioturt165Turtovienetask1">'Forma 12'!$F$247</definedName>
    <definedName name="VAS083_F_Ilgalaikioturt166Apskaitosveikla1">'Forma 12'!$N$249</definedName>
    <definedName name="VAS083_F_Ilgalaikioturt166Geriamojovande7">'Forma 12'!$G$249</definedName>
    <definedName name="VAS083_F_Ilgalaikioturt166Geriamojovande8">'Forma 12'!$H$249</definedName>
    <definedName name="VAS083_F_Ilgalaikioturt166Geriamojovande9">'Forma 12'!$I$249</definedName>
    <definedName name="VAS083_F_Ilgalaikioturt166Inventorinisnu1">'Forma 12'!$D$249</definedName>
    <definedName name="VAS083_F_Ilgalaikioturt166Kitareguliuoja1">'Forma 12'!$O$249</definedName>
    <definedName name="VAS083_F_Ilgalaikioturt166Kitosveiklosne1">'Forma 12'!$P$249</definedName>
    <definedName name="VAS083_F_Ilgalaikioturt166Lrklimatokaito1">'Forma 12'!$E$249</definedName>
    <definedName name="VAS083_F_Ilgalaikioturt166Nuotekudumblot1">'Forma 12'!$L$249</definedName>
    <definedName name="VAS083_F_Ilgalaikioturt166Nuotekusurinki1">'Forma 12'!$J$249</definedName>
    <definedName name="VAS083_F_Ilgalaikioturt166Nuotekuvalymas1">'Forma 12'!$K$249</definedName>
    <definedName name="VAS083_F_Ilgalaikioturt166Pavirsiniunuot1">'Forma 12'!$M$249</definedName>
    <definedName name="VAS083_F_Ilgalaikioturt166Turtovienetask1">'Forma 12'!$F$249</definedName>
    <definedName name="VAS083_F_Ilgalaikioturt167Apskaitosveikla1">'Forma 12'!$N$250</definedName>
    <definedName name="VAS083_F_Ilgalaikioturt167Geriamojovande7">'Forma 12'!$G$250</definedName>
    <definedName name="VAS083_F_Ilgalaikioturt167Geriamojovande8">'Forma 12'!$H$250</definedName>
    <definedName name="VAS083_F_Ilgalaikioturt167Geriamojovande9">'Forma 12'!$I$250</definedName>
    <definedName name="VAS083_F_Ilgalaikioturt167Inventorinisnu1">'Forma 12'!$D$250</definedName>
    <definedName name="VAS083_F_Ilgalaikioturt167Kitareguliuoja1">'Forma 12'!$O$250</definedName>
    <definedName name="VAS083_F_Ilgalaikioturt167Kitosveiklosne1">'Forma 12'!$P$250</definedName>
    <definedName name="VAS083_F_Ilgalaikioturt167Lrklimatokaito1">'Forma 12'!$E$250</definedName>
    <definedName name="VAS083_F_Ilgalaikioturt167Nuotekudumblot1">'Forma 12'!$L$250</definedName>
    <definedName name="VAS083_F_Ilgalaikioturt167Nuotekusurinki1">'Forma 12'!$J$250</definedName>
    <definedName name="VAS083_F_Ilgalaikioturt167Nuotekuvalymas1">'Forma 12'!$K$250</definedName>
    <definedName name="VAS083_F_Ilgalaikioturt167Pavirsiniunuot1">'Forma 12'!$M$250</definedName>
    <definedName name="VAS083_F_Ilgalaikioturt167Turtovienetask1">'Forma 12'!$F$250</definedName>
    <definedName name="VAS083_F_Ilgalaikioturt168Apskaitosveikla1">'Forma 12'!$N$251</definedName>
    <definedName name="VAS083_F_Ilgalaikioturt168Geriamojovande7">'Forma 12'!$G$251</definedName>
    <definedName name="VAS083_F_Ilgalaikioturt168Geriamojovande8">'Forma 12'!$H$251</definedName>
    <definedName name="VAS083_F_Ilgalaikioturt168Geriamojovande9">'Forma 12'!$I$251</definedName>
    <definedName name="VAS083_F_Ilgalaikioturt168Inventorinisnu1">'Forma 12'!$D$251</definedName>
    <definedName name="VAS083_F_Ilgalaikioturt168Kitareguliuoja1">'Forma 12'!$O$251</definedName>
    <definedName name="VAS083_F_Ilgalaikioturt168Kitosveiklosne1">'Forma 12'!$P$251</definedName>
    <definedName name="VAS083_F_Ilgalaikioturt168Lrklimatokaito1">'Forma 12'!$E$251</definedName>
    <definedName name="VAS083_F_Ilgalaikioturt168Nuotekudumblot1">'Forma 12'!$L$251</definedName>
    <definedName name="VAS083_F_Ilgalaikioturt168Nuotekusurinki1">'Forma 12'!$J$251</definedName>
    <definedName name="VAS083_F_Ilgalaikioturt168Nuotekuvalymas1">'Forma 12'!$K$251</definedName>
    <definedName name="VAS083_F_Ilgalaikioturt168Pavirsiniunuot1">'Forma 12'!$M$251</definedName>
    <definedName name="VAS083_F_Ilgalaikioturt168Turtovienetask1">'Forma 12'!$F$251</definedName>
    <definedName name="VAS083_F_Ilgalaikioturt16Apskaitosveikla1">'Forma 12'!$N$34</definedName>
    <definedName name="VAS083_F_Ilgalaikioturt16Geriamojovande7">'Forma 12'!$G$34</definedName>
    <definedName name="VAS083_F_Ilgalaikioturt16Geriamojovande8">'Forma 12'!$H$34</definedName>
    <definedName name="VAS083_F_Ilgalaikioturt16Geriamojovande9">'Forma 12'!$I$34</definedName>
    <definedName name="VAS083_F_Ilgalaikioturt16Inventorinisnu1">'Forma 12'!$D$34</definedName>
    <definedName name="VAS083_F_Ilgalaikioturt16Kitareguliuoja1">'Forma 12'!$O$34</definedName>
    <definedName name="VAS083_F_Ilgalaikioturt16Kitosveiklosne1">'Forma 12'!$P$34</definedName>
    <definedName name="VAS083_F_Ilgalaikioturt16Lrklimatokaito1">'Forma 12'!$E$34</definedName>
    <definedName name="VAS083_F_Ilgalaikioturt16Nuotekudumblot1">'Forma 12'!$L$34</definedName>
    <definedName name="VAS083_F_Ilgalaikioturt16Nuotekusurinki1">'Forma 12'!$J$34</definedName>
    <definedName name="VAS083_F_Ilgalaikioturt16Nuotekuvalymas1">'Forma 12'!$K$34</definedName>
    <definedName name="VAS083_F_Ilgalaikioturt16Pavirsiniunuot1">'Forma 12'!$M$34</definedName>
    <definedName name="VAS083_F_Ilgalaikioturt16Turtovienetask1">'Forma 12'!$F$34</definedName>
    <definedName name="VAS083_F_Ilgalaikioturt17Apskaitosveikla1">'Forma 12'!$N$35</definedName>
    <definedName name="VAS083_F_Ilgalaikioturt17Geriamojovande7">'Forma 12'!$G$35</definedName>
    <definedName name="VAS083_F_Ilgalaikioturt17Geriamojovande8">'Forma 12'!$H$35</definedName>
    <definedName name="VAS083_F_Ilgalaikioturt17Geriamojovande9">'Forma 12'!$I$35</definedName>
    <definedName name="VAS083_F_Ilgalaikioturt17Inventorinisnu1">'Forma 12'!$D$35</definedName>
    <definedName name="VAS083_F_Ilgalaikioturt17Kitareguliuoja1">'Forma 12'!$O$35</definedName>
    <definedName name="VAS083_F_Ilgalaikioturt17Kitosveiklosne1">'Forma 12'!$P$35</definedName>
    <definedName name="VAS083_F_Ilgalaikioturt17Lrklimatokaito1">'Forma 12'!$E$35</definedName>
    <definedName name="VAS083_F_Ilgalaikioturt17Nuotekudumblot1">'Forma 12'!$L$35</definedName>
    <definedName name="VAS083_F_Ilgalaikioturt17Nuotekusurinki1">'Forma 12'!$J$35</definedName>
    <definedName name="VAS083_F_Ilgalaikioturt17Nuotekuvalymas1">'Forma 12'!$K$35</definedName>
    <definedName name="VAS083_F_Ilgalaikioturt17Pavirsiniunuot1">'Forma 12'!$M$35</definedName>
    <definedName name="VAS083_F_Ilgalaikioturt17Turtovienetask1">'Forma 12'!$F$35</definedName>
    <definedName name="VAS083_F_Ilgalaikioturt18Apskaitosveikla1">'Forma 12'!$N$36</definedName>
    <definedName name="VAS083_F_Ilgalaikioturt18Geriamojovande7">'Forma 12'!$G$36</definedName>
    <definedName name="VAS083_F_Ilgalaikioturt18Geriamojovande8">'Forma 12'!$H$36</definedName>
    <definedName name="VAS083_F_Ilgalaikioturt18Geriamojovande9">'Forma 12'!$I$36</definedName>
    <definedName name="VAS083_F_Ilgalaikioturt18Inventorinisnu1">'Forma 12'!$D$36</definedName>
    <definedName name="VAS083_F_Ilgalaikioturt18Kitareguliuoja1">'Forma 12'!$O$36</definedName>
    <definedName name="VAS083_F_Ilgalaikioturt18Kitosveiklosne1">'Forma 12'!$P$36</definedName>
    <definedName name="VAS083_F_Ilgalaikioturt18Lrklimatokaito1">'Forma 12'!$E$36</definedName>
    <definedName name="VAS083_F_Ilgalaikioturt18Nuotekudumblot1">'Forma 12'!$L$36</definedName>
    <definedName name="VAS083_F_Ilgalaikioturt18Nuotekusurinki1">'Forma 12'!$J$36</definedName>
    <definedName name="VAS083_F_Ilgalaikioturt18Nuotekuvalymas1">'Forma 12'!$K$36</definedName>
    <definedName name="VAS083_F_Ilgalaikioturt18Pavirsiniunuot1">'Forma 12'!$M$36</definedName>
    <definedName name="VAS083_F_Ilgalaikioturt18Turtovienetask1">'Forma 12'!$F$36</definedName>
    <definedName name="VAS083_F_Ilgalaikioturt19Apskaitosveikla1">'Forma 12'!$N$38</definedName>
    <definedName name="VAS083_F_Ilgalaikioturt19Geriamojovande7">'Forma 12'!$G$38</definedName>
    <definedName name="VAS083_F_Ilgalaikioturt19Geriamojovande8">'Forma 12'!$H$38</definedName>
    <definedName name="VAS083_F_Ilgalaikioturt19Geriamojovande9">'Forma 12'!$I$38</definedName>
    <definedName name="VAS083_F_Ilgalaikioturt19Inventorinisnu1">'Forma 12'!$D$38</definedName>
    <definedName name="VAS083_F_Ilgalaikioturt19Kitareguliuoja1">'Forma 12'!$O$38</definedName>
    <definedName name="VAS083_F_Ilgalaikioturt19Kitosveiklosne1">'Forma 12'!$P$38</definedName>
    <definedName name="VAS083_F_Ilgalaikioturt19Lrklimatokaito1">'Forma 12'!$E$38</definedName>
    <definedName name="VAS083_F_Ilgalaikioturt19Nuotekudumblot1">'Forma 12'!$L$38</definedName>
    <definedName name="VAS083_F_Ilgalaikioturt19Nuotekusurinki1">'Forma 12'!$J$38</definedName>
    <definedName name="VAS083_F_Ilgalaikioturt19Nuotekuvalymas1">'Forma 12'!$K$38</definedName>
    <definedName name="VAS083_F_Ilgalaikioturt19Pavirsiniunuot1">'Forma 12'!$M$38</definedName>
    <definedName name="VAS083_F_Ilgalaikioturt19Turtovienetask1">'Forma 12'!$F$38</definedName>
    <definedName name="VAS083_F_Ilgalaikioturt1Apskaitosveikla1">'Forma 12'!$N$13</definedName>
    <definedName name="VAS083_F_Ilgalaikioturt1Geriamojovande7">'Forma 12'!$G$13</definedName>
    <definedName name="VAS083_F_Ilgalaikioturt1Geriamojovande8">'Forma 12'!$H$13</definedName>
    <definedName name="VAS083_F_Ilgalaikioturt1Geriamojovande9">'Forma 12'!$I$13</definedName>
    <definedName name="VAS083_F_Ilgalaikioturt1Inventorinisnu1">'Forma 12'!$D$13</definedName>
    <definedName name="VAS083_F_Ilgalaikioturt1Kitareguliuoja1">'Forma 12'!$O$13</definedName>
    <definedName name="VAS083_F_Ilgalaikioturt1Kitosveiklosne1">'Forma 12'!$P$13</definedName>
    <definedName name="VAS083_F_Ilgalaikioturt1Lrklimatokaito1">'Forma 12'!$E$13</definedName>
    <definedName name="VAS083_F_Ilgalaikioturt1Nuotekudumblot1">'Forma 12'!$L$13</definedName>
    <definedName name="VAS083_F_Ilgalaikioturt1Nuotekusurinki1">'Forma 12'!$J$13</definedName>
    <definedName name="VAS083_F_Ilgalaikioturt1Nuotekuvalymas1">'Forma 12'!$K$13</definedName>
    <definedName name="VAS083_F_Ilgalaikioturt1Pavirsiniunuot1">'Forma 12'!$M$13</definedName>
    <definedName name="VAS083_F_Ilgalaikioturt1Turtovienetask1">'Forma 12'!$F$13</definedName>
    <definedName name="VAS083_F_Ilgalaikioturt20Apskaitosveikla1">'Forma 12'!$N$39</definedName>
    <definedName name="VAS083_F_Ilgalaikioturt20Geriamojovande7">'Forma 12'!$G$39</definedName>
    <definedName name="VAS083_F_Ilgalaikioturt20Geriamojovande8">'Forma 12'!$H$39</definedName>
    <definedName name="VAS083_F_Ilgalaikioturt20Geriamojovande9">'Forma 12'!$I$39</definedName>
    <definedName name="VAS083_F_Ilgalaikioturt20Inventorinisnu1">'Forma 12'!$D$39</definedName>
    <definedName name="VAS083_F_Ilgalaikioturt20Kitareguliuoja1">'Forma 12'!$O$39</definedName>
    <definedName name="VAS083_F_Ilgalaikioturt20Kitosveiklosne1">'Forma 12'!$P$39</definedName>
    <definedName name="VAS083_F_Ilgalaikioturt20Lrklimatokaito1">'Forma 12'!$E$39</definedName>
    <definedName name="VAS083_F_Ilgalaikioturt20Nuotekudumblot1">'Forma 12'!$L$39</definedName>
    <definedName name="VAS083_F_Ilgalaikioturt20Nuotekusurinki1">'Forma 12'!$J$39</definedName>
    <definedName name="VAS083_F_Ilgalaikioturt20Nuotekuvalymas1">'Forma 12'!$K$39</definedName>
    <definedName name="VAS083_F_Ilgalaikioturt20Pavirsiniunuot1">'Forma 12'!$M$39</definedName>
    <definedName name="VAS083_F_Ilgalaikioturt20Turtovienetask1">'Forma 12'!$F$39</definedName>
    <definedName name="VAS083_F_Ilgalaikioturt21Apskaitosveikla1">'Forma 12'!$N$40</definedName>
    <definedName name="VAS083_F_Ilgalaikioturt21Geriamojovande7">'Forma 12'!$G$40</definedName>
    <definedName name="VAS083_F_Ilgalaikioturt21Geriamojovande8">'Forma 12'!$H$40</definedName>
    <definedName name="VAS083_F_Ilgalaikioturt21Geriamojovande9">'Forma 12'!$I$40</definedName>
    <definedName name="VAS083_F_Ilgalaikioturt21Inventorinisnu1">'Forma 12'!$D$40</definedName>
    <definedName name="VAS083_F_Ilgalaikioturt21Kitareguliuoja1">'Forma 12'!$O$40</definedName>
    <definedName name="VAS083_F_Ilgalaikioturt21Kitosveiklosne1">'Forma 12'!$P$40</definedName>
    <definedName name="VAS083_F_Ilgalaikioturt21Lrklimatokaito1">'Forma 12'!$E$40</definedName>
    <definedName name="VAS083_F_Ilgalaikioturt21Nuotekudumblot1">'Forma 12'!$L$40</definedName>
    <definedName name="VAS083_F_Ilgalaikioturt21Nuotekusurinki1">'Forma 12'!$J$40</definedName>
    <definedName name="VAS083_F_Ilgalaikioturt21Nuotekuvalymas1">'Forma 12'!$K$40</definedName>
    <definedName name="VAS083_F_Ilgalaikioturt21Pavirsiniunuot1">'Forma 12'!$M$40</definedName>
    <definedName name="VAS083_F_Ilgalaikioturt21Turtovienetask1">'Forma 12'!$F$40</definedName>
    <definedName name="VAS083_F_Ilgalaikioturt22Apskaitosveikla1">'Forma 12'!$N$42</definedName>
    <definedName name="VAS083_F_Ilgalaikioturt22Geriamojovande7">'Forma 12'!$G$42</definedName>
    <definedName name="VAS083_F_Ilgalaikioturt22Geriamojovande8">'Forma 12'!$H$42</definedName>
    <definedName name="VAS083_F_Ilgalaikioturt22Geriamojovande9">'Forma 12'!$I$42</definedName>
    <definedName name="VAS083_F_Ilgalaikioturt22Inventorinisnu1">'Forma 12'!$D$42</definedName>
    <definedName name="VAS083_F_Ilgalaikioturt22Kitareguliuoja1">'Forma 12'!$O$42</definedName>
    <definedName name="VAS083_F_Ilgalaikioturt22Kitosveiklosne1">'Forma 12'!$P$42</definedName>
    <definedName name="VAS083_F_Ilgalaikioturt22Lrklimatokaito1">'Forma 12'!$E$42</definedName>
    <definedName name="VAS083_F_Ilgalaikioturt22Nuotekudumblot1">'Forma 12'!$L$42</definedName>
    <definedName name="VAS083_F_Ilgalaikioturt22Nuotekusurinki1">'Forma 12'!$J$42</definedName>
    <definedName name="VAS083_F_Ilgalaikioturt22Nuotekuvalymas1">'Forma 12'!$K$42</definedName>
    <definedName name="VAS083_F_Ilgalaikioturt22Pavirsiniunuot1">'Forma 12'!$M$42</definedName>
    <definedName name="VAS083_F_Ilgalaikioturt22Turtovienetask1">'Forma 12'!$F$42</definedName>
    <definedName name="VAS083_F_Ilgalaikioturt23Apskaitosveikla1">'Forma 12'!$N$43</definedName>
    <definedName name="VAS083_F_Ilgalaikioturt23Geriamojovande7">'Forma 12'!$G$43</definedName>
    <definedName name="VAS083_F_Ilgalaikioturt23Geriamojovande8">'Forma 12'!$H$43</definedName>
    <definedName name="VAS083_F_Ilgalaikioturt23Geriamojovande9">'Forma 12'!$I$43</definedName>
    <definedName name="VAS083_F_Ilgalaikioturt23Inventorinisnu1">'Forma 12'!$D$43</definedName>
    <definedName name="VAS083_F_Ilgalaikioturt23Kitareguliuoja1">'Forma 12'!$O$43</definedName>
    <definedName name="VAS083_F_Ilgalaikioturt23Kitosveiklosne1">'Forma 12'!$P$43</definedName>
    <definedName name="VAS083_F_Ilgalaikioturt23Lrklimatokaito1">'Forma 12'!$E$43</definedName>
    <definedName name="VAS083_F_Ilgalaikioturt23Nuotekudumblot1">'Forma 12'!$L$43</definedName>
    <definedName name="VAS083_F_Ilgalaikioturt23Nuotekusurinki1">'Forma 12'!$J$43</definedName>
    <definedName name="VAS083_F_Ilgalaikioturt23Nuotekuvalymas1">'Forma 12'!$K$43</definedName>
    <definedName name="VAS083_F_Ilgalaikioturt23Pavirsiniunuot1">'Forma 12'!$M$43</definedName>
    <definedName name="VAS083_F_Ilgalaikioturt23Turtovienetask1">'Forma 12'!$F$43</definedName>
    <definedName name="VAS083_F_Ilgalaikioturt24Apskaitosveikla1">'Forma 12'!$N$44</definedName>
    <definedName name="VAS083_F_Ilgalaikioturt24Geriamojovande7">'Forma 12'!$G$44</definedName>
    <definedName name="VAS083_F_Ilgalaikioturt24Geriamojovande8">'Forma 12'!$H$44</definedName>
    <definedName name="VAS083_F_Ilgalaikioturt24Geriamojovande9">'Forma 12'!$I$44</definedName>
    <definedName name="VAS083_F_Ilgalaikioturt24Inventorinisnu1">'Forma 12'!$D$44</definedName>
    <definedName name="VAS083_F_Ilgalaikioturt24Kitareguliuoja1">'Forma 12'!$O$44</definedName>
    <definedName name="VAS083_F_Ilgalaikioturt24Kitosveiklosne1">'Forma 12'!$P$44</definedName>
    <definedName name="VAS083_F_Ilgalaikioturt24Lrklimatokaito1">'Forma 12'!$E$44</definedName>
    <definedName name="VAS083_F_Ilgalaikioturt24Nuotekudumblot1">'Forma 12'!$L$44</definedName>
    <definedName name="VAS083_F_Ilgalaikioturt24Nuotekusurinki1">'Forma 12'!$J$44</definedName>
    <definedName name="VAS083_F_Ilgalaikioturt24Nuotekuvalymas1">'Forma 12'!$K$44</definedName>
    <definedName name="VAS083_F_Ilgalaikioturt24Pavirsiniunuot1">'Forma 12'!$M$44</definedName>
    <definedName name="VAS083_F_Ilgalaikioturt24Turtovienetask1">'Forma 12'!$F$44</definedName>
    <definedName name="VAS083_F_Ilgalaikioturt25Apskaitosveikla1">'Forma 12'!$N$46</definedName>
    <definedName name="VAS083_F_Ilgalaikioturt25Geriamojovande7">'Forma 12'!$G$46</definedName>
    <definedName name="VAS083_F_Ilgalaikioturt25Geriamojovande8">'Forma 12'!$H$46</definedName>
    <definedName name="VAS083_F_Ilgalaikioturt25Geriamojovande9">'Forma 12'!$I$46</definedName>
    <definedName name="VAS083_F_Ilgalaikioturt25Inventorinisnu1">'Forma 12'!$D$46</definedName>
    <definedName name="VAS083_F_Ilgalaikioturt25Kitareguliuoja1">'Forma 12'!$O$46</definedName>
    <definedName name="VAS083_F_Ilgalaikioturt25Kitosveiklosne1">'Forma 12'!$P$46</definedName>
    <definedName name="VAS083_F_Ilgalaikioturt25Lrklimatokaito1">'Forma 12'!$E$46</definedName>
    <definedName name="VAS083_F_Ilgalaikioturt25Nuotekudumblot1">'Forma 12'!$L$46</definedName>
    <definedName name="VAS083_F_Ilgalaikioturt25Nuotekusurinki1">'Forma 12'!$J$46</definedName>
    <definedName name="VAS083_F_Ilgalaikioturt25Nuotekuvalymas1">'Forma 12'!$K$46</definedName>
    <definedName name="VAS083_F_Ilgalaikioturt25Pavirsiniunuot1">'Forma 12'!$M$46</definedName>
    <definedName name="VAS083_F_Ilgalaikioturt25Turtovienetask1">'Forma 12'!$F$46</definedName>
    <definedName name="VAS083_F_Ilgalaikioturt26Apskaitosveikla1">'Forma 12'!$N$47</definedName>
    <definedName name="VAS083_F_Ilgalaikioturt26Geriamojovande7">'Forma 12'!$G$47</definedName>
    <definedName name="VAS083_F_Ilgalaikioturt26Geriamojovande8">'Forma 12'!$H$47</definedName>
    <definedName name="VAS083_F_Ilgalaikioturt26Geriamojovande9">'Forma 12'!$I$47</definedName>
    <definedName name="VAS083_F_Ilgalaikioturt26Inventorinisnu1">'Forma 12'!$D$47</definedName>
    <definedName name="VAS083_F_Ilgalaikioturt26Kitareguliuoja1">'Forma 12'!$O$47</definedName>
    <definedName name="VAS083_F_Ilgalaikioturt26Kitosveiklosne1">'Forma 12'!$P$47</definedName>
    <definedName name="VAS083_F_Ilgalaikioturt26Lrklimatokaito1">'Forma 12'!$E$47</definedName>
    <definedName name="VAS083_F_Ilgalaikioturt26Nuotekudumblot1">'Forma 12'!$L$47</definedName>
    <definedName name="VAS083_F_Ilgalaikioturt26Nuotekusurinki1">'Forma 12'!$J$47</definedName>
    <definedName name="VAS083_F_Ilgalaikioturt26Nuotekuvalymas1">'Forma 12'!$K$47</definedName>
    <definedName name="VAS083_F_Ilgalaikioturt26Pavirsiniunuot1">'Forma 12'!$M$47</definedName>
    <definedName name="VAS083_F_Ilgalaikioturt26Turtovienetask1">'Forma 12'!$F$47</definedName>
    <definedName name="VAS083_F_Ilgalaikioturt27Apskaitosveikla1">'Forma 12'!$N$48</definedName>
    <definedName name="VAS083_F_Ilgalaikioturt27Geriamojovande7">'Forma 12'!$G$48</definedName>
    <definedName name="VAS083_F_Ilgalaikioturt27Geriamojovande8">'Forma 12'!$H$48</definedName>
    <definedName name="VAS083_F_Ilgalaikioturt27Geriamojovande9">'Forma 12'!$I$48</definedName>
    <definedName name="VAS083_F_Ilgalaikioturt27Inventorinisnu1">'Forma 12'!$D$48</definedName>
    <definedName name="VAS083_F_Ilgalaikioturt27Kitareguliuoja1">'Forma 12'!$O$48</definedName>
    <definedName name="VAS083_F_Ilgalaikioturt27Kitosveiklosne1">'Forma 12'!$P$48</definedName>
    <definedName name="VAS083_F_Ilgalaikioturt27Lrklimatokaito1">'Forma 12'!$E$48</definedName>
    <definedName name="VAS083_F_Ilgalaikioturt27Nuotekudumblot1">'Forma 12'!$L$48</definedName>
    <definedName name="VAS083_F_Ilgalaikioturt27Nuotekusurinki1">'Forma 12'!$J$48</definedName>
    <definedName name="VAS083_F_Ilgalaikioturt27Nuotekuvalymas1">'Forma 12'!$K$48</definedName>
    <definedName name="VAS083_F_Ilgalaikioturt27Pavirsiniunuot1">'Forma 12'!$M$48</definedName>
    <definedName name="VAS083_F_Ilgalaikioturt27Turtovienetask1">'Forma 12'!$F$48</definedName>
    <definedName name="VAS083_F_Ilgalaikioturt28Apskaitosveikla1">'Forma 12'!$N$51</definedName>
    <definedName name="VAS083_F_Ilgalaikioturt28Geriamojovande7">'Forma 12'!$G$51</definedName>
    <definedName name="VAS083_F_Ilgalaikioturt28Geriamojovande8">'Forma 12'!$H$51</definedName>
    <definedName name="VAS083_F_Ilgalaikioturt28Geriamojovande9">'Forma 12'!$I$51</definedName>
    <definedName name="VAS083_F_Ilgalaikioturt28Inventorinisnu1">'Forma 12'!$D$51</definedName>
    <definedName name="VAS083_F_Ilgalaikioturt28Kitareguliuoja1">'Forma 12'!$O$51</definedName>
    <definedName name="VAS083_F_Ilgalaikioturt28Kitosveiklosne1">'Forma 12'!$P$51</definedName>
    <definedName name="VAS083_F_Ilgalaikioturt28Lrklimatokaito1">'Forma 12'!$E$51</definedName>
    <definedName name="VAS083_F_Ilgalaikioturt28Nuotekudumblot1">'Forma 12'!$L$51</definedName>
    <definedName name="VAS083_F_Ilgalaikioturt28Nuotekusurinki1">'Forma 12'!$J$51</definedName>
    <definedName name="VAS083_F_Ilgalaikioturt28Nuotekuvalymas1">'Forma 12'!$K$51</definedName>
    <definedName name="VAS083_F_Ilgalaikioturt28Pavirsiniunuot1">'Forma 12'!$M$51</definedName>
    <definedName name="VAS083_F_Ilgalaikioturt28Turtovienetask1">'Forma 12'!$F$51</definedName>
    <definedName name="VAS083_F_Ilgalaikioturt29Apskaitosveikla1">'Forma 12'!$N$52</definedName>
    <definedName name="VAS083_F_Ilgalaikioturt29Geriamojovande7">'Forma 12'!$G$52</definedName>
    <definedName name="VAS083_F_Ilgalaikioturt29Geriamojovande8">'Forma 12'!$H$52</definedName>
    <definedName name="VAS083_F_Ilgalaikioturt29Geriamojovande9">'Forma 12'!$I$52</definedName>
    <definedName name="VAS083_F_Ilgalaikioturt29Inventorinisnu1">'Forma 12'!$D$52</definedName>
    <definedName name="VAS083_F_Ilgalaikioturt29Kitareguliuoja1">'Forma 12'!$O$52</definedName>
    <definedName name="VAS083_F_Ilgalaikioturt29Kitosveiklosne1">'Forma 12'!$P$52</definedName>
    <definedName name="VAS083_F_Ilgalaikioturt29Lrklimatokaito1">'Forma 12'!$E$52</definedName>
    <definedName name="VAS083_F_Ilgalaikioturt29Nuotekudumblot1">'Forma 12'!$L$52</definedName>
    <definedName name="VAS083_F_Ilgalaikioturt29Nuotekusurinki1">'Forma 12'!$J$52</definedName>
    <definedName name="VAS083_F_Ilgalaikioturt29Nuotekuvalymas1">'Forma 12'!$K$52</definedName>
    <definedName name="VAS083_F_Ilgalaikioturt29Pavirsiniunuot1">'Forma 12'!$M$52</definedName>
    <definedName name="VAS083_F_Ilgalaikioturt29Turtovienetask1">'Forma 12'!$F$52</definedName>
    <definedName name="VAS083_F_Ilgalaikioturt2Apskaitosveikla1">'Forma 12'!$N$14</definedName>
    <definedName name="VAS083_F_Ilgalaikioturt2Geriamojovande7">'Forma 12'!$G$14</definedName>
    <definedName name="VAS083_F_Ilgalaikioturt2Geriamojovande8">'Forma 12'!$H$14</definedName>
    <definedName name="VAS083_F_Ilgalaikioturt2Geriamojovande9">'Forma 12'!$I$14</definedName>
    <definedName name="VAS083_F_Ilgalaikioturt2Inventorinisnu1">'Forma 12'!$D$14</definedName>
    <definedName name="VAS083_F_Ilgalaikioturt2Kitareguliuoja1">'Forma 12'!$O$14</definedName>
    <definedName name="VAS083_F_Ilgalaikioturt2Kitosveiklosne1">'Forma 12'!$P$14</definedName>
    <definedName name="VAS083_F_Ilgalaikioturt2Lrklimatokaito1">'Forma 12'!$E$14</definedName>
    <definedName name="VAS083_F_Ilgalaikioturt2Nuotekudumblot1">'Forma 12'!$L$14</definedName>
    <definedName name="VAS083_F_Ilgalaikioturt2Nuotekusurinki1">'Forma 12'!$J$14</definedName>
    <definedName name="VAS083_F_Ilgalaikioturt2Nuotekuvalymas1">'Forma 12'!$K$14</definedName>
    <definedName name="VAS083_F_Ilgalaikioturt2Pavirsiniunuot1">'Forma 12'!$M$14</definedName>
    <definedName name="VAS083_F_Ilgalaikioturt2Turtovienetask1">'Forma 12'!$F$14</definedName>
    <definedName name="VAS083_F_Ilgalaikioturt30Apskaitosveikla1">'Forma 12'!$N$53</definedName>
    <definedName name="VAS083_F_Ilgalaikioturt30Geriamojovande7">'Forma 12'!$G$53</definedName>
    <definedName name="VAS083_F_Ilgalaikioturt30Geriamojovande8">'Forma 12'!$H$53</definedName>
    <definedName name="VAS083_F_Ilgalaikioturt30Geriamojovande9">'Forma 12'!$I$53</definedName>
    <definedName name="VAS083_F_Ilgalaikioturt30Inventorinisnu1">'Forma 12'!$D$53</definedName>
    <definedName name="VAS083_F_Ilgalaikioturt30Kitareguliuoja1">'Forma 12'!$O$53</definedName>
    <definedName name="VAS083_F_Ilgalaikioturt30Kitosveiklosne1">'Forma 12'!$P$53</definedName>
    <definedName name="VAS083_F_Ilgalaikioturt30Lrklimatokaito1">'Forma 12'!$E$53</definedName>
    <definedName name="VAS083_F_Ilgalaikioturt30Nuotekudumblot1">'Forma 12'!$L$53</definedName>
    <definedName name="VAS083_F_Ilgalaikioturt30Nuotekusurinki1">'Forma 12'!$J$53</definedName>
    <definedName name="VAS083_F_Ilgalaikioturt30Nuotekuvalymas1">'Forma 12'!$K$53</definedName>
    <definedName name="VAS083_F_Ilgalaikioturt30Pavirsiniunuot1">'Forma 12'!$M$53</definedName>
    <definedName name="VAS083_F_Ilgalaikioturt30Turtovienetask1">'Forma 12'!$F$53</definedName>
    <definedName name="VAS083_F_Ilgalaikioturt31Apskaitosveikla1">'Forma 12'!$N$55</definedName>
    <definedName name="VAS083_F_Ilgalaikioturt31Geriamojovande7">'Forma 12'!$G$55</definedName>
    <definedName name="VAS083_F_Ilgalaikioturt31Geriamojovande8">'Forma 12'!$H$55</definedName>
    <definedName name="VAS083_F_Ilgalaikioturt31Geriamojovande9">'Forma 12'!$I$55</definedName>
    <definedName name="VAS083_F_Ilgalaikioturt31Inventorinisnu1">'Forma 12'!$D$55</definedName>
    <definedName name="VAS083_F_Ilgalaikioturt31Kitareguliuoja1">'Forma 12'!$O$55</definedName>
    <definedName name="VAS083_F_Ilgalaikioturt31Kitosveiklosne1">'Forma 12'!$P$55</definedName>
    <definedName name="VAS083_F_Ilgalaikioturt31Lrklimatokaito1">'Forma 12'!$E$55</definedName>
    <definedName name="VAS083_F_Ilgalaikioturt31Nuotekudumblot1">'Forma 12'!$L$55</definedName>
    <definedName name="VAS083_F_Ilgalaikioturt31Nuotekusurinki1">'Forma 12'!$J$55</definedName>
    <definedName name="VAS083_F_Ilgalaikioturt31Nuotekuvalymas1">'Forma 12'!$K$55</definedName>
    <definedName name="VAS083_F_Ilgalaikioturt31Pavirsiniunuot1">'Forma 12'!$M$55</definedName>
    <definedName name="VAS083_F_Ilgalaikioturt31Turtovienetask1">'Forma 12'!$F$55</definedName>
    <definedName name="VAS083_F_Ilgalaikioturt32Apskaitosveikla1">'Forma 12'!$N$56</definedName>
    <definedName name="VAS083_F_Ilgalaikioturt32Geriamojovande7">'Forma 12'!$G$56</definedName>
    <definedName name="VAS083_F_Ilgalaikioturt32Geriamojovande8">'Forma 12'!$H$56</definedName>
    <definedName name="VAS083_F_Ilgalaikioturt32Geriamojovande9">'Forma 12'!$I$56</definedName>
    <definedName name="VAS083_F_Ilgalaikioturt32Inventorinisnu1">'Forma 12'!$D$56</definedName>
    <definedName name="VAS083_F_Ilgalaikioturt32Kitareguliuoja1">'Forma 12'!$O$56</definedName>
    <definedName name="VAS083_F_Ilgalaikioturt32Kitosveiklosne1">'Forma 12'!$P$56</definedName>
    <definedName name="VAS083_F_Ilgalaikioturt32Lrklimatokaito1">'Forma 12'!$E$56</definedName>
    <definedName name="VAS083_F_Ilgalaikioturt32Nuotekudumblot1">'Forma 12'!$L$56</definedName>
    <definedName name="VAS083_F_Ilgalaikioturt32Nuotekusurinki1">'Forma 12'!$J$56</definedName>
    <definedName name="VAS083_F_Ilgalaikioturt32Nuotekuvalymas1">'Forma 12'!$K$56</definedName>
    <definedName name="VAS083_F_Ilgalaikioturt32Pavirsiniunuot1">'Forma 12'!$M$56</definedName>
    <definedName name="VAS083_F_Ilgalaikioturt32Turtovienetask1">'Forma 12'!$F$56</definedName>
    <definedName name="VAS083_F_Ilgalaikioturt33Apskaitosveikla1">'Forma 12'!$N$57</definedName>
    <definedName name="VAS083_F_Ilgalaikioturt33Geriamojovande7">'Forma 12'!$G$57</definedName>
    <definedName name="VAS083_F_Ilgalaikioturt33Geriamojovande8">'Forma 12'!$H$57</definedName>
    <definedName name="VAS083_F_Ilgalaikioturt33Geriamojovande9">'Forma 12'!$I$57</definedName>
    <definedName name="VAS083_F_Ilgalaikioturt33Inventorinisnu1">'Forma 12'!$D$57</definedName>
    <definedName name="VAS083_F_Ilgalaikioturt33Kitareguliuoja1">'Forma 12'!$O$57</definedName>
    <definedName name="VAS083_F_Ilgalaikioturt33Kitosveiklosne1">'Forma 12'!$P$57</definedName>
    <definedName name="VAS083_F_Ilgalaikioturt33Lrklimatokaito1">'Forma 12'!$E$57</definedName>
    <definedName name="VAS083_F_Ilgalaikioturt33Nuotekudumblot1">'Forma 12'!$L$57</definedName>
    <definedName name="VAS083_F_Ilgalaikioturt33Nuotekusurinki1">'Forma 12'!$J$57</definedName>
    <definedName name="VAS083_F_Ilgalaikioturt33Nuotekuvalymas1">'Forma 12'!$K$57</definedName>
    <definedName name="VAS083_F_Ilgalaikioturt33Pavirsiniunuot1">'Forma 12'!$M$57</definedName>
    <definedName name="VAS083_F_Ilgalaikioturt33Turtovienetask1">'Forma 12'!$F$57</definedName>
    <definedName name="VAS083_F_Ilgalaikioturt34Apskaitosveikla1">'Forma 12'!$N$60</definedName>
    <definedName name="VAS083_F_Ilgalaikioturt34Geriamojovande7">'Forma 12'!$G$60</definedName>
    <definedName name="VAS083_F_Ilgalaikioturt34Geriamojovande8">'Forma 12'!$H$60</definedName>
    <definedName name="VAS083_F_Ilgalaikioturt34Geriamojovande9">'Forma 12'!$I$60</definedName>
    <definedName name="VAS083_F_Ilgalaikioturt34Inventorinisnu1">'Forma 12'!$D$60</definedName>
    <definedName name="VAS083_F_Ilgalaikioturt34Kitareguliuoja1">'Forma 12'!$O$60</definedName>
    <definedName name="VAS083_F_Ilgalaikioturt34Kitosveiklosne1">'Forma 12'!$P$60</definedName>
    <definedName name="VAS083_F_Ilgalaikioturt34Lrklimatokaito1">'Forma 12'!$E$60</definedName>
    <definedName name="VAS083_F_Ilgalaikioturt34Nuotekudumblot1">'Forma 12'!$L$60</definedName>
    <definedName name="VAS083_F_Ilgalaikioturt34Nuotekusurinki1">'Forma 12'!$J$60</definedName>
    <definedName name="VAS083_F_Ilgalaikioturt34Nuotekuvalymas1">'Forma 12'!$K$60</definedName>
    <definedName name="VAS083_F_Ilgalaikioturt34Pavirsiniunuot1">'Forma 12'!$M$60</definedName>
    <definedName name="VAS083_F_Ilgalaikioturt34Turtovienetask1">'Forma 12'!$F$60</definedName>
    <definedName name="VAS083_F_Ilgalaikioturt35Apskaitosveikla1">'Forma 12'!$N$61</definedName>
    <definedName name="VAS083_F_Ilgalaikioturt35Geriamojovande7">'Forma 12'!$G$61</definedName>
    <definedName name="VAS083_F_Ilgalaikioturt35Geriamojovande8">'Forma 12'!$H$61</definedName>
    <definedName name="VAS083_F_Ilgalaikioturt35Geriamojovande9">'Forma 12'!$I$61</definedName>
    <definedName name="VAS083_F_Ilgalaikioturt35Inventorinisnu1">'Forma 12'!$D$61</definedName>
    <definedName name="VAS083_F_Ilgalaikioturt35Kitareguliuoja1">'Forma 12'!$O$61</definedName>
    <definedName name="VAS083_F_Ilgalaikioturt35Kitosveiklosne1">'Forma 12'!$P$61</definedName>
    <definedName name="VAS083_F_Ilgalaikioturt35Lrklimatokaito1">'Forma 12'!$E$61</definedName>
    <definedName name="VAS083_F_Ilgalaikioturt35Nuotekudumblot1">'Forma 12'!$L$61</definedName>
    <definedName name="VAS083_F_Ilgalaikioturt35Nuotekusurinki1">'Forma 12'!$J$61</definedName>
    <definedName name="VAS083_F_Ilgalaikioturt35Nuotekuvalymas1">'Forma 12'!$K$61</definedName>
    <definedName name="VAS083_F_Ilgalaikioturt35Pavirsiniunuot1">'Forma 12'!$M$61</definedName>
    <definedName name="VAS083_F_Ilgalaikioturt35Turtovienetask1">'Forma 12'!$F$61</definedName>
    <definedName name="VAS083_F_Ilgalaikioturt36Apskaitosveikla1">'Forma 12'!$N$62</definedName>
    <definedName name="VAS083_F_Ilgalaikioturt36Geriamojovande7">'Forma 12'!$G$62</definedName>
    <definedName name="VAS083_F_Ilgalaikioturt36Geriamojovande8">'Forma 12'!$H$62</definedName>
    <definedName name="VAS083_F_Ilgalaikioturt36Geriamojovande9">'Forma 12'!$I$62</definedName>
    <definedName name="VAS083_F_Ilgalaikioturt36Inventorinisnu1">'Forma 12'!$D$62</definedName>
    <definedName name="VAS083_F_Ilgalaikioturt36Kitareguliuoja1">'Forma 12'!$O$62</definedName>
    <definedName name="VAS083_F_Ilgalaikioturt36Kitosveiklosne1">'Forma 12'!$P$62</definedName>
    <definedName name="VAS083_F_Ilgalaikioturt36Lrklimatokaito1">'Forma 12'!$E$62</definedName>
    <definedName name="VAS083_F_Ilgalaikioturt36Nuotekudumblot1">'Forma 12'!$L$62</definedName>
    <definedName name="VAS083_F_Ilgalaikioturt36Nuotekusurinki1">'Forma 12'!$J$62</definedName>
    <definedName name="VAS083_F_Ilgalaikioturt36Nuotekuvalymas1">'Forma 12'!$K$62</definedName>
    <definedName name="VAS083_F_Ilgalaikioturt36Pavirsiniunuot1">'Forma 12'!$M$62</definedName>
    <definedName name="VAS083_F_Ilgalaikioturt36Turtovienetask1">'Forma 12'!$F$62</definedName>
    <definedName name="VAS083_F_Ilgalaikioturt37Apskaitosveikla1">'Forma 12'!$N$64</definedName>
    <definedName name="VAS083_F_Ilgalaikioturt37Geriamojovande7">'Forma 12'!$G$64</definedName>
    <definedName name="VAS083_F_Ilgalaikioturt37Geriamojovande8">'Forma 12'!$H$64</definedName>
    <definedName name="VAS083_F_Ilgalaikioturt37Geriamojovande9">'Forma 12'!$I$64</definedName>
    <definedName name="VAS083_F_Ilgalaikioturt37Inventorinisnu1">'Forma 12'!$D$64</definedName>
    <definedName name="VAS083_F_Ilgalaikioturt37Kitareguliuoja1">'Forma 12'!$O$64</definedName>
    <definedName name="VAS083_F_Ilgalaikioturt37Kitosveiklosne1">'Forma 12'!$P$64</definedName>
    <definedName name="VAS083_F_Ilgalaikioturt37Lrklimatokaito1">'Forma 12'!$E$64</definedName>
    <definedName name="VAS083_F_Ilgalaikioturt37Nuotekudumblot1">'Forma 12'!$L$64</definedName>
    <definedName name="VAS083_F_Ilgalaikioturt37Nuotekusurinki1">'Forma 12'!$J$64</definedName>
    <definedName name="VAS083_F_Ilgalaikioturt37Nuotekuvalymas1">'Forma 12'!$K$64</definedName>
    <definedName name="VAS083_F_Ilgalaikioturt37Pavirsiniunuot1">'Forma 12'!$M$64</definedName>
    <definedName name="VAS083_F_Ilgalaikioturt37Turtovienetask1">'Forma 12'!$F$64</definedName>
    <definedName name="VAS083_F_Ilgalaikioturt38Apskaitosveikla1">'Forma 12'!$N$65</definedName>
    <definedName name="VAS083_F_Ilgalaikioturt38Geriamojovande7">'Forma 12'!$G$65</definedName>
    <definedName name="VAS083_F_Ilgalaikioturt38Geriamojovande8">'Forma 12'!$H$65</definedName>
    <definedName name="VAS083_F_Ilgalaikioturt38Geriamojovande9">'Forma 12'!$I$65</definedName>
    <definedName name="VAS083_F_Ilgalaikioturt38Inventorinisnu1">'Forma 12'!$D$65</definedName>
    <definedName name="VAS083_F_Ilgalaikioturt38Kitareguliuoja1">'Forma 12'!$O$65</definedName>
    <definedName name="VAS083_F_Ilgalaikioturt38Kitosveiklosne1">'Forma 12'!$P$65</definedName>
    <definedName name="VAS083_F_Ilgalaikioturt38Lrklimatokaito1">'Forma 12'!$E$65</definedName>
    <definedName name="VAS083_F_Ilgalaikioturt38Nuotekudumblot1">'Forma 12'!$L$65</definedName>
    <definedName name="VAS083_F_Ilgalaikioturt38Nuotekusurinki1">'Forma 12'!$J$65</definedName>
    <definedName name="VAS083_F_Ilgalaikioturt38Nuotekuvalymas1">'Forma 12'!$K$65</definedName>
    <definedName name="VAS083_F_Ilgalaikioturt38Pavirsiniunuot1">'Forma 12'!$M$65</definedName>
    <definedName name="VAS083_F_Ilgalaikioturt38Turtovienetask1">'Forma 12'!$F$65</definedName>
    <definedName name="VAS083_F_Ilgalaikioturt39Apskaitosveikla1">'Forma 12'!$N$66</definedName>
    <definedName name="VAS083_F_Ilgalaikioturt39Geriamojovande7">'Forma 12'!$G$66</definedName>
    <definedName name="VAS083_F_Ilgalaikioturt39Geriamojovande8">'Forma 12'!$H$66</definedName>
    <definedName name="VAS083_F_Ilgalaikioturt39Geriamojovande9">'Forma 12'!$I$66</definedName>
    <definedName name="VAS083_F_Ilgalaikioturt39Inventorinisnu1">'Forma 12'!$D$66</definedName>
    <definedName name="VAS083_F_Ilgalaikioturt39Kitareguliuoja1">'Forma 12'!$O$66</definedName>
    <definedName name="VAS083_F_Ilgalaikioturt39Kitosveiklosne1">'Forma 12'!$P$66</definedName>
    <definedName name="VAS083_F_Ilgalaikioturt39Lrklimatokaito1">'Forma 12'!$E$66</definedName>
    <definedName name="VAS083_F_Ilgalaikioturt39Nuotekudumblot1">'Forma 12'!$L$66</definedName>
    <definedName name="VAS083_F_Ilgalaikioturt39Nuotekusurinki1">'Forma 12'!$J$66</definedName>
    <definedName name="VAS083_F_Ilgalaikioturt39Nuotekuvalymas1">'Forma 12'!$K$66</definedName>
    <definedName name="VAS083_F_Ilgalaikioturt39Pavirsiniunuot1">'Forma 12'!$M$66</definedName>
    <definedName name="VAS083_F_Ilgalaikioturt39Turtovienetask1">'Forma 12'!$F$66</definedName>
    <definedName name="VAS083_F_Ilgalaikioturt3Apskaitosveikla1">'Forma 12'!$N$15</definedName>
    <definedName name="VAS083_F_Ilgalaikioturt3Geriamojovande7">'Forma 12'!$G$15</definedName>
    <definedName name="VAS083_F_Ilgalaikioturt3Geriamojovande8">'Forma 12'!$H$15</definedName>
    <definedName name="VAS083_F_Ilgalaikioturt3Geriamojovande9">'Forma 12'!$I$15</definedName>
    <definedName name="VAS083_F_Ilgalaikioturt3Inventorinisnu1">'Forma 12'!$D$15</definedName>
    <definedName name="VAS083_F_Ilgalaikioturt3Kitareguliuoja1">'Forma 12'!$O$15</definedName>
    <definedName name="VAS083_F_Ilgalaikioturt3Kitosveiklosne1">'Forma 12'!$P$15</definedName>
    <definedName name="VAS083_F_Ilgalaikioturt3Lrklimatokaito1">'Forma 12'!$E$15</definedName>
    <definedName name="VAS083_F_Ilgalaikioturt3Nuotekudumblot1">'Forma 12'!$L$15</definedName>
    <definedName name="VAS083_F_Ilgalaikioturt3Nuotekusurinki1">'Forma 12'!$J$15</definedName>
    <definedName name="VAS083_F_Ilgalaikioturt3Nuotekuvalymas1">'Forma 12'!$K$15</definedName>
    <definedName name="VAS083_F_Ilgalaikioturt3Pavirsiniunuot1">'Forma 12'!$M$15</definedName>
    <definedName name="VAS083_F_Ilgalaikioturt3Turtovienetask1">'Forma 12'!$F$15</definedName>
    <definedName name="VAS083_F_Ilgalaikioturt40Apskaitosveikla1">'Forma 12'!$N$68</definedName>
    <definedName name="VAS083_F_Ilgalaikioturt40Geriamojovande7">'Forma 12'!$G$68</definedName>
    <definedName name="VAS083_F_Ilgalaikioturt40Geriamojovande8">'Forma 12'!$H$68</definedName>
    <definedName name="VAS083_F_Ilgalaikioturt40Geriamojovande9">'Forma 12'!$I$68</definedName>
    <definedName name="VAS083_F_Ilgalaikioturt40Inventorinisnu1">'Forma 12'!$D$68</definedName>
    <definedName name="VAS083_F_Ilgalaikioturt40Kitareguliuoja1">'Forma 12'!$O$68</definedName>
    <definedName name="VAS083_F_Ilgalaikioturt40Kitosveiklosne1">'Forma 12'!$P$68</definedName>
    <definedName name="VAS083_F_Ilgalaikioturt40Lrklimatokaito1">'Forma 12'!$E$68</definedName>
    <definedName name="VAS083_F_Ilgalaikioturt40Nuotekudumblot1">'Forma 12'!$L$68</definedName>
    <definedName name="VAS083_F_Ilgalaikioturt40Nuotekusurinki1">'Forma 12'!$J$68</definedName>
    <definedName name="VAS083_F_Ilgalaikioturt40Nuotekuvalymas1">'Forma 12'!$K$68</definedName>
    <definedName name="VAS083_F_Ilgalaikioturt40Pavirsiniunuot1">'Forma 12'!$M$68</definedName>
    <definedName name="VAS083_F_Ilgalaikioturt40Turtovienetask1">'Forma 12'!$F$68</definedName>
    <definedName name="VAS083_F_Ilgalaikioturt41Apskaitosveikla1">'Forma 12'!$N$69</definedName>
    <definedName name="VAS083_F_Ilgalaikioturt41Geriamojovande7">'Forma 12'!$G$69</definedName>
    <definedName name="VAS083_F_Ilgalaikioturt41Geriamojovande8">'Forma 12'!$H$69</definedName>
    <definedName name="VAS083_F_Ilgalaikioturt41Geriamojovande9">'Forma 12'!$I$69</definedName>
    <definedName name="VAS083_F_Ilgalaikioturt41Inventorinisnu1">'Forma 12'!$D$69</definedName>
    <definedName name="VAS083_F_Ilgalaikioturt41Kitareguliuoja1">'Forma 12'!$O$69</definedName>
    <definedName name="VAS083_F_Ilgalaikioturt41Kitosveiklosne1">'Forma 12'!$P$69</definedName>
    <definedName name="VAS083_F_Ilgalaikioturt41Lrklimatokaito1">'Forma 12'!$E$69</definedName>
    <definedName name="VAS083_F_Ilgalaikioturt41Nuotekudumblot1">'Forma 12'!$L$69</definedName>
    <definedName name="VAS083_F_Ilgalaikioturt41Nuotekusurinki1">'Forma 12'!$J$69</definedName>
    <definedName name="VAS083_F_Ilgalaikioturt41Nuotekuvalymas1">'Forma 12'!$K$69</definedName>
    <definedName name="VAS083_F_Ilgalaikioturt41Pavirsiniunuot1">'Forma 12'!$M$69</definedName>
    <definedName name="VAS083_F_Ilgalaikioturt41Turtovienetask1">'Forma 12'!$F$69</definedName>
    <definedName name="VAS083_F_Ilgalaikioturt42Apskaitosveikla1">'Forma 12'!$N$70</definedName>
    <definedName name="VAS083_F_Ilgalaikioturt42Geriamojovande7">'Forma 12'!$G$70</definedName>
    <definedName name="VAS083_F_Ilgalaikioturt42Geriamojovande8">'Forma 12'!$H$70</definedName>
    <definedName name="VAS083_F_Ilgalaikioturt42Geriamojovande9">'Forma 12'!$I$70</definedName>
    <definedName name="VAS083_F_Ilgalaikioturt42Inventorinisnu1">'Forma 12'!$D$70</definedName>
    <definedName name="VAS083_F_Ilgalaikioturt42Kitareguliuoja1">'Forma 12'!$O$70</definedName>
    <definedName name="VAS083_F_Ilgalaikioturt42Kitosveiklosne1">'Forma 12'!$P$70</definedName>
    <definedName name="VAS083_F_Ilgalaikioturt42Lrklimatokaito1">'Forma 12'!$E$70</definedName>
    <definedName name="VAS083_F_Ilgalaikioturt42Nuotekudumblot1">'Forma 12'!$L$70</definedName>
    <definedName name="VAS083_F_Ilgalaikioturt42Nuotekusurinki1">'Forma 12'!$J$70</definedName>
    <definedName name="VAS083_F_Ilgalaikioturt42Nuotekuvalymas1">'Forma 12'!$K$70</definedName>
    <definedName name="VAS083_F_Ilgalaikioturt42Pavirsiniunuot1">'Forma 12'!$M$70</definedName>
    <definedName name="VAS083_F_Ilgalaikioturt42Turtovienetask1">'Forma 12'!$F$70</definedName>
    <definedName name="VAS083_F_Ilgalaikioturt43Apskaitosveikla1">'Forma 12'!$N$72</definedName>
    <definedName name="VAS083_F_Ilgalaikioturt43Geriamojovande7">'Forma 12'!$G$72</definedName>
    <definedName name="VAS083_F_Ilgalaikioturt43Geriamojovande8">'Forma 12'!$H$72</definedName>
    <definedName name="VAS083_F_Ilgalaikioturt43Geriamojovande9">'Forma 12'!$I$72</definedName>
    <definedName name="VAS083_F_Ilgalaikioturt43Inventorinisnu1">'Forma 12'!$D$72</definedName>
    <definedName name="VAS083_F_Ilgalaikioturt43Kitareguliuoja1">'Forma 12'!$O$72</definedName>
    <definedName name="VAS083_F_Ilgalaikioturt43Kitosveiklosne1">'Forma 12'!$P$72</definedName>
    <definedName name="VAS083_F_Ilgalaikioturt43Lrklimatokaito1">'Forma 12'!$E$72</definedName>
    <definedName name="VAS083_F_Ilgalaikioturt43Nuotekudumblot1">'Forma 12'!$L$72</definedName>
    <definedName name="VAS083_F_Ilgalaikioturt43Nuotekusurinki1">'Forma 12'!$J$72</definedName>
    <definedName name="VAS083_F_Ilgalaikioturt43Nuotekuvalymas1">'Forma 12'!$K$72</definedName>
    <definedName name="VAS083_F_Ilgalaikioturt43Pavirsiniunuot1">'Forma 12'!$M$72</definedName>
    <definedName name="VAS083_F_Ilgalaikioturt43Turtovienetask1">'Forma 12'!$F$72</definedName>
    <definedName name="VAS083_F_Ilgalaikioturt44Apskaitosveikla1">'Forma 12'!$N$73</definedName>
    <definedName name="VAS083_F_Ilgalaikioturt44Geriamojovande7">'Forma 12'!$G$73</definedName>
    <definedName name="VAS083_F_Ilgalaikioturt44Geriamojovande8">'Forma 12'!$H$73</definedName>
    <definedName name="VAS083_F_Ilgalaikioturt44Geriamojovande9">'Forma 12'!$I$73</definedName>
    <definedName name="VAS083_F_Ilgalaikioturt44Inventorinisnu1">'Forma 12'!$D$73</definedName>
    <definedName name="VAS083_F_Ilgalaikioturt44Kitareguliuoja1">'Forma 12'!$O$73</definedName>
    <definedName name="VAS083_F_Ilgalaikioturt44Kitosveiklosne1">'Forma 12'!$P$73</definedName>
    <definedName name="VAS083_F_Ilgalaikioturt44Lrklimatokaito1">'Forma 12'!$E$73</definedName>
    <definedName name="VAS083_F_Ilgalaikioturt44Nuotekudumblot1">'Forma 12'!$L$73</definedName>
    <definedName name="VAS083_F_Ilgalaikioturt44Nuotekusurinki1">'Forma 12'!$J$73</definedName>
    <definedName name="VAS083_F_Ilgalaikioturt44Nuotekuvalymas1">'Forma 12'!$K$73</definedName>
    <definedName name="VAS083_F_Ilgalaikioturt44Pavirsiniunuot1">'Forma 12'!$M$73</definedName>
    <definedName name="VAS083_F_Ilgalaikioturt44Turtovienetask1">'Forma 12'!$F$73</definedName>
    <definedName name="VAS083_F_Ilgalaikioturt45Apskaitosveikla1">'Forma 12'!$N$74</definedName>
    <definedName name="VAS083_F_Ilgalaikioturt45Geriamojovande7">'Forma 12'!$G$74</definedName>
    <definedName name="VAS083_F_Ilgalaikioturt45Geriamojovande8">'Forma 12'!$H$74</definedName>
    <definedName name="VAS083_F_Ilgalaikioturt45Geriamojovande9">'Forma 12'!$I$74</definedName>
    <definedName name="VAS083_F_Ilgalaikioturt45Inventorinisnu1">'Forma 12'!$D$74</definedName>
    <definedName name="VAS083_F_Ilgalaikioturt45Kitareguliuoja1">'Forma 12'!$O$74</definedName>
    <definedName name="VAS083_F_Ilgalaikioturt45Kitosveiklosne1">'Forma 12'!$P$74</definedName>
    <definedName name="VAS083_F_Ilgalaikioturt45Lrklimatokaito1">'Forma 12'!$E$74</definedName>
    <definedName name="VAS083_F_Ilgalaikioturt45Nuotekudumblot1">'Forma 12'!$L$74</definedName>
    <definedName name="VAS083_F_Ilgalaikioturt45Nuotekusurinki1">'Forma 12'!$J$74</definedName>
    <definedName name="VAS083_F_Ilgalaikioturt45Nuotekuvalymas1">'Forma 12'!$K$74</definedName>
    <definedName name="VAS083_F_Ilgalaikioturt45Pavirsiniunuot1">'Forma 12'!$M$74</definedName>
    <definedName name="VAS083_F_Ilgalaikioturt45Turtovienetask1">'Forma 12'!$F$74</definedName>
    <definedName name="VAS083_F_Ilgalaikioturt46Apskaitosveikla1">'Forma 12'!$N$76</definedName>
    <definedName name="VAS083_F_Ilgalaikioturt46Geriamojovande7">'Forma 12'!$G$76</definedName>
    <definedName name="VAS083_F_Ilgalaikioturt46Geriamojovande8">'Forma 12'!$H$76</definedName>
    <definedName name="VAS083_F_Ilgalaikioturt46Geriamojovande9">'Forma 12'!$I$76</definedName>
    <definedName name="VAS083_F_Ilgalaikioturt46Inventorinisnu1">'Forma 12'!$D$76</definedName>
    <definedName name="VAS083_F_Ilgalaikioturt46Kitareguliuoja1">'Forma 12'!$O$76</definedName>
    <definedName name="VAS083_F_Ilgalaikioturt46Kitosveiklosne1">'Forma 12'!$P$76</definedName>
    <definedName name="VAS083_F_Ilgalaikioturt46Lrklimatokaito1">'Forma 12'!$E$76</definedName>
    <definedName name="VAS083_F_Ilgalaikioturt46Nuotekudumblot1">'Forma 12'!$L$76</definedName>
    <definedName name="VAS083_F_Ilgalaikioturt46Nuotekusurinki1">'Forma 12'!$J$76</definedName>
    <definedName name="VAS083_F_Ilgalaikioturt46Nuotekuvalymas1">'Forma 12'!$K$76</definedName>
    <definedName name="VAS083_F_Ilgalaikioturt46Pavirsiniunuot1">'Forma 12'!$M$76</definedName>
    <definedName name="VAS083_F_Ilgalaikioturt46Turtovienetask1">'Forma 12'!$F$76</definedName>
    <definedName name="VAS083_F_Ilgalaikioturt47Apskaitosveikla1">'Forma 12'!$N$77</definedName>
    <definedName name="VAS083_F_Ilgalaikioturt47Geriamojovande7">'Forma 12'!$G$77</definedName>
    <definedName name="VAS083_F_Ilgalaikioturt47Geriamojovande8">'Forma 12'!$H$77</definedName>
    <definedName name="VAS083_F_Ilgalaikioturt47Geriamojovande9">'Forma 12'!$I$77</definedName>
    <definedName name="VAS083_F_Ilgalaikioturt47Inventorinisnu1">'Forma 12'!$D$77</definedName>
    <definedName name="VAS083_F_Ilgalaikioturt47Kitareguliuoja1">'Forma 12'!$O$77</definedName>
    <definedName name="VAS083_F_Ilgalaikioturt47Kitosveiklosne1">'Forma 12'!$P$77</definedName>
    <definedName name="VAS083_F_Ilgalaikioturt47Lrklimatokaito1">'Forma 12'!$E$77</definedName>
    <definedName name="VAS083_F_Ilgalaikioturt47Nuotekudumblot1">'Forma 12'!$L$77</definedName>
    <definedName name="VAS083_F_Ilgalaikioturt47Nuotekusurinki1">'Forma 12'!$J$77</definedName>
    <definedName name="VAS083_F_Ilgalaikioturt47Nuotekuvalymas1">'Forma 12'!$K$77</definedName>
    <definedName name="VAS083_F_Ilgalaikioturt47Pavirsiniunuot1">'Forma 12'!$M$77</definedName>
    <definedName name="VAS083_F_Ilgalaikioturt47Turtovienetask1">'Forma 12'!$F$77</definedName>
    <definedName name="VAS083_F_Ilgalaikioturt48Apskaitosveikla1">'Forma 12'!$N$78</definedName>
    <definedName name="VAS083_F_Ilgalaikioturt48Geriamojovande7">'Forma 12'!$G$78</definedName>
    <definedName name="VAS083_F_Ilgalaikioturt48Geriamojovande8">'Forma 12'!$H$78</definedName>
    <definedName name="VAS083_F_Ilgalaikioturt48Geriamojovande9">'Forma 12'!$I$78</definedName>
    <definedName name="VAS083_F_Ilgalaikioturt48Inventorinisnu1">'Forma 12'!$D$78</definedName>
    <definedName name="VAS083_F_Ilgalaikioturt48Kitareguliuoja1">'Forma 12'!$O$78</definedName>
    <definedName name="VAS083_F_Ilgalaikioturt48Kitosveiklosne1">'Forma 12'!$P$78</definedName>
    <definedName name="VAS083_F_Ilgalaikioturt48Lrklimatokaito1">'Forma 12'!$E$78</definedName>
    <definedName name="VAS083_F_Ilgalaikioturt48Nuotekudumblot1">'Forma 12'!$L$78</definedName>
    <definedName name="VAS083_F_Ilgalaikioturt48Nuotekusurinki1">'Forma 12'!$J$78</definedName>
    <definedName name="VAS083_F_Ilgalaikioturt48Nuotekuvalymas1">'Forma 12'!$K$78</definedName>
    <definedName name="VAS083_F_Ilgalaikioturt48Pavirsiniunuot1">'Forma 12'!$M$78</definedName>
    <definedName name="VAS083_F_Ilgalaikioturt48Turtovienetask1">'Forma 12'!$F$78</definedName>
    <definedName name="VAS083_F_Ilgalaikioturt49Apskaitosveikla1">'Forma 12'!$N$81</definedName>
    <definedName name="VAS083_F_Ilgalaikioturt49Geriamojovande7">'Forma 12'!$G$81</definedName>
    <definedName name="VAS083_F_Ilgalaikioturt49Geriamojovande8">'Forma 12'!$H$81</definedName>
    <definedName name="VAS083_F_Ilgalaikioturt49Geriamojovande9">'Forma 12'!$I$81</definedName>
    <definedName name="VAS083_F_Ilgalaikioturt49Inventorinisnu1">'Forma 12'!$D$81</definedName>
    <definedName name="VAS083_F_Ilgalaikioturt49Kitareguliuoja1">'Forma 12'!$O$81</definedName>
    <definedName name="VAS083_F_Ilgalaikioturt49Kitosveiklosne1">'Forma 12'!$P$81</definedName>
    <definedName name="VAS083_F_Ilgalaikioturt49Lrklimatokaito1">'Forma 12'!$E$81</definedName>
    <definedName name="VAS083_F_Ilgalaikioturt49Nuotekudumblot1">'Forma 12'!$L$81</definedName>
    <definedName name="VAS083_F_Ilgalaikioturt49Nuotekusurinki1">'Forma 12'!$J$81</definedName>
    <definedName name="VAS083_F_Ilgalaikioturt49Nuotekuvalymas1">'Forma 12'!$K$81</definedName>
    <definedName name="VAS083_F_Ilgalaikioturt49Pavirsiniunuot1">'Forma 12'!$M$81</definedName>
    <definedName name="VAS083_F_Ilgalaikioturt49Turtovienetask1">'Forma 12'!$F$81</definedName>
    <definedName name="VAS083_F_Ilgalaikioturt4Apskaitosveikla1">'Forma 12'!$N$17</definedName>
    <definedName name="VAS083_F_Ilgalaikioturt4Geriamojovande7">'Forma 12'!$G$17</definedName>
    <definedName name="VAS083_F_Ilgalaikioturt4Geriamojovande8">'Forma 12'!$H$17</definedName>
    <definedName name="VAS083_F_Ilgalaikioturt4Geriamojovande9">'Forma 12'!$I$17</definedName>
    <definedName name="VAS083_F_Ilgalaikioturt4Inventorinisnu1">'Forma 12'!$D$17</definedName>
    <definedName name="VAS083_F_Ilgalaikioturt4Kitareguliuoja1">'Forma 12'!$O$17</definedName>
    <definedName name="VAS083_F_Ilgalaikioturt4Kitosveiklosne1">'Forma 12'!$P$17</definedName>
    <definedName name="VAS083_F_Ilgalaikioturt4Lrklimatokaito1">'Forma 12'!$E$17</definedName>
    <definedName name="VAS083_F_Ilgalaikioturt4Nuotekudumblot1">'Forma 12'!$L$17</definedName>
    <definedName name="VAS083_F_Ilgalaikioturt4Nuotekusurinki1">'Forma 12'!$J$17</definedName>
    <definedName name="VAS083_F_Ilgalaikioturt4Nuotekuvalymas1">'Forma 12'!$K$17</definedName>
    <definedName name="VAS083_F_Ilgalaikioturt4Pavirsiniunuot1">'Forma 12'!$M$17</definedName>
    <definedName name="VAS083_F_Ilgalaikioturt4Turtovienetask1">'Forma 12'!$F$17</definedName>
    <definedName name="VAS083_F_Ilgalaikioturt50Apskaitosveikla1">'Forma 12'!$N$82</definedName>
    <definedName name="VAS083_F_Ilgalaikioturt50Geriamojovande7">'Forma 12'!$G$82</definedName>
    <definedName name="VAS083_F_Ilgalaikioturt50Geriamojovande8">'Forma 12'!$H$82</definedName>
    <definedName name="VAS083_F_Ilgalaikioturt50Geriamojovande9">'Forma 12'!$I$82</definedName>
    <definedName name="VAS083_F_Ilgalaikioturt50Inventorinisnu1">'Forma 12'!$D$82</definedName>
    <definedName name="VAS083_F_Ilgalaikioturt50Kitareguliuoja1">'Forma 12'!$O$82</definedName>
    <definedName name="VAS083_F_Ilgalaikioturt50Kitosveiklosne1">'Forma 12'!$P$82</definedName>
    <definedName name="VAS083_F_Ilgalaikioturt50Lrklimatokaito1">'Forma 12'!$E$82</definedName>
    <definedName name="VAS083_F_Ilgalaikioturt50Nuotekudumblot1">'Forma 12'!$L$82</definedName>
    <definedName name="VAS083_F_Ilgalaikioturt50Nuotekusurinki1">'Forma 12'!$J$82</definedName>
    <definedName name="VAS083_F_Ilgalaikioturt50Nuotekuvalymas1">'Forma 12'!$K$82</definedName>
    <definedName name="VAS083_F_Ilgalaikioturt50Pavirsiniunuot1">'Forma 12'!$M$82</definedName>
    <definedName name="VAS083_F_Ilgalaikioturt50Turtovienetask1">'Forma 12'!$F$82</definedName>
    <definedName name="VAS083_F_Ilgalaikioturt51Apskaitosveikla1">'Forma 12'!$N$83</definedName>
    <definedName name="VAS083_F_Ilgalaikioturt51Geriamojovande7">'Forma 12'!$G$83</definedName>
    <definedName name="VAS083_F_Ilgalaikioturt51Geriamojovande8">'Forma 12'!$H$83</definedName>
    <definedName name="VAS083_F_Ilgalaikioturt51Geriamojovande9">'Forma 12'!$I$83</definedName>
    <definedName name="VAS083_F_Ilgalaikioturt51Inventorinisnu1">'Forma 12'!$D$83</definedName>
    <definedName name="VAS083_F_Ilgalaikioturt51Kitareguliuoja1">'Forma 12'!$O$83</definedName>
    <definedName name="VAS083_F_Ilgalaikioturt51Kitosveiklosne1">'Forma 12'!$P$83</definedName>
    <definedName name="VAS083_F_Ilgalaikioturt51Lrklimatokaito1">'Forma 12'!$E$83</definedName>
    <definedName name="VAS083_F_Ilgalaikioturt51Nuotekudumblot1">'Forma 12'!$L$83</definedName>
    <definedName name="VAS083_F_Ilgalaikioturt51Nuotekusurinki1">'Forma 12'!$J$83</definedName>
    <definedName name="VAS083_F_Ilgalaikioturt51Nuotekuvalymas1">'Forma 12'!$K$83</definedName>
    <definedName name="VAS083_F_Ilgalaikioturt51Pavirsiniunuot1">'Forma 12'!$M$83</definedName>
    <definedName name="VAS083_F_Ilgalaikioturt51Turtovienetask1">'Forma 12'!$F$83</definedName>
    <definedName name="VAS083_F_Ilgalaikioturt52Apskaitosveikla1">'Forma 12'!$N$85</definedName>
    <definedName name="VAS083_F_Ilgalaikioturt52Geriamojovande7">'Forma 12'!$G$85</definedName>
    <definedName name="VAS083_F_Ilgalaikioturt52Geriamojovande8">'Forma 12'!$H$85</definedName>
    <definedName name="VAS083_F_Ilgalaikioturt52Geriamojovande9">'Forma 12'!$I$85</definedName>
    <definedName name="VAS083_F_Ilgalaikioturt52Inventorinisnu1">'Forma 12'!$D$85</definedName>
    <definedName name="VAS083_F_Ilgalaikioturt52Kitareguliuoja1">'Forma 12'!$O$85</definedName>
    <definedName name="VAS083_F_Ilgalaikioturt52Kitosveiklosne1">'Forma 12'!$P$85</definedName>
    <definedName name="VAS083_F_Ilgalaikioturt52Lrklimatokaito1">'Forma 12'!$E$85</definedName>
    <definedName name="VAS083_F_Ilgalaikioturt52Nuotekudumblot1">'Forma 12'!$L$85</definedName>
    <definedName name="VAS083_F_Ilgalaikioturt52Nuotekusurinki1">'Forma 12'!$J$85</definedName>
    <definedName name="VAS083_F_Ilgalaikioturt52Nuotekuvalymas1">'Forma 12'!$K$85</definedName>
    <definedName name="VAS083_F_Ilgalaikioturt52Pavirsiniunuot1">'Forma 12'!$M$85</definedName>
    <definedName name="VAS083_F_Ilgalaikioturt52Turtovienetask1">'Forma 12'!$F$85</definedName>
    <definedName name="VAS083_F_Ilgalaikioturt53Apskaitosveikla1">'Forma 12'!$N$86</definedName>
    <definedName name="VAS083_F_Ilgalaikioturt53Geriamojovande7">'Forma 12'!$G$86</definedName>
    <definedName name="VAS083_F_Ilgalaikioturt53Geriamojovande8">'Forma 12'!$H$86</definedName>
    <definedName name="VAS083_F_Ilgalaikioturt53Geriamojovande9">'Forma 12'!$I$86</definedName>
    <definedName name="VAS083_F_Ilgalaikioturt53Inventorinisnu1">'Forma 12'!$D$86</definedName>
    <definedName name="VAS083_F_Ilgalaikioturt53Kitareguliuoja1">'Forma 12'!$O$86</definedName>
    <definedName name="VAS083_F_Ilgalaikioturt53Kitosveiklosne1">'Forma 12'!$P$86</definedName>
    <definedName name="VAS083_F_Ilgalaikioturt53Lrklimatokaito1">'Forma 12'!$E$86</definedName>
    <definedName name="VAS083_F_Ilgalaikioturt53Nuotekudumblot1">'Forma 12'!$L$86</definedName>
    <definedName name="VAS083_F_Ilgalaikioturt53Nuotekusurinki1">'Forma 12'!$J$86</definedName>
    <definedName name="VAS083_F_Ilgalaikioturt53Nuotekuvalymas1">'Forma 12'!$K$86</definedName>
    <definedName name="VAS083_F_Ilgalaikioturt53Pavirsiniunuot1">'Forma 12'!$M$86</definedName>
    <definedName name="VAS083_F_Ilgalaikioturt53Turtovienetask1">'Forma 12'!$F$86</definedName>
    <definedName name="VAS083_F_Ilgalaikioturt54Apskaitosveikla1">'Forma 12'!$N$87</definedName>
    <definedName name="VAS083_F_Ilgalaikioturt54Geriamojovande7">'Forma 12'!$G$87</definedName>
    <definedName name="VAS083_F_Ilgalaikioturt54Geriamojovande8">'Forma 12'!$H$87</definedName>
    <definedName name="VAS083_F_Ilgalaikioturt54Geriamojovande9">'Forma 12'!$I$87</definedName>
    <definedName name="VAS083_F_Ilgalaikioturt54Inventorinisnu1">'Forma 12'!$D$87</definedName>
    <definedName name="VAS083_F_Ilgalaikioturt54Kitareguliuoja1">'Forma 12'!$O$87</definedName>
    <definedName name="VAS083_F_Ilgalaikioturt54Kitosveiklosne1">'Forma 12'!$P$87</definedName>
    <definedName name="VAS083_F_Ilgalaikioturt54Lrklimatokaito1">'Forma 12'!$E$87</definedName>
    <definedName name="VAS083_F_Ilgalaikioturt54Nuotekudumblot1">'Forma 12'!$L$87</definedName>
    <definedName name="VAS083_F_Ilgalaikioturt54Nuotekusurinki1">'Forma 12'!$J$87</definedName>
    <definedName name="VAS083_F_Ilgalaikioturt54Nuotekuvalymas1">'Forma 12'!$K$87</definedName>
    <definedName name="VAS083_F_Ilgalaikioturt54Pavirsiniunuot1">'Forma 12'!$M$87</definedName>
    <definedName name="VAS083_F_Ilgalaikioturt54Turtovienetask1">'Forma 12'!$F$87</definedName>
    <definedName name="VAS083_F_Ilgalaikioturt55Apskaitosveikla1">'Forma 12'!$N$89</definedName>
    <definedName name="VAS083_F_Ilgalaikioturt55Geriamojovande7">'Forma 12'!$G$89</definedName>
    <definedName name="VAS083_F_Ilgalaikioturt55Geriamojovande8">'Forma 12'!$H$89</definedName>
    <definedName name="VAS083_F_Ilgalaikioturt55Geriamojovande9">'Forma 12'!$I$89</definedName>
    <definedName name="VAS083_F_Ilgalaikioturt55Inventorinisnu1">'Forma 12'!$D$89</definedName>
    <definedName name="VAS083_F_Ilgalaikioturt55Kitareguliuoja1">'Forma 12'!$O$89</definedName>
    <definedName name="VAS083_F_Ilgalaikioturt55Kitosveiklosne1">'Forma 12'!$P$89</definedName>
    <definedName name="VAS083_F_Ilgalaikioturt55Lrklimatokaito1">'Forma 12'!$E$89</definedName>
    <definedName name="VAS083_F_Ilgalaikioturt55Nuotekudumblot1">'Forma 12'!$L$89</definedName>
    <definedName name="VAS083_F_Ilgalaikioturt55Nuotekusurinki1">'Forma 12'!$J$89</definedName>
    <definedName name="VAS083_F_Ilgalaikioturt55Nuotekuvalymas1">'Forma 12'!$K$89</definedName>
    <definedName name="VAS083_F_Ilgalaikioturt55Pavirsiniunuot1">'Forma 12'!$M$89</definedName>
    <definedName name="VAS083_F_Ilgalaikioturt55Turtovienetask1">'Forma 12'!$F$89</definedName>
    <definedName name="VAS083_F_Ilgalaikioturt56Apskaitosveikla1">'Forma 12'!$N$90</definedName>
    <definedName name="VAS083_F_Ilgalaikioturt56Geriamojovande7">'Forma 12'!$G$90</definedName>
    <definedName name="VAS083_F_Ilgalaikioturt56Geriamojovande8">'Forma 12'!$H$90</definedName>
    <definedName name="VAS083_F_Ilgalaikioturt56Geriamojovande9">'Forma 12'!$I$90</definedName>
    <definedName name="VAS083_F_Ilgalaikioturt56Inventorinisnu1">'Forma 12'!$D$90</definedName>
    <definedName name="VAS083_F_Ilgalaikioturt56Kitareguliuoja1">'Forma 12'!$O$90</definedName>
    <definedName name="VAS083_F_Ilgalaikioturt56Kitosveiklosne1">'Forma 12'!$P$90</definedName>
    <definedName name="VAS083_F_Ilgalaikioturt56Lrklimatokaito1">'Forma 12'!$E$90</definedName>
    <definedName name="VAS083_F_Ilgalaikioturt56Nuotekudumblot1">'Forma 12'!$L$90</definedName>
    <definedName name="VAS083_F_Ilgalaikioturt56Nuotekusurinki1">'Forma 12'!$J$90</definedName>
    <definedName name="VAS083_F_Ilgalaikioturt56Nuotekuvalymas1">'Forma 12'!$K$90</definedName>
    <definedName name="VAS083_F_Ilgalaikioturt56Pavirsiniunuot1">'Forma 12'!$M$90</definedName>
    <definedName name="VAS083_F_Ilgalaikioturt56Turtovienetask1">'Forma 12'!$F$90</definedName>
    <definedName name="VAS083_F_Ilgalaikioturt57Apskaitosveikla1">'Forma 12'!$N$91</definedName>
    <definedName name="VAS083_F_Ilgalaikioturt57Geriamojovande7">'Forma 12'!$G$91</definedName>
    <definedName name="VAS083_F_Ilgalaikioturt57Geriamojovande8">'Forma 12'!$H$91</definedName>
    <definedName name="VAS083_F_Ilgalaikioturt57Geriamojovande9">'Forma 12'!$I$91</definedName>
    <definedName name="VAS083_F_Ilgalaikioturt57Inventorinisnu1">'Forma 12'!$D$91</definedName>
    <definedName name="VAS083_F_Ilgalaikioturt57Kitareguliuoja1">'Forma 12'!$O$91</definedName>
    <definedName name="VAS083_F_Ilgalaikioturt57Kitosveiklosne1">'Forma 12'!$P$91</definedName>
    <definedName name="VAS083_F_Ilgalaikioturt57Lrklimatokaito1">'Forma 12'!$E$91</definedName>
    <definedName name="VAS083_F_Ilgalaikioturt57Nuotekudumblot1">'Forma 12'!$L$91</definedName>
    <definedName name="VAS083_F_Ilgalaikioturt57Nuotekusurinki1">'Forma 12'!$J$91</definedName>
    <definedName name="VAS083_F_Ilgalaikioturt57Nuotekuvalymas1">'Forma 12'!$K$91</definedName>
    <definedName name="VAS083_F_Ilgalaikioturt57Pavirsiniunuot1">'Forma 12'!$M$91</definedName>
    <definedName name="VAS083_F_Ilgalaikioturt57Turtovienetask1">'Forma 12'!$F$91</definedName>
    <definedName name="VAS083_F_Ilgalaikioturt58Apskaitosveikla1">'Forma 12'!$N$95</definedName>
    <definedName name="VAS083_F_Ilgalaikioturt58Geriamojovande7">'Forma 12'!$G$95</definedName>
    <definedName name="VAS083_F_Ilgalaikioturt58Geriamojovande8">'Forma 12'!$H$95</definedName>
    <definedName name="VAS083_F_Ilgalaikioturt58Geriamojovande9">'Forma 12'!$I$95</definedName>
    <definedName name="VAS083_F_Ilgalaikioturt58Inventorinisnu1">'Forma 12'!$D$95</definedName>
    <definedName name="VAS083_F_Ilgalaikioturt58Kitareguliuoja1">'Forma 12'!$O$95</definedName>
    <definedName name="VAS083_F_Ilgalaikioturt58Kitosveiklosne1">'Forma 12'!$P$95</definedName>
    <definedName name="VAS083_F_Ilgalaikioturt58Lrklimatokaito1">'Forma 12'!$E$95</definedName>
    <definedName name="VAS083_F_Ilgalaikioturt58Nuotekudumblot1">'Forma 12'!$L$95</definedName>
    <definedName name="VAS083_F_Ilgalaikioturt58Nuotekusurinki1">'Forma 12'!$J$95</definedName>
    <definedName name="VAS083_F_Ilgalaikioturt58Nuotekuvalymas1">'Forma 12'!$K$95</definedName>
    <definedName name="VAS083_F_Ilgalaikioturt58Pavirsiniunuot1">'Forma 12'!$M$95</definedName>
    <definedName name="VAS083_F_Ilgalaikioturt58Turtovienetask1">'Forma 12'!$F$95</definedName>
    <definedName name="VAS083_F_Ilgalaikioturt59Apskaitosveikla1">'Forma 12'!$N$96</definedName>
    <definedName name="VAS083_F_Ilgalaikioturt59Geriamojovande7">'Forma 12'!$G$96</definedName>
    <definedName name="VAS083_F_Ilgalaikioturt59Geriamojovande8">'Forma 12'!$H$96</definedName>
    <definedName name="VAS083_F_Ilgalaikioturt59Geriamojovande9">'Forma 12'!$I$96</definedName>
    <definedName name="VAS083_F_Ilgalaikioturt59Inventorinisnu1">'Forma 12'!$D$96</definedName>
    <definedName name="VAS083_F_Ilgalaikioturt59Kitareguliuoja1">'Forma 12'!$O$96</definedName>
    <definedName name="VAS083_F_Ilgalaikioturt59Kitosveiklosne1">'Forma 12'!$P$96</definedName>
    <definedName name="VAS083_F_Ilgalaikioturt59Lrklimatokaito1">'Forma 12'!$E$96</definedName>
    <definedName name="VAS083_F_Ilgalaikioturt59Nuotekudumblot1">'Forma 12'!$L$96</definedName>
    <definedName name="VAS083_F_Ilgalaikioturt59Nuotekusurinki1">'Forma 12'!$J$96</definedName>
    <definedName name="VAS083_F_Ilgalaikioturt59Nuotekuvalymas1">'Forma 12'!$K$96</definedName>
    <definedName name="VAS083_F_Ilgalaikioturt59Pavirsiniunuot1">'Forma 12'!$M$96</definedName>
    <definedName name="VAS083_F_Ilgalaikioturt59Turtovienetask1">'Forma 12'!$F$96</definedName>
    <definedName name="VAS083_F_Ilgalaikioturt5Apskaitosveikla1">'Forma 12'!$N$18</definedName>
    <definedName name="VAS083_F_Ilgalaikioturt5Geriamojovande7">'Forma 12'!$G$18</definedName>
    <definedName name="VAS083_F_Ilgalaikioturt5Geriamojovande8">'Forma 12'!$H$18</definedName>
    <definedName name="VAS083_F_Ilgalaikioturt5Geriamojovande9">'Forma 12'!$I$18</definedName>
    <definedName name="VAS083_F_Ilgalaikioturt5Inventorinisnu1">'Forma 12'!$D$18</definedName>
    <definedName name="VAS083_F_Ilgalaikioturt5Kitareguliuoja1">'Forma 12'!$O$18</definedName>
    <definedName name="VAS083_F_Ilgalaikioturt5Kitosveiklosne1">'Forma 12'!$P$18</definedName>
    <definedName name="VAS083_F_Ilgalaikioturt5Lrklimatokaito1">'Forma 12'!$E$18</definedName>
    <definedName name="VAS083_F_Ilgalaikioturt5Nuotekudumblot1">'Forma 12'!$L$18</definedName>
    <definedName name="VAS083_F_Ilgalaikioturt5Nuotekusurinki1">'Forma 12'!$J$18</definedName>
    <definedName name="VAS083_F_Ilgalaikioturt5Nuotekuvalymas1">'Forma 12'!$K$18</definedName>
    <definedName name="VAS083_F_Ilgalaikioturt5Pavirsiniunuot1">'Forma 12'!$M$18</definedName>
    <definedName name="VAS083_F_Ilgalaikioturt5Turtovienetask1">'Forma 12'!$F$18</definedName>
    <definedName name="VAS083_F_Ilgalaikioturt60Apskaitosveikla1">'Forma 12'!$N$97</definedName>
    <definedName name="VAS083_F_Ilgalaikioturt60Geriamojovande7">'Forma 12'!$G$97</definedName>
    <definedName name="VAS083_F_Ilgalaikioturt60Geriamojovande8">'Forma 12'!$H$97</definedName>
    <definedName name="VAS083_F_Ilgalaikioturt60Geriamojovande9">'Forma 12'!$I$97</definedName>
    <definedName name="VAS083_F_Ilgalaikioturt60Inventorinisnu1">'Forma 12'!$D$97</definedName>
    <definedName name="VAS083_F_Ilgalaikioturt60Kitareguliuoja1">'Forma 12'!$O$97</definedName>
    <definedName name="VAS083_F_Ilgalaikioturt60Kitosveiklosne1">'Forma 12'!$P$97</definedName>
    <definedName name="VAS083_F_Ilgalaikioturt60Lrklimatokaito1">'Forma 12'!$E$97</definedName>
    <definedName name="VAS083_F_Ilgalaikioturt60Nuotekudumblot1">'Forma 12'!$L$97</definedName>
    <definedName name="VAS083_F_Ilgalaikioturt60Nuotekusurinki1">'Forma 12'!$J$97</definedName>
    <definedName name="VAS083_F_Ilgalaikioturt60Nuotekuvalymas1">'Forma 12'!$K$97</definedName>
    <definedName name="VAS083_F_Ilgalaikioturt60Pavirsiniunuot1">'Forma 12'!$M$97</definedName>
    <definedName name="VAS083_F_Ilgalaikioturt60Turtovienetask1">'Forma 12'!$F$97</definedName>
    <definedName name="VAS083_F_Ilgalaikioturt61Apskaitosveikla1">'Forma 12'!$N$99</definedName>
    <definedName name="VAS083_F_Ilgalaikioturt61Geriamojovande7">'Forma 12'!$G$99</definedName>
    <definedName name="VAS083_F_Ilgalaikioturt61Geriamojovande8">'Forma 12'!$H$99</definedName>
    <definedName name="VAS083_F_Ilgalaikioturt61Geriamojovande9">'Forma 12'!$I$99</definedName>
    <definedName name="VAS083_F_Ilgalaikioturt61Inventorinisnu1">'Forma 12'!$D$99</definedName>
    <definedName name="VAS083_F_Ilgalaikioturt61Kitareguliuoja1">'Forma 12'!$O$99</definedName>
    <definedName name="VAS083_F_Ilgalaikioturt61Kitosveiklosne1">'Forma 12'!$P$99</definedName>
    <definedName name="VAS083_F_Ilgalaikioturt61Lrklimatokaito1">'Forma 12'!$E$99</definedName>
    <definedName name="VAS083_F_Ilgalaikioturt61Nuotekudumblot1">'Forma 12'!$L$99</definedName>
    <definedName name="VAS083_F_Ilgalaikioturt61Nuotekusurinki1">'Forma 12'!$J$99</definedName>
    <definedName name="VAS083_F_Ilgalaikioturt61Nuotekuvalymas1">'Forma 12'!$K$99</definedName>
    <definedName name="VAS083_F_Ilgalaikioturt61Pavirsiniunuot1">'Forma 12'!$M$99</definedName>
    <definedName name="VAS083_F_Ilgalaikioturt61Turtovienetask1">'Forma 12'!$F$99</definedName>
    <definedName name="VAS083_F_Ilgalaikioturt62Apskaitosveikla1">'Forma 12'!$N$100</definedName>
    <definedName name="VAS083_F_Ilgalaikioturt62Geriamojovande7">'Forma 12'!$G$100</definedName>
    <definedName name="VAS083_F_Ilgalaikioturt62Geriamojovande8">'Forma 12'!$H$100</definedName>
    <definedName name="VAS083_F_Ilgalaikioturt62Geriamojovande9">'Forma 12'!$I$100</definedName>
    <definedName name="VAS083_F_Ilgalaikioturt62Inventorinisnu1">'Forma 12'!$D$100</definedName>
    <definedName name="VAS083_F_Ilgalaikioturt62Kitareguliuoja1">'Forma 12'!$O$100</definedName>
    <definedName name="VAS083_F_Ilgalaikioturt62Kitosveiklosne1">'Forma 12'!$P$100</definedName>
    <definedName name="VAS083_F_Ilgalaikioturt62Lrklimatokaito1">'Forma 12'!$E$100</definedName>
    <definedName name="VAS083_F_Ilgalaikioturt62Nuotekudumblot1">'Forma 12'!$L$100</definedName>
    <definedName name="VAS083_F_Ilgalaikioturt62Nuotekusurinki1">'Forma 12'!$J$100</definedName>
    <definedName name="VAS083_F_Ilgalaikioturt62Nuotekuvalymas1">'Forma 12'!$K$100</definedName>
    <definedName name="VAS083_F_Ilgalaikioturt62Pavirsiniunuot1">'Forma 12'!$M$100</definedName>
    <definedName name="VAS083_F_Ilgalaikioturt62Turtovienetask1">'Forma 12'!$F$100</definedName>
    <definedName name="VAS083_F_Ilgalaikioturt63Apskaitosveikla1">'Forma 12'!$N$101</definedName>
    <definedName name="VAS083_F_Ilgalaikioturt63Geriamojovande7">'Forma 12'!$G$101</definedName>
    <definedName name="VAS083_F_Ilgalaikioturt63Geriamojovande8">'Forma 12'!$H$101</definedName>
    <definedName name="VAS083_F_Ilgalaikioturt63Geriamojovande9">'Forma 12'!$I$101</definedName>
    <definedName name="VAS083_F_Ilgalaikioturt63Inventorinisnu1">'Forma 12'!$D$101</definedName>
    <definedName name="VAS083_F_Ilgalaikioturt63Kitareguliuoja1">'Forma 12'!$O$101</definedName>
    <definedName name="VAS083_F_Ilgalaikioturt63Kitosveiklosne1">'Forma 12'!$P$101</definedName>
    <definedName name="VAS083_F_Ilgalaikioturt63Lrklimatokaito1">'Forma 12'!$E$101</definedName>
    <definedName name="VAS083_F_Ilgalaikioturt63Nuotekudumblot1">'Forma 12'!$L$101</definedName>
    <definedName name="VAS083_F_Ilgalaikioturt63Nuotekusurinki1">'Forma 12'!$J$101</definedName>
    <definedName name="VAS083_F_Ilgalaikioturt63Nuotekuvalymas1">'Forma 12'!$K$101</definedName>
    <definedName name="VAS083_F_Ilgalaikioturt63Pavirsiniunuot1">'Forma 12'!$M$101</definedName>
    <definedName name="VAS083_F_Ilgalaikioturt63Turtovienetask1">'Forma 12'!$F$101</definedName>
    <definedName name="VAS083_F_Ilgalaikioturt64Apskaitosveikla1">'Forma 12'!$N$103</definedName>
    <definedName name="VAS083_F_Ilgalaikioturt64Geriamojovande7">'Forma 12'!$G$103</definedName>
    <definedName name="VAS083_F_Ilgalaikioturt64Geriamojovande8">'Forma 12'!$H$103</definedName>
    <definedName name="VAS083_F_Ilgalaikioturt64Geriamojovande9">'Forma 12'!$I$103</definedName>
    <definedName name="VAS083_F_Ilgalaikioturt64Inventorinisnu1">'Forma 12'!$D$103</definedName>
    <definedName name="VAS083_F_Ilgalaikioturt64Kitareguliuoja1">'Forma 12'!$O$103</definedName>
    <definedName name="VAS083_F_Ilgalaikioturt64Kitosveiklosne1">'Forma 12'!$P$103</definedName>
    <definedName name="VAS083_F_Ilgalaikioturt64Lrklimatokaito1">'Forma 12'!$E$103</definedName>
    <definedName name="VAS083_F_Ilgalaikioturt64Nuotekudumblot1">'Forma 12'!$L$103</definedName>
    <definedName name="VAS083_F_Ilgalaikioturt64Nuotekusurinki1">'Forma 12'!$J$103</definedName>
    <definedName name="VAS083_F_Ilgalaikioturt64Nuotekuvalymas1">'Forma 12'!$K$103</definedName>
    <definedName name="VAS083_F_Ilgalaikioturt64Pavirsiniunuot1">'Forma 12'!$M$103</definedName>
    <definedName name="VAS083_F_Ilgalaikioturt64Turtovienetask1">'Forma 12'!$F$103</definedName>
    <definedName name="VAS083_F_Ilgalaikioturt65Apskaitosveikla1">'Forma 12'!$N$104</definedName>
    <definedName name="VAS083_F_Ilgalaikioturt65Geriamojovande7">'Forma 12'!$G$104</definedName>
    <definedName name="VAS083_F_Ilgalaikioturt65Geriamojovande8">'Forma 12'!$H$104</definedName>
    <definedName name="VAS083_F_Ilgalaikioturt65Geriamojovande9">'Forma 12'!$I$104</definedName>
    <definedName name="VAS083_F_Ilgalaikioturt65Inventorinisnu1">'Forma 12'!$D$104</definedName>
    <definedName name="VAS083_F_Ilgalaikioturt65Kitareguliuoja1">'Forma 12'!$O$104</definedName>
    <definedName name="VAS083_F_Ilgalaikioturt65Kitosveiklosne1">'Forma 12'!$P$104</definedName>
    <definedName name="VAS083_F_Ilgalaikioturt65Lrklimatokaito1">'Forma 12'!$E$104</definedName>
    <definedName name="VAS083_F_Ilgalaikioturt65Nuotekudumblot1">'Forma 12'!$L$104</definedName>
    <definedName name="VAS083_F_Ilgalaikioturt65Nuotekusurinki1">'Forma 12'!$J$104</definedName>
    <definedName name="VAS083_F_Ilgalaikioturt65Nuotekuvalymas1">'Forma 12'!$K$104</definedName>
    <definedName name="VAS083_F_Ilgalaikioturt65Pavirsiniunuot1">'Forma 12'!$M$104</definedName>
    <definedName name="VAS083_F_Ilgalaikioturt65Turtovienetask1">'Forma 12'!$F$104</definedName>
    <definedName name="VAS083_F_Ilgalaikioturt66Apskaitosveikla1">'Forma 12'!$N$105</definedName>
    <definedName name="VAS083_F_Ilgalaikioturt66Geriamojovande7">'Forma 12'!$G$105</definedName>
    <definedName name="VAS083_F_Ilgalaikioturt66Geriamojovande8">'Forma 12'!$H$105</definedName>
    <definedName name="VAS083_F_Ilgalaikioturt66Geriamojovande9">'Forma 12'!$I$105</definedName>
    <definedName name="VAS083_F_Ilgalaikioturt66Inventorinisnu1">'Forma 12'!$D$105</definedName>
    <definedName name="VAS083_F_Ilgalaikioturt66Kitareguliuoja1">'Forma 12'!$O$105</definedName>
    <definedName name="VAS083_F_Ilgalaikioturt66Kitosveiklosne1">'Forma 12'!$P$105</definedName>
    <definedName name="VAS083_F_Ilgalaikioturt66Lrklimatokaito1">'Forma 12'!$E$105</definedName>
    <definedName name="VAS083_F_Ilgalaikioturt66Nuotekudumblot1">'Forma 12'!$L$105</definedName>
    <definedName name="VAS083_F_Ilgalaikioturt66Nuotekusurinki1">'Forma 12'!$J$105</definedName>
    <definedName name="VAS083_F_Ilgalaikioturt66Nuotekuvalymas1">'Forma 12'!$K$105</definedName>
    <definedName name="VAS083_F_Ilgalaikioturt66Pavirsiniunuot1">'Forma 12'!$M$105</definedName>
    <definedName name="VAS083_F_Ilgalaikioturt66Turtovienetask1">'Forma 12'!$F$105</definedName>
    <definedName name="VAS083_F_Ilgalaikioturt67Apskaitosveikla1">'Forma 12'!$N$108</definedName>
    <definedName name="VAS083_F_Ilgalaikioturt67Geriamojovande7">'Forma 12'!$G$108</definedName>
    <definedName name="VAS083_F_Ilgalaikioturt67Geriamojovande8">'Forma 12'!$H$108</definedName>
    <definedName name="VAS083_F_Ilgalaikioturt67Geriamojovande9">'Forma 12'!$I$108</definedName>
    <definedName name="VAS083_F_Ilgalaikioturt67Inventorinisnu1">'Forma 12'!$D$108</definedName>
    <definedName name="VAS083_F_Ilgalaikioturt67Kitareguliuoja1">'Forma 12'!$O$108</definedName>
    <definedName name="VAS083_F_Ilgalaikioturt67Kitosveiklosne1">'Forma 12'!$P$108</definedName>
    <definedName name="VAS083_F_Ilgalaikioturt67Lrklimatokaito1">'Forma 12'!$E$108</definedName>
    <definedName name="VAS083_F_Ilgalaikioturt67Nuotekudumblot1">'Forma 12'!$L$108</definedName>
    <definedName name="VAS083_F_Ilgalaikioturt67Nuotekusurinki1">'Forma 12'!$J$108</definedName>
    <definedName name="VAS083_F_Ilgalaikioturt67Nuotekuvalymas1">'Forma 12'!$K$108</definedName>
    <definedName name="VAS083_F_Ilgalaikioturt67Pavirsiniunuot1">'Forma 12'!$M$108</definedName>
    <definedName name="VAS083_F_Ilgalaikioturt67Turtovienetask1">'Forma 12'!$F$108</definedName>
    <definedName name="VAS083_F_Ilgalaikioturt68Apskaitosveikla1">'Forma 12'!$N$109</definedName>
    <definedName name="VAS083_F_Ilgalaikioturt68Geriamojovande7">'Forma 12'!$G$109</definedName>
    <definedName name="VAS083_F_Ilgalaikioturt68Geriamojovande8">'Forma 12'!$H$109</definedName>
    <definedName name="VAS083_F_Ilgalaikioturt68Geriamojovande9">'Forma 12'!$I$109</definedName>
    <definedName name="VAS083_F_Ilgalaikioturt68Inventorinisnu1">'Forma 12'!$D$109</definedName>
    <definedName name="VAS083_F_Ilgalaikioturt68Kitareguliuoja1">'Forma 12'!$O$109</definedName>
    <definedName name="VAS083_F_Ilgalaikioturt68Kitosveiklosne1">'Forma 12'!$P$109</definedName>
    <definedName name="VAS083_F_Ilgalaikioturt68Lrklimatokaito1">'Forma 12'!$E$109</definedName>
    <definedName name="VAS083_F_Ilgalaikioturt68Nuotekudumblot1">'Forma 12'!$L$109</definedName>
    <definedName name="VAS083_F_Ilgalaikioturt68Nuotekusurinki1">'Forma 12'!$J$109</definedName>
    <definedName name="VAS083_F_Ilgalaikioturt68Nuotekuvalymas1">'Forma 12'!$K$109</definedName>
    <definedName name="VAS083_F_Ilgalaikioturt68Pavirsiniunuot1">'Forma 12'!$M$109</definedName>
    <definedName name="VAS083_F_Ilgalaikioturt68Turtovienetask1">'Forma 12'!$F$109</definedName>
    <definedName name="VAS083_F_Ilgalaikioturt69Apskaitosveikla1">'Forma 12'!$N$110</definedName>
    <definedName name="VAS083_F_Ilgalaikioturt69Geriamojovande7">'Forma 12'!$G$110</definedName>
    <definedName name="VAS083_F_Ilgalaikioturt69Geriamojovande8">'Forma 12'!$H$110</definedName>
    <definedName name="VAS083_F_Ilgalaikioturt69Geriamojovande9">'Forma 12'!$I$110</definedName>
    <definedName name="VAS083_F_Ilgalaikioturt69Inventorinisnu1">'Forma 12'!$D$110</definedName>
    <definedName name="VAS083_F_Ilgalaikioturt69Kitareguliuoja1">'Forma 12'!$O$110</definedName>
    <definedName name="VAS083_F_Ilgalaikioturt69Kitosveiklosne1">'Forma 12'!$P$110</definedName>
    <definedName name="VAS083_F_Ilgalaikioturt69Lrklimatokaito1">'Forma 12'!$E$110</definedName>
    <definedName name="VAS083_F_Ilgalaikioturt69Nuotekudumblot1">'Forma 12'!$L$110</definedName>
    <definedName name="VAS083_F_Ilgalaikioturt69Nuotekusurinki1">'Forma 12'!$J$110</definedName>
    <definedName name="VAS083_F_Ilgalaikioturt69Nuotekuvalymas1">'Forma 12'!$K$110</definedName>
    <definedName name="VAS083_F_Ilgalaikioturt69Pavirsiniunuot1">'Forma 12'!$M$110</definedName>
    <definedName name="VAS083_F_Ilgalaikioturt69Turtovienetask1">'Forma 12'!$F$110</definedName>
    <definedName name="VAS083_F_Ilgalaikioturt6Apskaitosveikla1">'Forma 12'!$N$19</definedName>
    <definedName name="VAS083_F_Ilgalaikioturt6Geriamojovande7">'Forma 12'!$G$19</definedName>
    <definedName name="VAS083_F_Ilgalaikioturt6Geriamojovande8">'Forma 12'!$H$19</definedName>
    <definedName name="VAS083_F_Ilgalaikioturt6Geriamojovande9">'Forma 12'!$I$19</definedName>
    <definedName name="VAS083_F_Ilgalaikioturt6Inventorinisnu1">'Forma 12'!$D$19</definedName>
    <definedName name="VAS083_F_Ilgalaikioturt6Kitareguliuoja1">'Forma 12'!$O$19</definedName>
    <definedName name="VAS083_F_Ilgalaikioturt6Kitosveiklosne1">'Forma 12'!$P$19</definedName>
    <definedName name="VAS083_F_Ilgalaikioturt6Lrklimatokaito1">'Forma 12'!$E$19</definedName>
    <definedName name="VAS083_F_Ilgalaikioturt6Nuotekudumblot1">'Forma 12'!$L$19</definedName>
    <definedName name="VAS083_F_Ilgalaikioturt6Nuotekusurinki1">'Forma 12'!$J$19</definedName>
    <definedName name="VAS083_F_Ilgalaikioturt6Nuotekuvalymas1">'Forma 12'!$K$19</definedName>
    <definedName name="VAS083_F_Ilgalaikioturt6Pavirsiniunuot1">'Forma 12'!$M$19</definedName>
    <definedName name="VAS083_F_Ilgalaikioturt6Turtovienetask1">'Forma 12'!$F$19</definedName>
    <definedName name="VAS083_F_Ilgalaikioturt70Apskaitosveikla1">'Forma 12'!$N$112</definedName>
    <definedName name="VAS083_F_Ilgalaikioturt70Geriamojovande7">'Forma 12'!$G$112</definedName>
    <definedName name="VAS083_F_Ilgalaikioturt70Geriamojovande8">'Forma 12'!$H$112</definedName>
    <definedName name="VAS083_F_Ilgalaikioturt70Geriamojovande9">'Forma 12'!$I$112</definedName>
    <definedName name="VAS083_F_Ilgalaikioturt70Inventorinisnu1">'Forma 12'!$D$112</definedName>
    <definedName name="VAS083_F_Ilgalaikioturt70Kitareguliuoja1">'Forma 12'!$O$112</definedName>
    <definedName name="VAS083_F_Ilgalaikioturt70Kitosveiklosne1">'Forma 12'!$P$112</definedName>
    <definedName name="VAS083_F_Ilgalaikioturt70Lrklimatokaito1">'Forma 12'!$E$112</definedName>
    <definedName name="VAS083_F_Ilgalaikioturt70Nuotekudumblot1">'Forma 12'!$L$112</definedName>
    <definedName name="VAS083_F_Ilgalaikioturt70Nuotekusurinki1">'Forma 12'!$J$112</definedName>
    <definedName name="VAS083_F_Ilgalaikioturt70Nuotekuvalymas1">'Forma 12'!$K$112</definedName>
    <definedName name="VAS083_F_Ilgalaikioturt70Pavirsiniunuot1">'Forma 12'!$M$112</definedName>
    <definedName name="VAS083_F_Ilgalaikioturt70Turtovienetask1">'Forma 12'!$F$112</definedName>
    <definedName name="VAS083_F_Ilgalaikioturt71Apskaitosveikla1">'Forma 12'!$N$113</definedName>
    <definedName name="VAS083_F_Ilgalaikioturt71Geriamojovande7">'Forma 12'!$G$113</definedName>
    <definedName name="VAS083_F_Ilgalaikioturt71Geriamojovande8">'Forma 12'!$H$113</definedName>
    <definedName name="VAS083_F_Ilgalaikioturt71Geriamojovande9">'Forma 12'!$I$113</definedName>
    <definedName name="VAS083_F_Ilgalaikioturt71Inventorinisnu1">'Forma 12'!$D$113</definedName>
    <definedName name="VAS083_F_Ilgalaikioturt71Kitareguliuoja1">'Forma 12'!$O$113</definedName>
    <definedName name="VAS083_F_Ilgalaikioturt71Kitosveiklosne1">'Forma 12'!$P$113</definedName>
    <definedName name="VAS083_F_Ilgalaikioturt71Lrklimatokaito1">'Forma 12'!$E$113</definedName>
    <definedName name="VAS083_F_Ilgalaikioturt71Nuotekudumblot1">'Forma 12'!$L$113</definedName>
    <definedName name="VAS083_F_Ilgalaikioturt71Nuotekusurinki1">'Forma 12'!$J$113</definedName>
    <definedName name="VAS083_F_Ilgalaikioturt71Nuotekuvalymas1">'Forma 12'!$K$113</definedName>
    <definedName name="VAS083_F_Ilgalaikioturt71Pavirsiniunuot1">'Forma 12'!$M$113</definedName>
    <definedName name="VAS083_F_Ilgalaikioturt71Turtovienetask1">'Forma 12'!$F$113</definedName>
    <definedName name="VAS083_F_Ilgalaikioturt72Apskaitosveikla1">'Forma 12'!$N$114</definedName>
    <definedName name="VAS083_F_Ilgalaikioturt72Geriamojovande7">'Forma 12'!$G$114</definedName>
    <definedName name="VAS083_F_Ilgalaikioturt72Geriamojovande8">'Forma 12'!$H$114</definedName>
    <definedName name="VAS083_F_Ilgalaikioturt72Geriamojovande9">'Forma 12'!$I$114</definedName>
    <definedName name="VAS083_F_Ilgalaikioturt72Inventorinisnu1">'Forma 12'!$D$114</definedName>
    <definedName name="VAS083_F_Ilgalaikioturt72Kitareguliuoja1">'Forma 12'!$O$114</definedName>
    <definedName name="VAS083_F_Ilgalaikioturt72Kitosveiklosne1">'Forma 12'!$P$114</definedName>
    <definedName name="VAS083_F_Ilgalaikioturt72Lrklimatokaito1">'Forma 12'!$E$114</definedName>
    <definedName name="VAS083_F_Ilgalaikioturt72Nuotekudumblot1">'Forma 12'!$L$114</definedName>
    <definedName name="VAS083_F_Ilgalaikioturt72Nuotekusurinki1">'Forma 12'!$J$114</definedName>
    <definedName name="VAS083_F_Ilgalaikioturt72Nuotekuvalymas1">'Forma 12'!$K$114</definedName>
    <definedName name="VAS083_F_Ilgalaikioturt72Pavirsiniunuot1">'Forma 12'!$M$114</definedName>
    <definedName name="VAS083_F_Ilgalaikioturt72Turtovienetask1">'Forma 12'!$F$114</definedName>
    <definedName name="VAS083_F_Ilgalaikioturt73Apskaitosveikla1">'Forma 12'!$N$116</definedName>
    <definedName name="VAS083_F_Ilgalaikioturt73Geriamojovande7">'Forma 12'!$G$116</definedName>
    <definedName name="VAS083_F_Ilgalaikioturt73Geriamojovande8">'Forma 12'!$H$116</definedName>
    <definedName name="VAS083_F_Ilgalaikioturt73Geriamojovande9">'Forma 12'!$I$116</definedName>
    <definedName name="VAS083_F_Ilgalaikioturt73Inventorinisnu1">'Forma 12'!$D$116</definedName>
    <definedName name="VAS083_F_Ilgalaikioturt73Kitareguliuoja1">'Forma 12'!$O$116</definedName>
    <definedName name="VAS083_F_Ilgalaikioturt73Kitosveiklosne1">'Forma 12'!$P$116</definedName>
    <definedName name="VAS083_F_Ilgalaikioturt73Lrklimatokaito1">'Forma 12'!$E$116</definedName>
    <definedName name="VAS083_F_Ilgalaikioturt73Nuotekudumblot1">'Forma 12'!$L$116</definedName>
    <definedName name="VAS083_F_Ilgalaikioturt73Nuotekusurinki1">'Forma 12'!$J$116</definedName>
    <definedName name="VAS083_F_Ilgalaikioturt73Nuotekuvalymas1">'Forma 12'!$K$116</definedName>
    <definedName name="VAS083_F_Ilgalaikioturt73Pavirsiniunuot1">'Forma 12'!$M$116</definedName>
    <definedName name="VAS083_F_Ilgalaikioturt73Turtovienetask1">'Forma 12'!$F$116</definedName>
    <definedName name="VAS083_F_Ilgalaikioturt74Apskaitosveikla1">'Forma 12'!$N$117</definedName>
    <definedName name="VAS083_F_Ilgalaikioturt74Geriamojovande7">'Forma 12'!$G$117</definedName>
    <definedName name="VAS083_F_Ilgalaikioturt74Geriamojovande8">'Forma 12'!$H$117</definedName>
    <definedName name="VAS083_F_Ilgalaikioturt74Geriamojovande9">'Forma 12'!$I$117</definedName>
    <definedName name="VAS083_F_Ilgalaikioturt74Inventorinisnu1">'Forma 12'!$D$117</definedName>
    <definedName name="VAS083_F_Ilgalaikioturt74Kitareguliuoja1">'Forma 12'!$O$117</definedName>
    <definedName name="VAS083_F_Ilgalaikioturt74Kitosveiklosne1">'Forma 12'!$P$117</definedName>
    <definedName name="VAS083_F_Ilgalaikioturt74Lrklimatokaito1">'Forma 12'!$E$117</definedName>
    <definedName name="VAS083_F_Ilgalaikioturt74Nuotekudumblot1">'Forma 12'!$L$117</definedName>
    <definedName name="VAS083_F_Ilgalaikioturt74Nuotekusurinki1">'Forma 12'!$J$117</definedName>
    <definedName name="VAS083_F_Ilgalaikioturt74Nuotekuvalymas1">'Forma 12'!$K$117</definedName>
    <definedName name="VAS083_F_Ilgalaikioturt74Pavirsiniunuot1">'Forma 12'!$M$117</definedName>
    <definedName name="VAS083_F_Ilgalaikioturt74Turtovienetask1">'Forma 12'!$F$117</definedName>
    <definedName name="VAS083_F_Ilgalaikioturt75Apskaitosveikla1">'Forma 12'!$N$118</definedName>
    <definedName name="VAS083_F_Ilgalaikioturt75Geriamojovande7">'Forma 12'!$G$118</definedName>
    <definedName name="VAS083_F_Ilgalaikioturt75Geriamojovande8">'Forma 12'!$H$118</definedName>
    <definedName name="VAS083_F_Ilgalaikioturt75Geriamojovande9">'Forma 12'!$I$118</definedName>
    <definedName name="VAS083_F_Ilgalaikioturt75Inventorinisnu1">'Forma 12'!$D$118</definedName>
    <definedName name="VAS083_F_Ilgalaikioturt75Kitareguliuoja1">'Forma 12'!$O$118</definedName>
    <definedName name="VAS083_F_Ilgalaikioturt75Kitosveiklosne1">'Forma 12'!$P$118</definedName>
    <definedName name="VAS083_F_Ilgalaikioturt75Lrklimatokaito1">'Forma 12'!$E$118</definedName>
    <definedName name="VAS083_F_Ilgalaikioturt75Nuotekudumblot1">'Forma 12'!$L$118</definedName>
    <definedName name="VAS083_F_Ilgalaikioturt75Nuotekusurinki1">'Forma 12'!$J$118</definedName>
    <definedName name="VAS083_F_Ilgalaikioturt75Nuotekuvalymas1">'Forma 12'!$K$118</definedName>
    <definedName name="VAS083_F_Ilgalaikioturt75Pavirsiniunuot1">'Forma 12'!$M$118</definedName>
    <definedName name="VAS083_F_Ilgalaikioturt75Turtovienetask1">'Forma 12'!$F$118</definedName>
    <definedName name="VAS083_F_Ilgalaikioturt76Apskaitosveikla1">'Forma 12'!$N$120</definedName>
    <definedName name="VAS083_F_Ilgalaikioturt76Geriamojovande7">'Forma 12'!$G$120</definedName>
    <definedName name="VAS083_F_Ilgalaikioturt76Geriamojovande8">'Forma 12'!$H$120</definedName>
    <definedName name="VAS083_F_Ilgalaikioturt76Geriamojovande9">'Forma 12'!$I$120</definedName>
    <definedName name="VAS083_F_Ilgalaikioturt76Inventorinisnu1">'Forma 12'!$D$120</definedName>
    <definedName name="VAS083_F_Ilgalaikioturt76Kitareguliuoja1">'Forma 12'!$O$120</definedName>
    <definedName name="VAS083_F_Ilgalaikioturt76Kitosveiklosne1">'Forma 12'!$P$120</definedName>
    <definedName name="VAS083_F_Ilgalaikioturt76Lrklimatokaito1">'Forma 12'!$E$120</definedName>
    <definedName name="VAS083_F_Ilgalaikioturt76Nuotekudumblot1">'Forma 12'!$L$120</definedName>
    <definedName name="VAS083_F_Ilgalaikioturt76Nuotekusurinki1">'Forma 12'!$J$120</definedName>
    <definedName name="VAS083_F_Ilgalaikioturt76Nuotekuvalymas1">'Forma 12'!$K$120</definedName>
    <definedName name="VAS083_F_Ilgalaikioturt76Pavirsiniunuot1">'Forma 12'!$M$120</definedName>
    <definedName name="VAS083_F_Ilgalaikioturt76Turtovienetask1">'Forma 12'!$F$120</definedName>
    <definedName name="VAS083_F_Ilgalaikioturt77Apskaitosveikla1">'Forma 12'!$N$121</definedName>
    <definedName name="VAS083_F_Ilgalaikioturt77Geriamojovande7">'Forma 12'!$G$121</definedName>
    <definedName name="VAS083_F_Ilgalaikioturt77Geriamojovande8">'Forma 12'!$H$121</definedName>
    <definedName name="VAS083_F_Ilgalaikioturt77Geriamojovande9">'Forma 12'!$I$121</definedName>
    <definedName name="VAS083_F_Ilgalaikioturt77Inventorinisnu1">'Forma 12'!$D$121</definedName>
    <definedName name="VAS083_F_Ilgalaikioturt77Kitareguliuoja1">'Forma 12'!$O$121</definedName>
    <definedName name="VAS083_F_Ilgalaikioturt77Kitosveiklosne1">'Forma 12'!$P$121</definedName>
    <definedName name="VAS083_F_Ilgalaikioturt77Lrklimatokaito1">'Forma 12'!$E$121</definedName>
    <definedName name="VAS083_F_Ilgalaikioturt77Nuotekudumblot1">'Forma 12'!$L$121</definedName>
    <definedName name="VAS083_F_Ilgalaikioturt77Nuotekusurinki1">'Forma 12'!$J$121</definedName>
    <definedName name="VAS083_F_Ilgalaikioturt77Nuotekuvalymas1">'Forma 12'!$K$121</definedName>
    <definedName name="VAS083_F_Ilgalaikioturt77Pavirsiniunuot1">'Forma 12'!$M$121</definedName>
    <definedName name="VAS083_F_Ilgalaikioturt77Turtovienetask1">'Forma 12'!$F$121</definedName>
    <definedName name="VAS083_F_Ilgalaikioturt78Apskaitosveikla1">'Forma 12'!$N$122</definedName>
    <definedName name="VAS083_F_Ilgalaikioturt78Geriamojovande7">'Forma 12'!$G$122</definedName>
    <definedName name="VAS083_F_Ilgalaikioturt78Geriamojovande8">'Forma 12'!$H$122</definedName>
    <definedName name="VAS083_F_Ilgalaikioturt78Geriamojovande9">'Forma 12'!$I$122</definedName>
    <definedName name="VAS083_F_Ilgalaikioturt78Inventorinisnu1">'Forma 12'!$D$122</definedName>
    <definedName name="VAS083_F_Ilgalaikioturt78Kitareguliuoja1">'Forma 12'!$O$122</definedName>
    <definedName name="VAS083_F_Ilgalaikioturt78Kitosveiklosne1">'Forma 12'!$P$122</definedName>
    <definedName name="VAS083_F_Ilgalaikioturt78Lrklimatokaito1">'Forma 12'!$E$122</definedName>
    <definedName name="VAS083_F_Ilgalaikioturt78Nuotekudumblot1">'Forma 12'!$L$122</definedName>
    <definedName name="VAS083_F_Ilgalaikioturt78Nuotekusurinki1">'Forma 12'!$J$122</definedName>
    <definedName name="VAS083_F_Ilgalaikioturt78Nuotekuvalymas1">'Forma 12'!$K$122</definedName>
    <definedName name="VAS083_F_Ilgalaikioturt78Pavirsiniunuot1">'Forma 12'!$M$122</definedName>
    <definedName name="VAS083_F_Ilgalaikioturt78Turtovienetask1">'Forma 12'!$F$122</definedName>
    <definedName name="VAS083_F_Ilgalaikioturt79Apskaitosveikla1">'Forma 12'!$N$124</definedName>
    <definedName name="VAS083_F_Ilgalaikioturt79Geriamojovande7">'Forma 12'!$G$124</definedName>
    <definedName name="VAS083_F_Ilgalaikioturt79Geriamojovande8">'Forma 12'!$H$124</definedName>
    <definedName name="VAS083_F_Ilgalaikioturt79Geriamojovande9">'Forma 12'!$I$124</definedName>
    <definedName name="VAS083_F_Ilgalaikioturt79Inventorinisnu1">'Forma 12'!$D$124</definedName>
    <definedName name="VAS083_F_Ilgalaikioturt79Kitareguliuoja1">'Forma 12'!$O$124</definedName>
    <definedName name="VAS083_F_Ilgalaikioturt79Kitosveiklosne1">'Forma 12'!$P$124</definedName>
    <definedName name="VAS083_F_Ilgalaikioturt79Lrklimatokaito1">'Forma 12'!$E$124</definedName>
    <definedName name="VAS083_F_Ilgalaikioturt79Nuotekudumblot1">'Forma 12'!$L$124</definedName>
    <definedName name="VAS083_F_Ilgalaikioturt79Nuotekusurinki1">'Forma 12'!$J$124</definedName>
    <definedName name="VAS083_F_Ilgalaikioturt79Nuotekuvalymas1">'Forma 12'!$K$124</definedName>
    <definedName name="VAS083_F_Ilgalaikioturt79Pavirsiniunuot1">'Forma 12'!$M$124</definedName>
    <definedName name="VAS083_F_Ilgalaikioturt79Turtovienetask1">'Forma 12'!$F$124</definedName>
    <definedName name="VAS083_F_Ilgalaikioturt7Apskaitosveikla1">'Forma 12'!$N$21</definedName>
    <definedName name="VAS083_F_Ilgalaikioturt7Geriamojovande7">'Forma 12'!$G$21</definedName>
    <definedName name="VAS083_F_Ilgalaikioturt7Geriamojovande8">'Forma 12'!$H$21</definedName>
    <definedName name="VAS083_F_Ilgalaikioturt7Geriamojovande9">'Forma 12'!$I$21</definedName>
    <definedName name="VAS083_F_Ilgalaikioturt7Inventorinisnu1">'Forma 12'!$D$21</definedName>
    <definedName name="VAS083_F_Ilgalaikioturt7Kitareguliuoja1">'Forma 12'!$O$21</definedName>
    <definedName name="VAS083_F_Ilgalaikioturt7Kitosveiklosne1">'Forma 12'!$P$21</definedName>
    <definedName name="VAS083_F_Ilgalaikioturt7Lrklimatokaito1">'Forma 12'!$E$21</definedName>
    <definedName name="VAS083_F_Ilgalaikioturt7Nuotekudumblot1">'Forma 12'!$L$21</definedName>
    <definedName name="VAS083_F_Ilgalaikioturt7Nuotekusurinki1">'Forma 12'!$J$21</definedName>
    <definedName name="VAS083_F_Ilgalaikioturt7Nuotekuvalymas1">'Forma 12'!$K$21</definedName>
    <definedName name="VAS083_F_Ilgalaikioturt7Pavirsiniunuot1">'Forma 12'!$M$21</definedName>
    <definedName name="VAS083_F_Ilgalaikioturt7Turtovienetask1">'Forma 12'!$F$21</definedName>
    <definedName name="VAS083_F_Ilgalaikioturt80Apskaitosveikla1">'Forma 12'!$N$125</definedName>
    <definedName name="VAS083_F_Ilgalaikioturt80Geriamojovande7">'Forma 12'!$G$125</definedName>
    <definedName name="VAS083_F_Ilgalaikioturt80Geriamojovande8">'Forma 12'!$H$125</definedName>
    <definedName name="VAS083_F_Ilgalaikioturt80Geriamojovande9">'Forma 12'!$I$125</definedName>
    <definedName name="VAS083_F_Ilgalaikioturt80Inventorinisnu1">'Forma 12'!$D$125</definedName>
    <definedName name="VAS083_F_Ilgalaikioturt80Kitareguliuoja1">'Forma 12'!$O$125</definedName>
    <definedName name="VAS083_F_Ilgalaikioturt80Kitosveiklosne1">'Forma 12'!$P$125</definedName>
    <definedName name="VAS083_F_Ilgalaikioturt80Lrklimatokaito1">'Forma 12'!$E$125</definedName>
    <definedName name="VAS083_F_Ilgalaikioturt80Nuotekudumblot1">'Forma 12'!$L$125</definedName>
    <definedName name="VAS083_F_Ilgalaikioturt80Nuotekusurinki1">'Forma 12'!$J$125</definedName>
    <definedName name="VAS083_F_Ilgalaikioturt80Nuotekuvalymas1">'Forma 12'!$K$125</definedName>
    <definedName name="VAS083_F_Ilgalaikioturt80Pavirsiniunuot1">'Forma 12'!$M$125</definedName>
    <definedName name="VAS083_F_Ilgalaikioturt80Turtovienetask1">'Forma 12'!$F$125</definedName>
    <definedName name="VAS083_F_Ilgalaikioturt81Apskaitosveikla1">'Forma 12'!$N$126</definedName>
    <definedName name="VAS083_F_Ilgalaikioturt81Geriamojovande7">'Forma 12'!$G$126</definedName>
    <definedName name="VAS083_F_Ilgalaikioturt81Geriamojovande8">'Forma 12'!$H$126</definedName>
    <definedName name="VAS083_F_Ilgalaikioturt81Geriamojovande9">'Forma 12'!$I$126</definedName>
    <definedName name="VAS083_F_Ilgalaikioturt81Inventorinisnu1">'Forma 12'!$D$126</definedName>
    <definedName name="VAS083_F_Ilgalaikioturt81Kitareguliuoja1">'Forma 12'!$O$126</definedName>
    <definedName name="VAS083_F_Ilgalaikioturt81Kitosveiklosne1">'Forma 12'!$P$126</definedName>
    <definedName name="VAS083_F_Ilgalaikioturt81Lrklimatokaito1">'Forma 12'!$E$126</definedName>
    <definedName name="VAS083_F_Ilgalaikioturt81Nuotekudumblot1">'Forma 12'!$L$126</definedName>
    <definedName name="VAS083_F_Ilgalaikioturt81Nuotekusurinki1">'Forma 12'!$J$126</definedName>
    <definedName name="VAS083_F_Ilgalaikioturt81Nuotekuvalymas1">'Forma 12'!$K$126</definedName>
    <definedName name="VAS083_F_Ilgalaikioturt81Pavirsiniunuot1">'Forma 12'!$M$126</definedName>
    <definedName name="VAS083_F_Ilgalaikioturt81Turtovienetask1">'Forma 12'!$F$126</definedName>
    <definedName name="VAS083_F_Ilgalaikioturt82Apskaitosveikla1">'Forma 12'!$N$128</definedName>
    <definedName name="VAS083_F_Ilgalaikioturt82Geriamojovande7">'Forma 12'!$G$128</definedName>
    <definedName name="VAS083_F_Ilgalaikioturt82Geriamojovande8">'Forma 12'!$H$128</definedName>
    <definedName name="VAS083_F_Ilgalaikioturt82Geriamojovande9">'Forma 12'!$I$128</definedName>
    <definedName name="VAS083_F_Ilgalaikioturt82Inventorinisnu1">'Forma 12'!$D$128</definedName>
    <definedName name="VAS083_F_Ilgalaikioturt82Kitareguliuoja1">'Forma 12'!$O$128</definedName>
    <definedName name="VAS083_F_Ilgalaikioturt82Kitosveiklosne1">'Forma 12'!$P$128</definedName>
    <definedName name="VAS083_F_Ilgalaikioturt82Lrklimatokaito1">'Forma 12'!$E$128</definedName>
    <definedName name="VAS083_F_Ilgalaikioturt82Nuotekudumblot1">'Forma 12'!$L$128</definedName>
    <definedName name="VAS083_F_Ilgalaikioturt82Nuotekusurinki1">'Forma 12'!$J$128</definedName>
    <definedName name="VAS083_F_Ilgalaikioturt82Nuotekuvalymas1">'Forma 12'!$K$128</definedName>
    <definedName name="VAS083_F_Ilgalaikioturt82Pavirsiniunuot1">'Forma 12'!$M$128</definedName>
    <definedName name="VAS083_F_Ilgalaikioturt82Turtovienetask1">'Forma 12'!$F$128</definedName>
    <definedName name="VAS083_F_Ilgalaikioturt83Apskaitosveikla1">'Forma 12'!$N$129</definedName>
    <definedName name="VAS083_F_Ilgalaikioturt83Geriamojovande7">'Forma 12'!$G$129</definedName>
    <definedName name="VAS083_F_Ilgalaikioturt83Geriamojovande8">'Forma 12'!$H$129</definedName>
    <definedName name="VAS083_F_Ilgalaikioturt83Geriamojovande9">'Forma 12'!$I$129</definedName>
    <definedName name="VAS083_F_Ilgalaikioturt83Inventorinisnu1">'Forma 12'!$D$129</definedName>
    <definedName name="VAS083_F_Ilgalaikioturt83Kitareguliuoja1">'Forma 12'!$O$129</definedName>
    <definedName name="VAS083_F_Ilgalaikioturt83Kitosveiklosne1">'Forma 12'!$P$129</definedName>
    <definedName name="VAS083_F_Ilgalaikioturt83Lrklimatokaito1">'Forma 12'!$E$129</definedName>
    <definedName name="VAS083_F_Ilgalaikioturt83Nuotekudumblot1">'Forma 12'!$L$129</definedName>
    <definedName name="VAS083_F_Ilgalaikioturt83Nuotekusurinki1">'Forma 12'!$J$129</definedName>
    <definedName name="VAS083_F_Ilgalaikioturt83Nuotekuvalymas1">'Forma 12'!$K$129</definedName>
    <definedName name="VAS083_F_Ilgalaikioturt83Pavirsiniunuot1">'Forma 12'!$M$129</definedName>
    <definedName name="VAS083_F_Ilgalaikioturt83Turtovienetask1">'Forma 12'!$F$129</definedName>
    <definedName name="VAS083_F_Ilgalaikioturt84Apskaitosveikla1">'Forma 12'!$N$130</definedName>
    <definedName name="VAS083_F_Ilgalaikioturt84Geriamojovande7">'Forma 12'!$G$130</definedName>
    <definedName name="VAS083_F_Ilgalaikioturt84Geriamojovande8">'Forma 12'!$H$130</definedName>
    <definedName name="VAS083_F_Ilgalaikioturt84Geriamojovande9">'Forma 12'!$I$130</definedName>
    <definedName name="VAS083_F_Ilgalaikioturt84Inventorinisnu1">'Forma 12'!$D$130</definedName>
    <definedName name="VAS083_F_Ilgalaikioturt84Kitareguliuoja1">'Forma 12'!$O$130</definedName>
    <definedName name="VAS083_F_Ilgalaikioturt84Kitosveiklosne1">'Forma 12'!$P$130</definedName>
    <definedName name="VAS083_F_Ilgalaikioturt84Lrklimatokaito1">'Forma 12'!$E$130</definedName>
    <definedName name="VAS083_F_Ilgalaikioturt84Nuotekudumblot1">'Forma 12'!$L$130</definedName>
    <definedName name="VAS083_F_Ilgalaikioturt84Nuotekusurinki1">'Forma 12'!$J$130</definedName>
    <definedName name="VAS083_F_Ilgalaikioturt84Nuotekuvalymas1">'Forma 12'!$K$130</definedName>
    <definedName name="VAS083_F_Ilgalaikioturt84Pavirsiniunuot1">'Forma 12'!$M$130</definedName>
    <definedName name="VAS083_F_Ilgalaikioturt84Turtovienetask1">'Forma 12'!$F$130</definedName>
    <definedName name="VAS083_F_Ilgalaikioturt85Apskaitosveikla1">'Forma 12'!$N$133</definedName>
    <definedName name="VAS083_F_Ilgalaikioturt85Geriamojovande7">'Forma 12'!$G$133</definedName>
    <definedName name="VAS083_F_Ilgalaikioturt85Geriamojovande8">'Forma 12'!$H$133</definedName>
    <definedName name="VAS083_F_Ilgalaikioturt85Geriamojovande9">'Forma 12'!$I$133</definedName>
    <definedName name="VAS083_F_Ilgalaikioturt85Inventorinisnu1">'Forma 12'!$D$133</definedName>
    <definedName name="VAS083_F_Ilgalaikioturt85Kitareguliuoja1">'Forma 12'!$O$133</definedName>
    <definedName name="VAS083_F_Ilgalaikioturt85Kitosveiklosne1">'Forma 12'!$P$133</definedName>
    <definedName name="VAS083_F_Ilgalaikioturt85Lrklimatokaito1">'Forma 12'!$E$133</definedName>
    <definedName name="VAS083_F_Ilgalaikioturt85Nuotekudumblot1">'Forma 12'!$L$133</definedName>
    <definedName name="VAS083_F_Ilgalaikioturt85Nuotekusurinki1">'Forma 12'!$J$133</definedName>
    <definedName name="VAS083_F_Ilgalaikioturt85Nuotekuvalymas1">'Forma 12'!$K$133</definedName>
    <definedName name="VAS083_F_Ilgalaikioturt85Pavirsiniunuot1">'Forma 12'!$M$133</definedName>
    <definedName name="VAS083_F_Ilgalaikioturt85Turtovienetask1">'Forma 12'!$F$133</definedName>
    <definedName name="VAS083_F_Ilgalaikioturt86Apskaitosveikla1">'Forma 12'!$N$134</definedName>
    <definedName name="VAS083_F_Ilgalaikioturt86Geriamojovande7">'Forma 12'!$G$134</definedName>
    <definedName name="VAS083_F_Ilgalaikioturt86Geriamojovande8">'Forma 12'!$H$134</definedName>
    <definedName name="VAS083_F_Ilgalaikioturt86Geriamojovande9">'Forma 12'!$I$134</definedName>
    <definedName name="VAS083_F_Ilgalaikioturt86Inventorinisnu1">'Forma 12'!$D$134</definedName>
    <definedName name="VAS083_F_Ilgalaikioturt86Kitareguliuoja1">'Forma 12'!$O$134</definedName>
    <definedName name="VAS083_F_Ilgalaikioturt86Kitosveiklosne1">'Forma 12'!$P$134</definedName>
    <definedName name="VAS083_F_Ilgalaikioturt86Lrklimatokaito1">'Forma 12'!$E$134</definedName>
    <definedName name="VAS083_F_Ilgalaikioturt86Nuotekudumblot1">'Forma 12'!$L$134</definedName>
    <definedName name="VAS083_F_Ilgalaikioturt86Nuotekusurinki1">'Forma 12'!$J$134</definedName>
    <definedName name="VAS083_F_Ilgalaikioturt86Nuotekuvalymas1">'Forma 12'!$K$134</definedName>
    <definedName name="VAS083_F_Ilgalaikioturt86Pavirsiniunuot1">'Forma 12'!$M$134</definedName>
    <definedName name="VAS083_F_Ilgalaikioturt86Turtovienetask1">'Forma 12'!$F$134</definedName>
    <definedName name="VAS083_F_Ilgalaikioturt87Apskaitosveikla1">'Forma 12'!$N$135</definedName>
    <definedName name="VAS083_F_Ilgalaikioturt87Geriamojovande7">'Forma 12'!$G$135</definedName>
    <definedName name="VAS083_F_Ilgalaikioturt87Geriamojovande8">'Forma 12'!$H$135</definedName>
    <definedName name="VAS083_F_Ilgalaikioturt87Geriamojovande9">'Forma 12'!$I$135</definedName>
    <definedName name="VAS083_F_Ilgalaikioturt87Inventorinisnu1">'Forma 12'!$D$135</definedName>
    <definedName name="VAS083_F_Ilgalaikioturt87Kitareguliuoja1">'Forma 12'!$O$135</definedName>
    <definedName name="VAS083_F_Ilgalaikioturt87Kitosveiklosne1">'Forma 12'!$P$135</definedName>
    <definedName name="VAS083_F_Ilgalaikioturt87Lrklimatokaito1">'Forma 12'!$E$135</definedName>
    <definedName name="VAS083_F_Ilgalaikioturt87Nuotekudumblot1">'Forma 12'!$L$135</definedName>
    <definedName name="VAS083_F_Ilgalaikioturt87Nuotekusurinki1">'Forma 12'!$J$135</definedName>
    <definedName name="VAS083_F_Ilgalaikioturt87Nuotekuvalymas1">'Forma 12'!$K$135</definedName>
    <definedName name="VAS083_F_Ilgalaikioturt87Pavirsiniunuot1">'Forma 12'!$M$135</definedName>
    <definedName name="VAS083_F_Ilgalaikioturt87Turtovienetask1">'Forma 12'!$F$135</definedName>
    <definedName name="VAS083_F_Ilgalaikioturt88Apskaitosveikla1">'Forma 12'!$N$137</definedName>
    <definedName name="VAS083_F_Ilgalaikioturt88Geriamojovande7">'Forma 12'!$G$137</definedName>
    <definedName name="VAS083_F_Ilgalaikioturt88Geriamojovande8">'Forma 12'!$H$137</definedName>
    <definedName name="VAS083_F_Ilgalaikioturt88Geriamojovande9">'Forma 12'!$I$137</definedName>
    <definedName name="VAS083_F_Ilgalaikioturt88Inventorinisnu1">'Forma 12'!$D$137</definedName>
    <definedName name="VAS083_F_Ilgalaikioturt88Kitareguliuoja1">'Forma 12'!$O$137</definedName>
    <definedName name="VAS083_F_Ilgalaikioturt88Kitosveiklosne1">'Forma 12'!$P$137</definedName>
    <definedName name="VAS083_F_Ilgalaikioturt88Lrklimatokaito1">'Forma 12'!$E$137</definedName>
    <definedName name="VAS083_F_Ilgalaikioturt88Nuotekudumblot1">'Forma 12'!$L$137</definedName>
    <definedName name="VAS083_F_Ilgalaikioturt88Nuotekusurinki1">'Forma 12'!$J$137</definedName>
    <definedName name="VAS083_F_Ilgalaikioturt88Nuotekuvalymas1">'Forma 12'!$K$137</definedName>
    <definedName name="VAS083_F_Ilgalaikioturt88Pavirsiniunuot1">'Forma 12'!$M$137</definedName>
    <definedName name="VAS083_F_Ilgalaikioturt88Turtovienetask1">'Forma 12'!$F$137</definedName>
    <definedName name="VAS083_F_Ilgalaikioturt89Apskaitosveikla1">'Forma 12'!$N$138</definedName>
    <definedName name="VAS083_F_Ilgalaikioturt89Geriamojovande7">'Forma 12'!$G$138</definedName>
    <definedName name="VAS083_F_Ilgalaikioturt89Geriamojovande8">'Forma 12'!$H$138</definedName>
    <definedName name="VAS083_F_Ilgalaikioturt89Geriamojovande9">'Forma 12'!$I$138</definedName>
    <definedName name="VAS083_F_Ilgalaikioturt89Inventorinisnu1">'Forma 12'!$D$138</definedName>
    <definedName name="VAS083_F_Ilgalaikioturt89Kitareguliuoja1">'Forma 12'!$O$138</definedName>
    <definedName name="VAS083_F_Ilgalaikioturt89Kitosveiklosne1">'Forma 12'!$P$138</definedName>
    <definedName name="VAS083_F_Ilgalaikioturt89Lrklimatokaito1">'Forma 12'!$E$138</definedName>
    <definedName name="VAS083_F_Ilgalaikioturt89Nuotekudumblot1">'Forma 12'!$L$138</definedName>
    <definedName name="VAS083_F_Ilgalaikioturt89Nuotekusurinki1">'Forma 12'!$J$138</definedName>
    <definedName name="VAS083_F_Ilgalaikioturt89Nuotekuvalymas1">'Forma 12'!$K$138</definedName>
    <definedName name="VAS083_F_Ilgalaikioturt89Pavirsiniunuot1">'Forma 12'!$M$138</definedName>
    <definedName name="VAS083_F_Ilgalaikioturt89Turtovienetask1">'Forma 12'!$F$138</definedName>
    <definedName name="VAS083_F_Ilgalaikioturt8Apskaitosveikla1">'Forma 12'!$N$22</definedName>
    <definedName name="VAS083_F_Ilgalaikioturt8Geriamojovande7">'Forma 12'!$G$22</definedName>
    <definedName name="VAS083_F_Ilgalaikioturt8Geriamojovande8">'Forma 12'!$H$22</definedName>
    <definedName name="VAS083_F_Ilgalaikioturt8Geriamojovande9">'Forma 12'!$I$22</definedName>
    <definedName name="VAS083_F_Ilgalaikioturt8Inventorinisnu1">'Forma 12'!$D$22</definedName>
    <definedName name="VAS083_F_Ilgalaikioturt8Kitareguliuoja1">'Forma 12'!$O$22</definedName>
    <definedName name="VAS083_F_Ilgalaikioturt8Kitosveiklosne1">'Forma 12'!$P$22</definedName>
    <definedName name="VAS083_F_Ilgalaikioturt8Lrklimatokaito1">'Forma 12'!$E$22</definedName>
    <definedName name="VAS083_F_Ilgalaikioturt8Nuotekudumblot1">'Forma 12'!$L$22</definedName>
    <definedName name="VAS083_F_Ilgalaikioturt8Nuotekusurinki1">'Forma 12'!$J$22</definedName>
    <definedName name="VAS083_F_Ilgalaikioturt8Nuotekuvalymas1">'Forma 12'!$K$22</definedName>
    <definedName name="VAS083_F_Ilgalaikioturt8Pavirsiniunuot1">'Forma 12'!$M$22</definedName>
    <definedName name="VAS083_F_Ilgalaikioturt8Turtovienetask1">'Forma 12'!$F$22</definedName>
    <definedName name="VAS083_F_Ilgalaikioturt90Apskaitosveikla1">'Forma 12'!$N$139</definedName>
    <definedName name="VAS083_F_Ilgalaikioturt90Geriamojovande7">'Forma 12'!$G$139</definedName>
    <definedName name="VAS083_F_Ilgalaikioturt90Geriamojovande8">'Forma 12'!$H$139</definedName>
    <definedName name="VAS083_F_Ilgalaikioturt90Geriamojovande9">'Forma 12'!$I$139</definedName>
    <definedName name="VAS083_F_Ilgalaikioturt90Inventorinisnu1">'Forma 12'!$D$139</definedName>
    <definedName name="VAS083_F_Ilgalaikioturt90Kitareguliuoja1">'Forma 12'!$O$139</definedName>
    <definedName name="VAS083_F_Ilgalaikioturt90Kitosveiklosne1">'Forma 12'!$P$139</definedName>
    <definedName name="VAS083_F_Ilgalaikioturt90Lrklimatokaito1">'Forma 12'!$E$139</definedName>
    <definedName name="VAS083_F_Ilgalaikioturt90Nuotekudumblot1">'Forma 12'!$L$139</definedName>
    <definedName name="VAS083_F_Ilgalaikioturt90Nuotekusurinki1">'Forma 12'!$J$139</definedName>
    <definedName name="VAS083_F_Ilgalaikioturt90Nuotekuvalymas1">'Forma 12'!$K$139</definedName>
    <definedName name="VAS083_F_Ilgalaikioturt90Pavirsiniunuot1">'Forma 12'!$M$139</definedName>
    <definedName name="VAS083_F_Ilgalaikioturt90Turtovienetask1">'Forma 12'!$F$139</definedName>
    <definedName name="VAS083_F_Ilgalaikioturt91Apskaitosveikla1">'Forma 12'!$N$142</definedName>
    <definedName name="VAS083_F_Ilgalaikioturt91Geriamojovande7">'Forma 12'!$G$142</definedName>
    <definedName name="VAS083_F_Ilgalaikioturt91Geriamojovande8">'Forma 12'!$H$142</definedName>
    <definedName name="VAS083_F_Ilgalaikioturt91Geriamojovande9">'Forma 12'!$I$142</definedName>
    <definedName name="VAS083_F_Ilgalaikioturt91Inventorinisnu1">'Forma 12'!$D$142</definedName>
    <definedName name="VAS083_F_Ilgalaikioturt91Kitareguliuoja1">'Forma 12'!$O$142</definedName>
    <definedName name="VAS083_F_Ilgalaikioturt91Kitosveiklosne1">'Forma 12'!$P$142</definedName>
    <definedName name="VAS083_F_Ilgalaikioturt91Lrklimatokaito1">'Forma 12'!$E$142</definedName>
    <definedName name="VAS083_F_Ilgalaikioturt91Nuotekudumblot1">'Forma 12'!$L$142</definedName>
    <definedName name="VAS083_F_Ilgalaikioturt91Nuotekusurinki1">'Forma 12'!$J$142</definedName>
    <definedName name="VAS083_F_Ilgalaikioturt91Nuotekuvalymas1">'Forma 12'!$K$142</definedName>
    <definedName name="VAS083_F_Ilgalaikioturt91Pavirsiniunuot1">'Forma 12'!$M$142</definedName>
    <definedName name="VAS083_F_Ilgalaikioturt91Turtovienetask1">'Forma 12'!$F$142</definedName>
    <definedName name="VAS083_F_Ilgalaikioturt92Apskaitosveikla1">'Forma 12'!$N$143</definedName>
    <definedName name="VAS083_F_Ilgalaikioturt92Geriamojovande7">'Forma 12'!$G$143</definedName>
    <definedName name="VAS083_F_Ilgalaikioturt92Geriamojovande8">'Forma 12'!$H$143</definedName>
    <definedName name="VAS083_F_Ilgalaikioturt92Geriamojovande9">'Forma 12'!$I$143</definedName>
    <definedName name="VAS083_F_Ilgalaikioturt92Inventorinisnu1">'Forma 12'!$D$143</definedName>
    <definedName name="VAS083_F_Ilgalaikioturt92Kitareguliuoja1">'Forma 12'!$O$143</definedName>
    <definedName name="VAS083_F_Ilgalaikioturt92Kitosveiklosne1">'Forma 12'!$P$143</definedName>
    <definedName name="VAS083_F_Ilgalaikioturt92Lrklimatokaito1">'Forma 12'!$E$143</definedName>
    <definedName name="VAS083_F_Ilgalaikioturt92Nuotekudumblot1">'Forma 12'!$L$143</definedName>
    <definedName name="VAS083_F_Ilgalaikioturt92Nuotekusurinki1">'Forma 12'!$J$143</definedName>
    <definedName name="VAS083_F_Ilgalaikioturt92Nuotekuvalymas1">'Forma 12'!$K$143</definedName>
    <definedName name="VAS083_F_Ilgalaikioturt92Pavirsiniunuot1">'Forma 12'!$M$143</definedName>
    <definedName name="VAS083_F_Ilgalaikioturt92Turtovienetask1">'Forma 12'!$F$143</definedName>
    <definedName name="VAS083_F_Ilgalaikioturt93Apskaitosveikla1">'Forma 12'!$N$144</definedName>
    <definedName name="VAS083_F_Ilgalaikioturt93Geriamojovande7">'Forma 12'!$G$144</definedName>
    <definedName name="VAS083_F_Ilgalaikioturt93Geriamojovande8">'Forma 12'!$H$144</definedName>
    <definedName name="VAS083_F_Ilgalaikioturt93Geriamojovande9">'Forma 12'!$I$144</definedName>
    <definedName name="VAS083_F_Ilgalaikioturt93Inventorinisnu1">'Forma 12'!$D$144</definedName>
    <definedName name="VAS083_F_Ilgalaikioturt93Kitareguliuoja1">'Forma 12'!$O$144</definedName>
    <definedName name="VAS083_F_Ilgalaikioturt93Kitosveiklosne1">'Forma 12'!$P$144</definedName>
    <definedName name="VAS083_F_Ilgalaikioturt93Lrklimatokaito1">'Forma 12'!$E$144</definedName>
    <definedName name="VAS083_F_Ilgalaikioturt93Nuotekudumblot1">'Forma 12'!$L$144</definedName>
    <definedName name="VAS083_F_Ilgalaikioturt93Nuotekusurinki1">'Forma 12'!$J$144</definedName>
    <definedName name="VAS083_F_Ilgalaikioturt93Nuotekuvalymas1">'Forma 12'!$K$144</definedName>
    <definedName name="VAS083_F_Ilgalaikioturt93Pavirsiniunuot1">'Forma 12'!$M$144</definedName>
    <definedName name="VAS083_F_Ilgalaikioturt93Turtovienetask1">'Forma 12'!$F$144</definedName>
    <definedName name="VAS083_F_Ilgalaikioturt94Apskaitosveikla1">'Forma 12'!$N$146</definedName>
    <definedName name="VAS083_F_Ilgalaikioturt94Geriamojovande7">'Forma 12'!$G$146</definedName>
    <definedName name="VAS083_F_Ilgalaikioturt94Geriamojovande8">'Forma 12'!$H$146</definedName>
    <definedName name="VAS083_F_Ilgalaikioturt94Geriamojovande9">'Forma 12'!$I$146</definedName>
    <definedName name="VAS083_F_Ilgalaikioturt94Inventorinisnu1">'Forma 12'!$D$146</definedName>
    <definedName name="VAS083_F_Ilgalaikioturt94Kitareguliuoja1">'Forma 12'!$O$146</definedName>
    <definedName name="VAS083_F_Ilgalaikioturt94Kitosveiklosne1">'Forma 12'!$P$146</definedName>
    <definedName name="VAS083_F_Ilgalaikioturt94Lrklimatokaito1">'Forma 12'!$E$146</definedName>
    <definedName name="VAS083_F_Ilgalaikioturt94Nuotekudumblot1">'Forma 12'!$L$146</definedName>
    <definedName name="VAS083_F_Ilgalaikioturt94Nuotekusurinki1">'Forma 12'!$J$146</definedName>
    <definedName name="VAS083_F_Ilgalaikioturt94Nuotekuvalymas1">'Forma 12'!$K$146</definedName>
    <definedName name="VAS083_F_Ilgalaikioturt94Pavirsiniunuot1">'Forma 12'!$M$146</definedName>
    <definedName name="VAS083_F_Ilgalaikioturt94Turtovienetask1">'Forma 12'!$F$146</definedName>
    <definedName name="VAS083_F_Ilgalaikioturt95Apskaitosveikla1">'Forma 12'!$N$147</definedName>
    <definedName name="VAS083_F_Ilgalaikioturt95Geriamojovande7">'Forma 12'!$G$147</definedName>
    <definedName name="VAS083_F_Ilgalaikioturt95Geriamojovande8">'Forma 12'!$H$147</definedName>
    <definedName name="VAS083_F_Ilgalaikioturt95Geriamojovande9">'Forma 12'!$I$147</definedName>
    <definedName name="VAS083_F_Ilgalaikioturt95Inventorinisnu1">'Forma 12'!$D$147</definedName>
    <definedName name="VAS083_F_Ilgalaikioturt95Kitareguliuoja1">'Forma 12'!$O$147</definedName>
    <definedName name="VAS083_F_Ilgalaikioturt95Kitosveiklosne1">'Forma 12'!$P$147</definedName>
    <definedName name="VAS083_F_Ilgalaikioturt95Lrklimatokaito1">'Forma 12'!$E$147</definedName>
    <definedName name="VAS083_F_Ilgalaikioturt95Nuotekudumblot1">'Forma 12'!$L$147</definedName>
    <definedName name="VAS083_F_Ilgalaikioturt95Nuotekusurinki1">'Forma 12'!$J$147</definedName>
    <definedName name="VAS083_F_Ilgalaikioturt95Nuotekuvalymas1">'Forma 12'!$K$147</definedName>
    <definedName name="VAS083_F_Ilgalaikioturt95Pavirsiniunuot1">'Forma 12'!$M$147</definedName>
    <definedName name="VAS083_F_Ilgalaikioturt95Turtovienetask1">'Forma 12'!$F$147</definedName>
    <definedName name="VAS083_F_Ilgalaikioturt96Apskaitosveikla1">'Forma 12'!$N$148</definedName>
    <definedName name="VAS083_F_Ilgalaikioturt96Geriamojovande7">'Forma 12'!$G$148</definedName>
    <definedName name="VAS083_F_Ilgalaikioturt96Geriamojovande8">'Forma 12'!$H$148</definedName>
    <definedName name="VAS083_F_Ilgalaikioturt96Geriamojovande9">'Forma 12'!$I$148</definedName>
    <definedName name="VAS083_F_Ilgalaikioturt96Inventorinisnu1">'Forma 12'!$D$148</definedName>
    <definedName name="VAS083_F_Ilgalaikioturt96Kitareguliuoja1">'Forma 12'!$O$148</definedName>
    <definedName name="VAS083_F_Ilgalaikioturt96Kitosveiklosne1">'Forma 12'!$P$148</definedName>
    <definedName name="VAS083_F_Ilgalaikioturt96Lrklimatokaito1">'Forma 12'!$E$148</definedName>
    <definedName name="VAS083_F_Ilgalaikioturt96Nuotekudumblot1">'Forma 12'!$L$148</definedName>
    <definedName name="VAS083_F_Ilgalaikioturt96Nuotekusurinki1">'Forma 12'!$J$148</definedName>
    <definedName name="VAS083_F_Ilgalaikioturt96Nuotekuvalymas1">'Forma 12'!$K$148</definedName>
    <definedName name="VAS083_F_Ilgalaikioturt96Pavirsiniunuot1">'Forma 12'!$M$148</definedName>
    <definedName name="VAS083_F_Ilgalaikioturt96Turtovienetask1">'Forma 12'!$F$148</definedName>
    <definedName name="VAS083_F_Ilgalaikioturt97Apskaitosveikla1">'Forma 12'!$N$150</definedName>
    <definedName name="VAS083_F_Ilgalaikioturt97Geriamojovande7">'Forma 12'!$G$150</definedName>
    <definedName name="VAS083_F_Ilgalaikioturt97Geriamojovande8">'Forma 12'!$H$150</definedName>
    <definedName name="VAS083_F_Ilgalaikioturt97Geriamojovande9">'Forma 12'!$I$150</definedName>
    <definedName name="VAS083_F_Ilgalaikioturt97Inventorinisnu1">'Forma 12'!$D$150</definedName>
    <definedName name="VAS083_F_Ilgalaikioturt97Kitareguliuoja1">'Forma 12'!$O$150</definedName>
    <definedName name="VAS083_F_Ilgalaikioturt97Kitosveiklosne1">'Forma 12'!$P$150</definedName>
    <definedName name="VAS083_F_Ilgalaikioturt97Lrklimatokaito1">'Forma 12'!$E$150</definedName>
    <definedName name="VAS083_F_Ilgalaikioturt97Nuotekudumblot1">'Forma 12'!$L$150</definedName>
    <definedName name="VAS083_F_Ilgalaikioturt97Nuotekusurinki1">'Forma 12'!$J$150</definedName>
    <definedName name="VAS083_F_Ilgalaikioturt97Nuotekuvalymas1">'Forma 12'!$K$150</definedName>
    <definedName name="VAS083_F_Ilgalaikioturt97Pavirsiniunuot1">'Forma 12'!$M$150</definedName>
    <definedName name="VAS083_F_Ilgalaikioturt97Turtovienetask1">'Forma 12'!$F$150</definedName>
    <definedName name="VAS083_F_Ilgalaikioturt98Apskaitosveikla1">'Forma 12'!$N$151</definedName>
    <definedName name="VAS083_F_Ilgalaikioturt98Geriamojovande7">'Forma 12'!$G$151</definedName>
    <definedName name="VAS083_F_Ilgalaikioturt98Geriamojovande8">'Forma 12'!$H$151</definedName>
    <definedName name="VAS083_F_Ilgalaikioturt98Geriamojovande9">'Forma 12'!$I$151</definedName>
    <definedName name="VAS083_F_Ilgalaikioturt98Inventorinisnu1">'Forma 12'!$D$151</definedName>
    <definedName name="VAS083_F_Ilgalaikioturt98Kitareguliuoja1">'Forma 12'!$O$151</definedName>
    <definedName name="VAS083_F_Ilgalaikioturt98Kitosveiklosne1">'Forma 12'!$P$151</definedName>
    <definedName name="VAS083_F_Ilgalaikioturt98Lrklimatokaito1">'Forma 12'!$E$151</definedName>
    <definedName name="VAS083_F_Ilgalaikioturt98Nuotekudumblot1">'Forma 12'!$L$151</definedName>
    <definedName name="VAS083_F_Ilgalaikioturt98Nuotekusurinki1">'Forma 12'!$J$151</definedName>
    <definedName name="VAS083_F_Ilgalaikioturt98Nuotekuvalymas1">'Forma 12'!$K$151</definedName>
    <definedName name="VAS083_F_Ilgalaikioturt98Pavirsiniunuot1">'Forma 12'!$M$151</definedName>
    <definedName name="VAS083_F_Ilgalaikioturt98Turtovienetask1">'Forma 12'!$F$151</definedName>
    <definedName name="VAS083_F_Ilgalaikioturt99Apskaitosveikla1">'Forma 12'!$N$152</definedName>
    <definedName name="VAS083_F_Ilgalaikioturt99Geriamojovande7">'Forma 12'!$G$152</definedName>
    <definedName name="VAS083_F_Ilgalaikioturt99Geriamojovande8">'Forma 12'!$H$152</definedName>
    <definedName name="VAS083_F_Ilgalaikioturt99Geriamojovande9">'Forma 12'!$I$152</definedName>
    <definedName name="VAS083_F_Ilgalaikioturt99Inventorinisnu1">'Forma 12'!$D$152</definedName>
    <definedName name="VAS083_F_Ilgalaikioturt99Kitareguliuoja1">'Forma 12'!$O$152</definedName>
    <definedName name="VAS083_F_Ilgalaikioturt99Kitosveiklosne1">'Forma 12'!$P$152</definedName>
    <definedName name="VAS083_F_Ilgalaikioturt99Lrklimatokaito1">'Forma 12'!$E$152</definedName>
    <definedName name="VAS083_F_Ilgalaikioturt99Nuotekudumblot1">'Forma 12'!$L$152</definedName>
    <definedName name="VAS083_F_Ilgalaikioturt99Nuotekusurinki1">'Forma 12'!$J$152</definedName>
    <definedName name="VAS083_F_Ilgalaikioturt99Nuotekuvalymas1">'Forma 12'!$K$152</definedName>
    <definedName name="VAS083_F_Ilgalaikioturt99Pavirsiniunuot1">'Forma 12'!$M$152</definedName>
    <definedName name="VAS083_F_Ilgalaikioturt99Turtovienetask1">'Forma 12'!$F$152</definedName>
    <definedName name="VAS083_F_Ilgalaikioturt9Apskaitosveikla1">'Forma 12'!$N$23</definedName>
    <definedName name="VAS083_F_Ilgalaikioturt9Geriamojovande7">'Forma 12'!$G$23</definedName>
    <definedName name="VAS083_F_Ilgalaikioturt9Geriamojovande8">'Forma 12'!$H$23</definedName>
    <definedName name="VAS083_F_Ilgalaikioturt9Geriamojovande9">'Forma 12'!$I$23</definedName>
    <definedName name="VAS083_F_Ilgalaikioturt9Inventorinisnu1">'Forma 12'!$D$23</definedName>
    <definedName name="VAS083_F_Ilgalaikioturt9Kitareguliuoja1">'Forma 12'!$O$23</definedName>
    <definedName name="VAS083_F_Ilgalaikioturt9Kitosveiklosne1">'Forma 12'!$P$23</definedName>
    <definedName name="VAS083_F_Ilgalaikioturt9Lrklimatokaito1">'Forma 12'!$E$23</definedName>
    <definedName name="VAS083_F_Ilgalaikioturt9Nuotekudumblot1">'Forma 12'!$L$23</definedName>
    <definedName name="VAS083_F_Ilgalaikioturt9Nuotekusurinki1">'Forma 12'!$J$23</definedName>
    <definedName name="VAS083_F_Ilgalaikioturt9Nuotekuvalymas1">'Forma 12'!$K$23</definedName>
    <definedName name="VAS083_F_Ilgalaikioturt9Pavirsiniunuot1">'Forma 12'!$M$23</definedName>
    <definedName name="VAS083_F_Ilgalaikioturt9Turtovienetask1">'Forma 12'!$F$23</definedName>
    <definedName name="VAS083_F_Irankiaimatavi1Apskaitosveikla1">'Forma 12'!$N$75</definedName>
    <definedName name="VAS083_F_Irankiaimatavi1Geriamojovande7">'Forma 12'!$G$75</definedName>
    <definedName name="VAS083_F_Irankiaimatavi1Geriamojovande8">'Forma 12'!$H$75</definedName>
    <definedName name="VAS083_F_Irankiaimatavi1Geriamojovande9">'Forma 12'!$I$75</definedName>
    <definedName name="VAS083_F_Irankiaimatavi1Kitareguliuoja1">'Forma 12'!$O$75</definedName>
    <definedName name="VAS083_F_Irankiaimatavi1Kitosveiklosne1">'Forma 12'!$P$75</definedName>
    <definedName name="VAS083_F_Irankiaimatavi1Nuotekudumblot1">'Forma 12'!$L$75</definedName>
    <definedName name="VAS083_F_Irankiaimatavi1Nuotekusurinki1">'Forma 12'!$J$75</definedName>
    <definedName name="VAS083_F_Irankiaimatavi1Nuotekuvalymas1">'Forma 12'!$K$75</definedName>
    <definedName name="VAS083_F_Irankiaimatavi1Pavirsiniunuot1">'Forma 12'!$M$75</definedName>
    <definedName name="VAS083_F_Irankiaimatavi2Apskaitosveikla1">'Forma 12'!$N$157</definedName>
    <definedName name="VAS083_F_Irankiaimatavi2Geriamojovande7">'Forma 12'!$G$157</definedName>
    <definedName name="VAS083_F_Irankiaimatavi2Geriamojovande8">'Forma 12'!$H$157</definedName>
    <definedName name="VAS083_F_Irankiaimatavi2Geriamojovande9">'Forma 12'!$I$157</definedName>
    <definedName name="VAS083_F_Irankiaimatavi2Kitareguliuoja1">'Forma 12'!$O$157</definedName>
    <definedName name="VAS083_F_Irankiaimatavi2Kitosveiklosne1">'Forma 12'!$P$157</definedName>
    <definedName name="VAS083_F_Irankiaimatavi2Nuotekudumblot1">'Forma 12'!$L$157</definedName>
    <definedName name="VAS083_F_Irankiaimatavi2Nuotekusurinki1">'Forma 12'!$J$157</definedName>
    <definedName name="VAS083_F_Irankiaimatavi2Nuotekuvalymas1">'Forma 12'!$K$157</definedName>
    <definedName name="VAS083_F_Irankiaimatavi2Pavirsiniunuot1">'Forma 12'!$M$157</definedName>
    <definedName name="VAS083_F_Irankiaimatavi3Apskaitosveikla1">'Forma 12'!$N$239</definedName>
    <definedName name="VAS083_F_Irankiaimatavi3Geriamojovande7">'Forma 12'!$G$239</definedName>
    <definedName name="VAS083_F_Irankiaimatavi3Geriamojovande8">'Forma 12'!$H$239</definedName>
    <definedName name="VAS083_F_Irankiaimatavi3Geriamojovande9">'Forma 12'!$I$239</definedName>
    <definedName name="VAS083_F_Irankiaimatavi3Kitareguliuoja1">'Forma 12'!$O$239</definedName>
    <definedName name="VAS083_F_Irankiaimatavi3Kitosveiklosne1">'Forma 12'!$P$239</definedName>
    <definedName name="VAS083_F_Irankiaimatavi3Nuotekudumblot1">'Forma 12'!$L$239</definedName>
    <definedName name="VAS083_F_Irankiaimatavi3Nuotekusurinki1">'Forma 12'!$J$239</definedName>
    <definedName name="VAS083_F_Irankiaimatavi3Nuotekuvalymas1">'Forma 12'!$K$239</definedName>
    <definedName name="VAS083_F_Irankiaimatavi3Pavirsiniunuot1">'Forma 12'!$M$239</definedName>
    <definedName name="VAS083_F_Irasyti1Apskaitosveikla1">'Forma 12'!$N$253</definedName>
    <definedName name="VAS083_F_Irasyti1Geriamojovande7">'Forma 12'!$G$253</definedName>
    <definedName name="VAS083_F_Irasyti1Geriamojovande8">'Forma 12'!$H$253</definedName>
    <definedName name="VAS083_F_Irasyti1Geriamojovande9">'Forma 12'!$I$253</definedName>
    <definedName name="VAS083_F_Irasyti1Inventorinisnu1">'Forma 12'!$D$253</definedName>
    <definedName name="VAS083_F_Irasyti1Kitareguliuoja1">'Forma 12'!$O$253</definedName>
    <definedName name="VAS083_F_Irasyti1Kitosveiklosne1">'Forma 12'!$P$253</definedName>
    <definedName name="VAS083_F_Irasyti1Lrklimatokaito1">'Forma 12'!$E$253</definedName>
    <definedName name="VAS083_F_Irasyti1Nuotekudumblot1">'Forma 12'!$L$253</definedName>
    <definedName name="VAS083_F_Irasyti1Nuotekusurinki1">'Forma 12'!$J$253</definedName>
    <definedName name="VAS083_F_Irasyti1Nuotekuvalymas1">'Forma 12'!$K$253</definedName>
    <definedName name="VAS083_F_Irasyti1Pavirsiniunuot1">'Forma 12'!$M$253</definedName>
    <definedName name="VAS083_F_Irasyti1Turtovienetask1">'Forma 12'!$F$253</definedName>
    <definedName name="VAS083_F_Irasyti2Apskaitosveikla1">'Forma 12'!$N$254</definedName>
    <definedName name="VAS083_F_Irasyti2Geriamojovande7">'Forma 12'!$G$254</definedName>
    <definedName name="VAS083_F_Irasyti2Geriamojovande8">'Forma 12'!$H$254</definedName>
    <definedName name="VAS083_F_Irasyti2Geriamojovande9">'Forma 12'!$I$254</definedName>
    <definedName name="VAS083_F_Irasyti2Inventorinisnu1">'Forma 12'!$D$254</definedName>
    <definedName name="VAS083_F_Irasyti2Kitareguliuoja1">'Forma 12'!$O$254</definedName>
    <definedName name="VAS083_F_Irasyti2Kitosveiklosne1">'Forma 12'!$P$254</definedName>
    <definedName name="VAS083_F_Irasyti2Lrklimatokaito1">'Forma 12'!$E$254</definedName>
    <definedName name="VAS083_F_Irasyti2Nuotekudumblot1">'Forma 12'!$L$254</definedName>
    <definedName name="VAS083_F_Irasyti2Nuotekusurinki1">'Forma 12'!$J$254</definedName>
    <definedName name="VAS083_F_Irasyti2Nuotekuvalymas1">'Forma 12'!$K$254</definedName>
    <definedName name="VAS083_F_Irasyti2Pavirsiniunuot1">'Forma 12'!$M$254</definedName>
    <definedName name="VAS083_F_Irasyti2Turtovienetask1">'Forma 12'!$F$254</definedName>
    <definedName name="VAS083_F_Irasyti3Apskaitosveikla1">'Forma 12'!$N$255</definedName>
    <definedName name="VAS083_F_Irasyti3Geriamojovande7">'Forma 12'!$G$255</definedName>
    <definedName name="VAS083_F_Irasyti3Geriamojovande8">'Forma 12'!$H$255</definedName>
    <definedName name="VAS083_F_Irasyti3Geriamojovande9">'Forma 12'!$I$255</definedName>
    <definedName name="VAS083_F_Irasyti3Inventorinisnu1">'Forma 12'!$D$255</definedName>
    <definedName name="VAS083_F_Irasyti3Kitareguliuoja1">'Forma 12'!$O$255</definedName>
    <definedName name="VAS083_F_Irasyti3Kitosveiklosne1">'Forma 12'!$P$255</definedName>
    <definedName name="VAS083_F_Irasyti3Lrklimatokaito1">'Forma 12'!$E$255</definedName>
    <definedName name="VAS083_F_Irasyti3Nuotekudumblot1">'Forma 12'!$L$255</definedName>
    <definedName name="VAS083_F_Irasyti3Nuotekusurinki1">'Forma 12'!$J$255</definedName>
    <definedName name="VAS083_F_Irasyti3Nuotekuvalymas1">'Forma 12'!$K$255</definedName>
    <definedName name="VAS083_F_Irasyti3Pavirsiniunuot1">'Forma 12'!$M$255</definedName>
    <definedName name="VAS083_F_Irasyti3Turtovienetask1">'Forma 12'!$F$255</definedName>
    <definedName name="VAS083_F_Keliaiaikstele1Apskaitosveikla1">'Forma 12'!$N$29</definedName>
    <definedName name="VAS083_F_Keliaiaikstele1Geriamojovande7">'Forma 12'!$G$29</definedName>
    <definedName name="VAS083_F_Keliaiaikstele1Geriamojovande8">'Forma 12'!$H$29</definedName>
    <definedName name="VAS083_F_Keliaiaikstele1Geriamojovande9">'Forma 12'!$I$29</definedName>
    <definedName name="VAS083_F_Keliaiaikstele1Kitareguliuoja1">'Forma 12'!$O$29</definedName>
    <definedName name="VAS083_F_Keliaiaikstele1Kitosveiklosne1">'Forma 12'!$P$29</definedName>
    <definedName name="VAS083_F_Keliaiaikstele1Nuotekudumblot1">'Forma 12'!$L$29</definedName>
    <definedName name="VAS083_F_Keliaiaikstele1Nuotekusurinki1">'Forma 12'!$J$29</definedName>
    <definedName name="VAS083_F_Keliaiaikstele1Nuotekuvalymas1">'Forma 12'!$K$29</definedName>
    <definedName name="VAS083_F_Keliaiaikstele1Pavirsiniunuot1">'Forma 12'!$M$29</definedName>
    <definedName name="VAS083_F_Keliaiaikstele2Apskaitosveikla1">'Forma 12'!$N$111</definedName>
    <definedName name="VAS083_F_Keliaiaikstele2Geriamojovande7">'Forma 12'!$G$111</definedName>
    <definedName name="VAS083_F_Keliaiaikstele2Geriamojovande8">'Forma 12'!$H$111</definedName>
    <definedName name="VAS083_F_Keliaiaikstele2Geriamojovande9">'Forma 12'!$I$111</definedName>
    <definedName name="VAS083_F_Keliaiaikstele2Kitareguliuoja1">'Forma 12'!$O$111</definedName>
    <definedName name="VAS083_F_Keliaiaikstele2Kitosveiklosne1">'Forma 12'!$P$111</definedName>
    <definedName name="VAS083_F_Keliaiaikstele2Nuotekudumblot1">'Forma 12'!$L$111</definedName>
    <definedName name="VAS083_F_Keliaiaikstele2Nuotekusurinki1">'Forma 12'!$J$111</definedName>
    <definedName name="VAS083_F_Keliaiaikstele2Nuotekuvalymas1">'Forma 12'!$K$111</definedName>
    <definedName name="VAS083_F_Keliaiaikstele2Pavirsiniunuot1">'Forma 12'!$M$111</definedName>
    <definedName name="VAS083_F_Keliaiaikstele3Apskaitosveikla1">'Forma 12'!$N$193</definedName>
    <definedName name="VAS083_F_Keliaiaikstele3Geriamojovande7">'Forma 12'!$G$193</definedName>
    <definedName name="VAS083_F_Keliaiaikstele3Geriamojovande8">'Forma 12'!$H$193</definedName>
    <definedName name="VAS083_F_Keliaiaikstele3Geriamojovande9">'Forma 12'!$I$193</definedName>
    <definedName name="VAS083_F_Keliaiaikstele3Kitareguliuoja1">'Forma 12'!$O$193</definedName>
    <definedName name="VAS083_F_Keliaiaikstele3Kitosveiklosne1">'Forma 12'!$P$193</definedName>
    <definedName name="VAS083_F_Keliaiaikstele3Nuotekudumblot1">'Forma 12'!$L$193</definedName>
    <definedName name="VAS083_F_Keliaiaikstele3Nuotekusurinki1">'Forma 12'!$J$193</definedName>
    <definedName name="VAS083_F_Keliaiaikstele3Nuotekuvalymas1">'Forma 12'!$K$193</definedName>
    <definedName name="VAS083_F_Keliaiaikstele3Pavirsiniunuot1">'Forma 12'!$M$193</definedName>
    <definedName name="VAS083_F_Kitasilgalaiki1Apskaitosveikla1">'Forma 12'!$N$88</definedName>
    <definedName name="VAS083_F_Kitasilgalaiki1Geriamojovande7">'Forma 12'!$G$88</definedName>
    <definedName name="VAS083_F_Kitasilgalaiki1Geriamojovande8">'Forma 12'!$H$88</definedName>
    <definedName name="VAS083_F_Kitasilgalaiki1Geriamojovande9">'Forma 12'!$I$88</definedName>
    <definedName name="VAS083_F_Kitasilgalaiki1Kitareguliuoja1">'Forma 12'!$O$88</definedName>
    <definedName name="VAS083_F_Kitasilgalaiki1Kitosveiklosne1">'Forma 12'!$P$88</definedName>
    <definedName name="VAS083_F_Kitasilgalaiki1Nuotekudumblot1">'Forma 12'!$L$88</definedName>
    <definedName name="VAS083_F_Kitasilgalaiki1Nuotekusurinki1">'Forma 12'!$J$88</definedName>
    <definedName name="VAS083_F_Kitasilgalaiki1Nuotekuvalymas1">'Forma 12'!$K$88</definedName>
    <definedName name="VAS083_F_Kitasilgalaiki1Pavirsiniunuot1">'Forma 12'!$M$88</definedName>
    <definedName name="VAS083_F_Kitasilgalaiki2Apskaitosveikla1">'Forma 12'!$N$170</definedName>
    <definedName name="VAS083_F_Kitasilgalaiki2Geriamojovande7">'Forma 12'!$G$170</definedName>
    <definedName name="VAS083_F_Kitasilgalaiki2Geriamojovande8">'Forma 12'!$H$170</definedName>
    <definedName name="VAS083_F_Kitasilgalaiki2Geriamojovande9">'Forma 12'!$I$170</definedName>
    <definedName name="VAS083_F_Kitasilgalaiki2Kitareguliuoja1">'Forma 12'!$O$170</definedName>
    <definedName name="VAS083_F_Kitasilgalaiki2Kitosveiklosne1">'Forma 12'!$P$170</definedName>
    <definedName name="VAS083_F_Kitasilgalaiki2Nuotekudumblot1">'Forma 12'!$L$170</definedName>
    <definedName name="VAS083_F_Kitasilgalaiki2Nuotekusurinki1">'Forma 12'!$J$170</definedName>
    <definedName name="VAS083_F_Kitasilgalaiki2Nuotekuvalymas1">'Forma 12'!$K$170</definedName>
    <definedName name="VAS083_F_Kitasilgalaiki2Pavirsiniunuot1">'Forma 12'!$M$170</definedName>
    <definedName name="VAS083_F_Kitasilgalaiki3Apskaitosveikla1">'Forma 12'!$N$252</definedName>
    <definedName name="VAS083_F_Kitasilgalaiki3Geriamojovande7">'Forma 12'!$G$252</definedName>
    <definedName name="VAS083_F_Kitasilgalaiki3Geriamojovande8">'Forma 12'!$H$252</definedName>
    <definedName name="VAS083_F_Kitasilgalaiki3Geriamojovande9">'Forma 12'!$I$252</definedName>
    <definedName name="VAS083_F_Kitasilgalaiki3Kitareguliuoja1">'Forma 12'!$O$252</definedName>
    <definedName name="VAS083_F_Kitasilgalaiki3Kitosveiklosne1">'Forma 12'!$P$252</definedName>
    <definedName name="VAS083_F_Kitasilgalaiki3Nuotekudumblot1">'Forma 12'!$L$252</definedName>
    <definedName name="VAS083_F_Kitasilgalaiki3Nuotekusurinki1">'Forma 12'!$J$252</definedName>
    <definedName name="VAS083_F_Kitasilgalaiki3Nuotekuvalymas1">'Forma 12'!$K$252</definedName>
    <definedName name="VAS083_F_Kitasilgalaiki3Pavirsiniunuot1">'Forma 12'!$M$252</definedName>
    <definedName name="VAS083_F_Kitasnemateria1Apskaitosveikla1">'Forma 12'!$N$20</definedName>
    <definedName name="VAS083_F_Kitasnemateria1Geriamojovande7">'Forma 12'!$G$20</definedName>
    <definedName name="VAS083_F_Kitasnemateria1Geriamojovande8">'Forma 12'!$H$20</definedName>
    <definedName name="VAS083_F_Kitasnemateria1Geriamojovande9">'Forma 12'!$I$20</definedName>
    <definedName name="VAS083_F_Kitasnemateria1Kitareguliuoja1">'Forma 12'!$O$20</definedName>
    <definedName name="VAS083_F_Kitasnemateria1Kitosveiklosne1">'Forma 12'!$P$20</definedName>
    <definedName name="VAS083_F_Kitasnemateria1Nuotekudumblot1">'Forma 12'!$L$20</definedName>
    <definedName name="VAS083_F_Kitasnemateria1Nuotekusurinki1">'Forma 12'!$J$20</definedName>
    <definedName name="VAS083_F_Kitasnemateria1Nuotekuvalymas1">'Forma 12'!$K$20</definedName>
    <definedName name="VAS083_F_Kitasnemateria1Pavirsiniunuot1">'Forma 12'!$M$20</definedName>
    <definedName name="VAS083_F_Kitasnemateria2Apskaitosveikla1">'Forma 12'!$N$102</definedName>
    <definedName name="VAS083_F_Kitasnemateria2Geriamojovande7">'Forma 12'!$G$102</definedName>
    <definedName name="VAS083_F_Kitasnemateria2Geriamojovande8">'Forma 12'!$H$102</definedName>
    <definedName name="VAS083_F_Kitasnemateria2Geriamojovande9">'Forma 12'!$I$102</definedName>
    <definedName name="VAS083_F_Kitasnemateria2Kitareguliuoja1">'Forma 12'!$O$102</definedName>
    <definedName name="VAS083_F_Kitasnemateria2Kitosveiklosne1">'Forma 12'!$P$102</definedName>
    <definedName name="VAS083_F_Kitasnemateria2Nuotekudumblot1">'Forma 12'!$L$102</definedName>
    <definedName name="VAS083_F_Kitasnemateria2Nuotekusurinki1">'Forma 12'!$J$102</definedName>
    <definedName name="VAS083_F_Kitasnemateria2Nuotekuvalymas1">'Forma 12'!$K$102</definedName>
    <definedName name="VAS083_F_Kitasnemateria2Pavirsiniunuot1">'Forma 12'!$M$102</definedName>
    <definedName name="VAS083_F_Kitasnemateria3Apskaitosveikla1">'Forma 12'!$N$184</definedName>
    <definedName name="VAS083_F_Kitasnemateria3Geriamojovande7">'Forma 12'!$G$184</definedName>
    <definedName name="VAS083_F_Kitasnemateria3Geriamojovande8">'Forma 12'!$H$184</definedName>
    <definedName name="VAS083_F_Kitasnemateria3Geriamojovande9">'Forma 12'!$I$184</definedName>
    <definedName name="VAS083_F_Kitasnemateria3Kitareguliuoja1">'Forma 12'!$O$184</definedName>
    <definedName name="VAS083_F_Kitasnemateria3Kitosveiklosne1">'Forma 12'!$P$184</definedName>
    <definedName name="VAS083_F_Kitasnemateria3Nuotekudumblot1">'Forma 12'!$L$184</definedName>
    <definedName name="VAS083_F_Kitasnemateria3Nuotekusurinki1">'Forma 12'!$J$184</definedName>
    <definedName name="VAS083_F_Kitasnemateria3Nuotekuvalymas1">'Forma 12'!$K$184</definedName>
    <definedName name="VAS083_F_Kitasnemateria3Pavirsiniunuot1">'Forma 12'!$M$184</definedName>
    <definedName name="VAS083_F_Kitigeriamojov1Apskaitosveikla1">'Forma 12'!$N$71</definedName>
    <definedName name="VAS083_F_Kitigeriamojov1Geriamojovande7">'Forma 12'!$G$71</definedName>
    <definedName name="VAS083_F_Kitigeriamojov1Geriamojovande8">'Forma 12'!$H$71</definedName>
    <definedName name="VAS083_F_Kitigeriamojov1Geriamojovande9">'Forma 12'!$I$71</definedName>
    <definedName name="VAS083_F_Kitigeriamojov1Kitareguliuoja1">'Forma 12'!$O$71</definedName>
    <definedName name="VAS083_F_Kitigeriamojov1Kitosveiklosne1">'Forma 12'!$P$71</definedName>
    <definedName name="VAS083_F_Kitigeriamojov1Nuotekudumblot1">'Forma 12'!$L$71</definedName>
    <definedName name="VAS083_F_Kitigeriamojov1Nuotekusurinki1">'Forma 12'!$J$71</definedName>
    <definedName name="VAS083_F_Kitigeriamojov1Nuotekuvalymas1">'Forma 12'!$K$71</definedName>
    <definedName name="VAS083_F_Kitigeriamojov1Pavirsiniunuot1">'Forma 12'!$M$71</definedName>
    <definedName name="VAS083_F_Kitigeriamojov2Apskaitosveikla1">'Forma 12'!$N$153</definedName>
    <definedName name="VAS083_F_Kitigeriamojov2Geriamojovande7">'Forma 12'!$G$153</definedName>
    <definedName name="VAS083_F_Kitigeriamojov2Geriamojovande8">'Forma 12'!$H$153</definedName>
    <definedName name="VAS083_F_Kitigeriamojov2Geriamojovande9">'Forma 12'!$I$153</definedName>
    <definedName name="VAS083_F_Kitigeriamojov2Kitareguliuoja1">'Forma 12'!$O$153</definedName>
    <definedName name="VAS083_F_Kitigeriamojov2Kitosveiklosne1">'Forma 12'!$P$153</definedName>
    <definedName name="VAS083_F_Kitigeriamojov2Nuotekudumblot1">'Forma 12'!$L$153</definedName>
    <definedName name="VAS083_F_Kitigeriamojov2Nuotekusurinki1">'Forma 12'!$J$153</definedName>
    <definedName name="VAS083_F_Kitigeriamojov2Nuotekuvalymas1">'Forma 12'!$K$153</definedName>
    <definedName name="VAS083_F_Kitigeriamojov2Pavirsiniunuot1">'Forma 12'!$M$153</definedName>
    <definedName name="VAS083_F_Kitigeriamojov3Apskaitosveikla1">'Forma 12'!$N$235</definedName>
    <definedName name="VAS083_F_Kitigeriamojov3Geriamojovande7">'Forma 12'!$G$235</definedName>
    <definedName name="VAS083_F_Kitigeriamojov3Geriamojovande8">'Forma 12'!$H$235</definedName>
    <definedName name="VAS083_F_Kitigeriamojov3Geriamojovande9">'Forma 12'!$I$235</definedName>
    <definedName name="VAS083_F_Kitigeriamojov3Kitareguliuoja1">'Forma 12'!$O$235</definedName>
    <definedName name="VAS083_F_Kitigeriamojov3Kitosveiklosne1">'Forma 12'!$P$235</definedName>
    <definedName name="VAS083_F_Kitigeriamojov3Nuotekudumblot1">'Forma 12'!$L$235</definedName>
    <definedName name="VAS083_F_Kitigeriamojov3Nuotekusurinki1">'Forma 12'!$J$235</definedName>
    <definedName name="VAS083_F_Kitigeriamojov3Nuotekuvalymas1">'Forma 12'!$K$235</definedName>
    <definedName name="VAS083_F_Kitigeriamojov3Pavirsiniunuot1">'Forma 12'!$M$235</definedName>
    <definedName name="VAS083_F_Kitiirenginiai1Apskaitosveikla1">'Forma 12'!$N$45</definedName>
    <definedName name="VAS083_F_Kitiirenginiai1Geriamojovande7">'Forma 12'!$G$45</definedName>
    <definedName name="VAS083_F_Kitiirenginiai1Geriamojovande8">'Forma 12'!$H$45</definedName>
    <definedName name="VAS083_F_Kitiirenginiai1Geriamojovande9">'Forma 12'!$I$45</definedName>
    <definedName name="VAS083_F_Kitiirenginiai1Kitareguliuoja1">'Forma 12'!$O$45</definedName>
    <definedName name="VAS083_F_Kitiirenginiai1Kitosveiklosne1">'Forma 12'!$P$45</definedName>
    <definedName name="VAS083_F_Kitiirenginiai1Nuotekudumblot1">'Forma 12'!$L$45</definedName>
    <definedName name="VAS083_F_Kitiirenginiai1Nuotekusurinki1">'Forma 12'!$J$45</definedName>
    <definedName name="VAS083_F_Kitiirenginiai1Nuotekuvalymas1">'Forma 12'!$K$45</definedName>
    <definedName name="VAS083_F_Kitiirenginiai1Pavirsiniunuot1">'Forma 12'!$M$45</definedName>
    <definedName name="VAS083_F_Kitiirenginiai2Apskaitosveikla1">'Forma 12'!$N$58</definedName>
    <definedName name="VAS083_F_Kitiirenginiai2Geriamojovande7">'Forma 12'!$G$58</definedName>
    <definedName name="VAS083_F_Kitiirenginiai2Geriamojovande8">'Forma 12'!$H$58</definedName>
    <definedName name="VAS083_F_Kitiirenginiai2Geriamojovande9">'Forma 12'!$I$58</definedName>
    <definedName name="VAS083_F_Kitiirenginiai2Kitareguliuoja1">'Forma 12'!$O$58</definedName>
    <definedName name="VAS083_F_Kitiirenginiai2Kitosveiklosne1">'Forma 12'!$P$58</definedName>
    <definedName name="VAS083_F_Kitiirenginiai2Nuotekudumblot1">'Forma 12'!$L$58</definedName>
    <definedName name="VAS083_F_Kitiirenginiai2Nuotekusurinki1">'Forma 12'!$J$58</definedName>
    <definedName name="VAS083_F_Kitiirenginiai2Nuotekuvalymas1">'Forma 12'!$K$58</definedName>
    <definedName name="VAS083_F_Kitiirenginiai2Pavirsiniunuot1">'Forma 12'!$M$58</definedName>
    <definedName name="VAS083_F_Kitiirenginiai3Apskaitosveikla1">'Forma 12'!$N$127</definedName>
    <definedName name="VAS083_F_Kitiirenginiai3Geriamojovande7">'Forma 12'!$G$127</definedName>
    <definedName name="VAS083_F_Kitiirenginiai3Geriamojovande8">'Forma 12'!$H$127</definedName>
    <definedName name="VAS083_F_Kitiirenginiai3Geriamojovande9">'Forma 12'!$I$127</definedName>
    <definedName name="VAS083_F_Kitiirenginiai3Kitareguliuoja1">'Forma 12'!$O$127</definedName>
    <definedName name="VAS083_F_Kitiirenginiai3Kitosveiklosne1">'Forma 12'!$P$127</definedName>
    <definedName name="VAS083_F_Kitiirenginiai3Nuotekudumblot1">'Forma 12'!$L$127</definedName>
    <definedName name="VAS083_F_Kitiirenginiai3Nuotekusurinki1">'Forma 12'!$J$127</definedName>
    <definedName name="VAS083_F_Kitiirenginiai3Nuotekuvalymas1">'Forma 12'!$K$127</definedName>
    <definedName name="VAS083_F_Kitiirenginiai3Pavirsiniunuot1">'Forma 12'!$M$127</definedName>
    <definedName name="VAS083_F_Kitiirenginiai4Apskaitosveikla1">'Forma 12'!$N$140</definedName>
    <definedName name="VAS083_F_Kitiirenginiai4Geriamojovande7">'Forma 12'!$G$140</definedName>
    <definedName name="VAS083_F_Kitiirenginiai4Geriamojovande8">'Forma 12'!$H$140</definedName>
    <definedName name="VAS083_F_Kitiirenginiai4Geriamojovande9">'Forma 12'!$I$140</definedName>
    <definedName name="VAS083_F_Kitiirenginiai4Kitareguliuoja1">'Forma 12'!$O$140</definedName>
    <definedName name="VAS083_F_Kitiirenginiai4Kitosveiklosne1">'Forma 12'!$P$140</definedName>
    <definedName name="VAS083_F_Kitiirenginiai4Nuotekudumblot1">'Forma 12'!$L$140</definedName>
    <definedName name="VAS083_F_Kitiirenginiai4Nuotekusurinki1">'Forma 12'!$J$140</definedName>
    <definedName name="VAS083_F_Kitiirenginiai4Nuotekuvalymas1">'Forma 12'!$K$140</definedName>
    <definedName name="VAS083_F_Kitiirenginiai4Pavirsiniunuot1">'Forma 12'!$M$140</definedName>
    <definedName name="VAS083_F_Kitiirenginiai5Apskaitosveikla1">'Forma 12'!$N$209</definedName>
    <definedName name="VAS083_F_Kitiirenginiai5Geriamojovande7">'Forma 12'!$G$209</definedName>
    <definedName name="VAS083_F_Kitiirenginiai5Geriamojovande8">'Forma 12'!$H$209</definedName>
    <definedName name="VAS083_F_Kitiirenginiai5Geriamojovande9">'Forma 12'!$I$209</definedName>
    <definedName name="VAS083_F_Kitiirenginiai5Kitareguliuoja1">'Forma 12'!$O$209</definedName>
    <definedName name="VAS083_F_Kitiirenginiai5Kitosveiklosne1">'Forma 12'!$P$209</definedName>
    <definedName name="VAS083_F_Kitiirenginiai5Nuotekudumblot1">'Forma 12'!$L$209</definedName>
    <definedName name="VAS083_F_Kitiirenginiai5Nuotekusurinki1">'Forma 12'!$J$209</definedName>
    <definedName name="VAS083_F_Kitiirenginiai5Nuotekuvalymas1">'Forma 12'!$K$209</definedName>
    <definedName name="VAS083_F_Kitiirenginiai5Pavirsiniunuot1">'Forma 12'!$M$209</definedName>
    <definedName name="VAS083_F_Kitiirenginiai6Apskaitosveikla1">'Forma 12'!$N$222</definedName>
    <definedName name="VAS083_F_Kitiirenginiai6Geriamojovande7">'Forma 12'!$G$222</definedName>
    <definedName name="VAS083_F_Kitiirenginiai6Geriamojovande8">'Forma 12'!$H$222</definedName>
    <definedName name="VAS083_F_Kitiirenginiai6Geriamojovande9">'Forma 12'!$I$222</definedName>
    <definedName name="VAS083_F_Kitiirenginiai6Kitareguliuoja1">'Forma 12'!$O$222</definedName>
    <definedName name="VAS083_F_Kitiirenginiai6Kitosveiklosne1">'Forma 12'!$P$222</definedName>
    <definedName name="VAS083_F_Kitiirenginiai6Nuotekudumblot1">'Forma 12'!$L$222</definedName>
    <definedName name="VAS083_F_Kitiirenginiai6Nuotekusurinki1">'Forma 12'!$J$222</definedName>
    <definedName name="VAS083_F_Kitiirenginiai6Nuotekuvalymas1">'Forma 12'!$K$222</definedName>
    <definedName name="VAS083_F_Kitiirenginiai6Pavirsiniunuot1">'Forma 12'!$M$222</definedName>
    <definedName name="VAS083_F_Kitostransport1Apskaitosveikla1">'Forma 12'!$N$84</definedName>
    <definedName name="VAS083_F_Kitostransport1Geriamojovande7">'Forma 12'!$G$84</definedName>
    <definedName name="VAS083_F_Kitostransport1Geriamojovande8">'Forma 12'!$H$84</definedName>
    <definedName name="VAS083_F_Kitostransport1Geriamojovande9">'Forma 12'!$I$84</definedName>
    <definedName name="VAS083_F_Kitostransport1Kitareguliuoja1">'Forma 12'!$O$84</definedName>
    <definedName name="VAS083_F_Kitostransport1Kitosveiklosne1">'Forma 12'!$P$84</definedName>
    <definedName name="VAS083_F_Kitostransport1Nuotekudumblot1">'Forma 12'!$L$84</definedName>
    <definedName name="VAS083_F_Kitostransport1Nuotekusurinki1">'Forma 12'!$J$84</definedName>
    <definedName name="VAS083_F_Kitostransport1Nuotekuvalymas1">'Forma 12'!$K$84</definedName>
    <definedName name="VAS083_F_Kitostransport1Pavirsiniunuot1">'Forma 12'!$M$84</definedName>
    <definedName name="VAS083_F_Kitostransport2Apskaitosveikla1">'Forma 12'!$N$166</definedName>
    <definedName name="VAS083_F_Kitostransport2Geriamojovande7">'Forma 12'!$G$166</definedName>
    <definedName name="VAS083_F_Kitostransport2Geriamojovande8">'Forma 12'!$H$166</definedName>
    <definedName name="VAS083_F_Kitostransport2Geriamojovande9">'Forma 12'!$I$166</definedName>
    <definedName name="VAS083_F_Kitostransport2Kitareguliuoja1">'Forma 12'!$O$166</definedName>
    <definedName name="VAS083_F_Kitostransport2Kitosveiklosne1">'Forma 12'!$P$166</definedName>
    <definedName name="VAS083_F_Kitostransport2Nuotekudumblot1">'Forma 12'!$L$166</definedName>
    <definedName name="VAS083_F_Kitostransport2Nuotekusurinki1">'Forma 12'!$J$166</definedName>
    <definedName name="VAS083_F_Kitostransport2Nuotekuvalymas1">'Forma 12'!$K$166</definedName>
    <definedName name="VAS083_F_Kitostransport2Pavirsiniunuot1">'Forma 12'!$M$166</definedName>
    <definedName name="VAS083_F_Kitostransport3Apskaitosveikla1">'Forma 12'!$N$248</definedName>
    <definedName name="VAS083_F_Kitostransport3Geriamojovande7">'Forma 12'!$G$248</definedName>
    <definedName name="VAS083_F_Kitostransport3Geriamojovande8">'Forma 12'!$H$248</definedName>
    <definedName name="VAS083_F_Kitostransport3Geriamojovande9">'Forma 12'!$I$248</definedName>
    <definedName name="VAS083_F_Kitostransport3Kitareguliuoja1">'Forma 12'!$O$248</definedName>
    <definedName name="VAS083_F_Kitostransport3Kitosveiklosne1">'Forma 12'!$P$248</definedName>
    <definedName name="VAS083_F_Kitostransport3Nuotekudumblot1">'Forma 12'!$L$248</definedName>
    <definedName name="VAS083_F_Kitostransport3Nuotekusurinki1">'Forma 12'!$J$248</definedName>
    <definedName name="VAS083_F_Kitostransport3Nuotekuvalymas1">'Forma 12'!$K$248</definedName>
    <definedName name="VAS083_F_Kitostransport3Pavirsiniunuot1">'Forma 12'!$M$248</definedName>
    <definedName name="VAS083_F_Lengviejiautom1Apskaitosveikla1">'Forma 12'!$N$80</definedName>
    <definedName name="VAS083_F_Lengviejiautom1Geriamojovande7">'Forma 12'!$G$80</definedName>
    <definedName name="VAS083_F_Lengviejiautom1Geriamojovande8">'Forma 12'!$H$80</definedName>
    <definedName name="VAS083_F_Lengviejiautom1Geriamojovande9">'Forma 12'!$I$80</definedName>
    <definedName name="VAS083_F_Lengviejiautom1Kitareguliuoja1">'Forma 12'!$O$80</definedName>
    <definedName name="VAS083_F_Lengviejiautom1Kitosveiklosne1">'Forma 12'!$P$80</definedName>
    <definedName name="VAS083_F_Lengviejiautom1Nuotekudumblot1">'Forma 12'!$L$80</definedName>
    <definedName name="VAS083_F_Lengviejiautom1Nuotekusurinki1">'Forma 12'!$J$80</definedName>
    <definedName name="VAS083_F_Lengviejiautom1Nuotekuvalymas1">'Forma 12'!$K$80</definedName>
    <definedName name="VAS083_F_Lengviejiautom1Pavirsiniunuot1">'Forma 12'!$M$80</definedName>
    <definedName name="VAS083_F_Lengviejiautom2Apskaitosveikla1">'Forma 12'!$N$162</definedName>
    <definedName name="VAS083_F_Lengviejiautom2Geriamojovande7">'Forma 12'!$G$162</definedName>
    <definedName name="VAS083_F_Lengviejiautom2Geriamojovande8">'Forma 12'!$H$162</definedName>
    <definedName name="VAS083_F_Lengviejiautom2Geriamojovande9">'Forma 12'!$I$162</definedName>
    <definedName name="VAS083_F_Lengviejiautom2Kitareguliuoja1">'Forma 12'!$O$162</definedName>
    <definedName name="VAS083_F_Lengviejiautom2Kitosveiklosne1">'Forma 12'!$P$162</definedName>
    <definedName name="VAS083_F_Lengviejiautom2Nuotekudumblot1">'Forma 12'!$L$162</definedName>
    <definedName name="VAS083_F_Lengviejiautom2Nuotekusurinki1">'Forma 12'!$J$162</definedName>
    <definedName name="VAS083_F_Lengviejiautom2Nuotekuvalymas1">'Forma 12'!$K$162</definedName>
    <definedName name="VAS083_F_Lengviejiautom2Pavirsiniunuot1">'Forma 12'!$M$162</definedName>
    <definedName name="VAS083_F_Lengviejiautom3Apskaitosveikla1">'Forma 12'!$N$244</definedName>
    <definedName name="VAS083_F_Lengviejiautom3Geriamojovande7">'Forma 12'!$G$244</definedName>
    <definedName name="VAS083_F_Lengviejiautom3Geriamojovande8">'Forma 12'!$H$244</definedName>
    <definedName name="VAS083_F_Lengviejiautom3Geriamojovande9">'Forma 12'!$I$244</definedName>
    <definedName name="VAS083_F_Lengviejiautom3Kitareguliuoja1">'Forma 12'!$O$244</definedName>
    <definedName name="VAS083_F_Lengviejiautom3Kitosveiklosne1">'Forma 12'!$P$244</definedName>
    <definedName name="VAS083_F_Lengviejiautom3Nuotekudumblot1">'Forma 12'!$L$244</definedName>
    <definedName name="VAS083_F_Lengviejiautom3Nuotekusurinki1">'Forma 12'!$J$244</definedName>
    <definedName name="VAS083_F_Lengviejiautom3Nuotekuvalymas1">'Forma 12'!$K$244</definedName>
    <definedName name="VAS083_F_Lengviejiautom3Pavirsiniunuot1">'Forma 12'!$M$244</definedName>
    <definedName name="VAS083_F_Masinosiriranga1Apskaitosveikla1">'Forma 12'!$N$49</definedName>
    <definedName name="VAS083_F_Masinosiriranga1Geriamojovande7">'Forma 12'!$G$49</definedName>
    <definedName name="VAS083_F_Masinosiriranga1Geriamojovande8">'Forma 12'!$H$49</definedName>
    <definedName name="VAS083_F_Masinosiriranga1Geriamojovande9">'Forma 12'!$I$49</definedName>
    <definedName name="VAS083_F_Masinosiriranga1Kitareguliuoja1">'Forma 12'!$O$49</definedName>
    <definedName name="VAS083_F_Masinosiriranga1Kitosveiklosne1">'Forma 12'!$P$49</definedName>
    <definedName name="VAS083_F_Masinosiriranga1Nuotekudumblot1">'Forma 12'!$L$49</definedName>
    <definedName name="VAS083_F_Masinosiriranga1Nuotekusurinki1">'Forma 12'!$J$49</definedName>
    <definedName name="VAS083_F_Masinosiriranga1Nuotekuvalymas1">'Forma 12'!$K$49</definedName>
    <definedName name="VAS083_F_Masinosiriranga1Pavirsiniunuot1">'Forma 12'!$M$49</definedName>
    <definedName name="VAS083_F_Masinosiriranga2Apskaitosveikla1">'Forma 12'!$N$131</definedName>
    <definedName name="VAS083_F_Masinosiriranga2Geriamojovande7">'Forma 12'!$G$131</definedName>
    <definedName name="VAS083_F_Masinosiriranga2Geriamojovande8">'Forma 12'!$H$131</definedName>
    <definedName name="VAS083_F_Masinosiriranga2Geriamojovande9">'Forma 12'!$I$131</definedName>
    <definedName name="VAS083_F_Masinosiriranga2Kitareguliuoja1">'Forma 12'!$O$131</definedName>
    <definedName name="VAS083_F_Masinosiriranga2Kitosveiklosne1">'Forma 12'!$P$131</definedName>
    <definedName name="VAS083_F_Masinosiriranga2Nuotekudumblot1">'Forma 12'!$L$131</definedName>
    <definedName name="VAS083_F_Masinosiriranga2Nuotekusurinki1">'Forma 12'!$J$131</definedName>
    <definedName name="VAS083_F_Masinosiriranga2Nuotekuvalymas1">'Forma 12'!$K$131</definedName>
    <definedName name="VAS083_F_Masinosiriranga2Pavirsiniunuot1">'Forma 12'!$M$131</definedName>
    <definedName name="VAS083_F_Masinosiriranga3Apskaitosveikla1">'Forma 12'!$N$213</definedName>
    <definedName name="VAS083_F_Masinosiriranga3Geriamojovande7">'Forma 12'!$G$213</definedName>
    <definedName name="VAS083_F_Masinosiriranga3Geriamojovande8">'Forma 12'!$H$213</definedName>
    <definedName name="VAS083_F_Masinosiriranga3Geriamojovande9">'Forma 12'!$I$213</definedName>
    <definedName name="VAS083_F_Masinosiriranga3Kitareguliuoja1">'Forma 12'!$O$213</definedName>
    <definedName name="VAS083_F_Masinosiriranga3Kitosveiklosne1">'Forma 12'!$P$213</definedName>
    <definedName name="VAS083_F_Masinosiriranga3Nuotekudumblot1">'Forma 12'!$L$213</definedName>
    <definedName name="VAS083_F_Masinosiriranga3Nuotekusurinki1">'Forma 12'!$J$213</definedName>
    <definedName name="VAS083_F_Masinosiriranga3Nuotekuvalymas1">'Forma 12'!$K$213</definedName>
    <definedName name="VAS083_F_Masinosiriranga3Pavirsiniunuot1">'Forma 12'!$M$213</definedName>
    <definedName name="VAS083_F_Nematerialusis1Apskaitosveikla1">'Forma 12'!$N$11</definedName>
    <definedName name="VAS083_F_Nematerialusis1Geriamojovande7">'Forma 12'!$G$11</definedName>
    <definedName name="VAS083_F_Nematerialusis1Geriamojovande8">'Forma 12'!$H$11</definedName>
    <definedName name="VAS083_F_Nematerialusis1Geriamojovande9">'Forma 12'!$I$11</definedName>
    <definedName name="VAS083_F_Nematerialusis1Kitareguliuoja1">'Forma 12'!$O$11</definedName>
    <definedName name="VAS083_F_Nematerialusis1Kitosveiklosne1">'Forma 12'!$P$11</definedName>
    <definedName name="VAS083_F_Nematerialusis1Nuotekudumblot1">'Forma 12'!$L$11</definedName>
    <definedName name="VAS083_F_Nematerialusis1Nuotekusurinki1">'Forma 12'!$J$11</definedName>
    <definedName name="VAS083_F_Nematerialusis1Nuotekuvalymas1">'Forma 12'!$K$11</definedName>
    <definedName name="VAS083_F_Nematerialusis1Pavirsiniunuot1">'Forma 12'!$M$11</definedName>
    <definedName name="VAS083_F_Nematerialusis2Apskaitosveikla1">'Forma 12'!$N$93</definedName>
    <definedName name="VAS083_F_Nematerialusis2Geriamojovande7">'Forma 12'!$G$93</definedName>
    <definedName name="VAS083_F_Nematerialusis2Geriamojovande8">'Forma 12'!$H$93</definedName>
    <definedName name="VAS083_F_Nematerialusis2Geriamojovande9">'Forma 12'!$I$93</definedName>
    <definedName name="VAS083_F_Nematerialusis2Kitareguliuoja1">'Forma 12'!$O$93</definedName>
    <definedName name="VAS083_F_Nematerialusis2Kitosveiklosne1">'Forma 12'!$P$93</definedName>
    <definedName name="VAS083_F_Nematerialusis2Nuotekudumblot1">'Forma 12'!$L$93</definedName>
    <definedName name="VAS083_F_Nematerialusis2Nuotekusurinki1">'Forma 12'!$J$93</definedName>
    <definedName name="VAS083_F_Nematerialusis2Nuotekuvalymas1">'Forma 12'!$K$93</definedName>
    <definedName name="VAS083_F_Nematerialusis2Pavirsiniunuot1">'Forma 12'!$M$93</definedName>
    <definedName name="VAS083_F_Nematerialusis3Apskaitosveikla1">'Forma 12'!$N$175</definedName>
    <definedName name="VAS083_F_Nematerialusis3Geriamojovande7">'Forma 12'!$G$175</definedName>
    <definedName name="VAS083_F_Nematerialusis3Geriamojovande8">'Forma 12'!$H$175</definedName>
    <definedName name="VAS083_F_Nematerialusis3Geriamojovande9">'Forma 12'!$I$175</definedName>
    <definedName name="VAS083_F_Nematerialusis3Kitareguliuoja1">'Forma 12'!$O$175</definedName>
    <definedName name="VAS083_F_Nematerialusis3Kitosveiklosne1">'Forma 12'!$P$175</definedName>
    <definedName name="VAS083_F_Nematerialusis3Nuotekudumblot1">'Forma 12'!$L$175</definedName>
    <definedName name="VAS083_F_Nematerialusis3Nuotekusurinki1">'Forma 12'!$J$175</definedName>
    <definedName name="VAS083_F_Nematerialusis3Nuotekuvalymas1">'Forma 12'!$K$175</definedName>
    <definedName name="VAS083_F_Nematerialusis3Pavirsiniunuot1">'Forma 12'!$M$175</definedName>
    <definedName name="VAS083_F_Netiesiogiaipa1Apskaitosveikla1">'Forma 12'!$N$92</definedName>
    <definedName name="VAS083_F_Netiesiogiaipa1Geriamojovande7">'Forma 12'!$G$92</definedName>
    <definedName name="VAS083_F_Netiesiogiaipa1Geriamojovande8">'Forma 12'!$H$92</definedName>
    <definedName name="VAS083_F_Netiesiogiaipa1Geriamojovande9">'Forma 12'!$I$92</definedName>
    <definedName name="VAS083_F_Netiesiogiaipa1Kitareguliuoja1">'Forma 12'!$O$92</definedName>
    <definedName name="VAS083_F_Netiesiogiaipa1Kitosveiklosne1">'Forma 12'!$P$92</definedName>
    <definedName name="VAS083_F_Netiesiogiaipa1Nuotekudumblot1">'Forma 12'!$L$92</definedName>
    <definedName name="VAS083_F_Netiesiogiaipa1Nuotekusurinki1">'Forma 12'!$J$92</definedName>
    <definedName name="VAS083_F_Netiesiogiaipa1Nuotekuvalymas1">'Forma 12'!$K$92</definedName>
    <definedName name="VAS083_F_Netiesiogiaipa1Pavirsiniunuot1">'Forma 12'!$M$92</definedName>
    <definedName name="VAS083_F_Nuotekuirdumbl1Apskaitosveikla1">'Forma 12'!$N$54</definedName>
    <definedName name="VAS083_F_Nuotekuirdumbl1Geriamojovande7">'Forma 12'!$G$54</definedName>
    <definedName name="VAS083_F_Nuotekuirdumbl1Geriamojovande8">'Forma 12'!$H$54</definedName>
    <definedName name="VAS083_F_Nuotekuirdumbl1Geriamojovande9">'Forma 12'!$I$54</definedName>
    <definedName name="VAS083_F_Nuotekuirdumbl1Kitareguliuoja1">'Forma 12'!$O$54</definedName>
    <definedName name="VAS083_F_Nuotekuirdumbl1Kitosveiklosne1">'Forma 12'!$P$54</definedName>
    <definedName name="VAS083_F_Nuotekuirdumbl1Nuotekudumblot1">'Forma 12'!$L$54</definedName>
    <definedName name="VAS083_F_Nuotekuirdumbl1Nuotekusurinki1">'Forma 12'!$J$54</definedName>
    <definedName name="VAS083_F_Nuotekuirdumbl1Nuotekuvalymas1">'Forma 12'!$K$54</definedName>
    <definedName name="VAS083_F_Nuotekuirdumbl1Pavirsiniunuot1">'Forma 12'!$M$54</definedName>
    <definedName name="VAS083_F_Nuotekuirdumbl2Apskaitosveikla1">'Forma 12'!$N$136</definedName>
    <definedName name="VAS083_F_Nuotekuirdumbl2Geriamojovande7">'Forma 12'!$G$136</definedName>
    <definedName name="VAS083_F_Nuotekuirdumbl2Geriamojovande8">'Forma 12'!$H$136</definedName>
    <definedName name="VAS083_F_Nuotekuirdumbl2Geriamojovande9">'Forma 12'!$I$136</definedName>
    <definedName name="VAS083_F_Nuotekuirdumbl2Kitareguliuoja1">'Forma 12'!$O$136</definedName>
    <definedName name="VAS083_F_Nuotekuirdumbl2Kitosveiklosne1">'Forma 12'!$P$136</definedName>
    <definedName name="VAS083_F_Nuotekuirdumbl2Nuotekudumblot1">'Forma 12'!$L$136</definedName>
    <definedName name="VAS083_F_Nuotekuirdumbl2Nuotekusurinki1">'Forma 12'!$J$136</definedName>
    <definedName name="VAS083_F_Nuotekuirdumbl2Nuotekuvalymas1">'Forma 12'!$K$136</definedName>
    <definedName name="VAS083_F_Nuotekuirdumbl2Pavirsiniunuot1">'Forma 12'!$M$136</definedName>
    <definedName name="VAS083_F_Nuotekuirdumbl3Apskaitosveikla1">'Forma 12'!$N$218</definedName>
    <definedName name="VAS083_F_Nuotekuirdumbl3Geriamojovande7">'Forma 12'!$G$218</definedName>
    <definedName name="VAS083_F_Nuotekuirdumbl3Geriamojovande8">'Forma 12'!$H$218</definedName>
    <definedName name="VAS083_F_Nuotekuirdumbl3Geriamojovande9">'Forma 12'!$I$218</definedName>
    <definedName name="VAS083_F_Nuotekuirdumbl3Kitareguliuoja1">'Forma 12'!$O$218</definedName>
    <definedName name="VAS083_F_Nuotekuirdumbl3Kitosveiklosne1">'Forma 12'!$P$218</definedName>
    <definedName name="VAS083_F_Nuotekuirdumbl3Nuotekudumblot1">'Forma 12'!$L$218</definedName>
    <definedName name="VAS083_F_Nuotekuirdumbl3Nuotekusurinki1">'Forma 12'!$J$218</definedName>
    <definedName name="VAS083_F_Nuotekuirdumbl3Nuotekuvalymas1">'Forma 12'!$K$218</definedName>
    <definedName name="VAS083_F_Nuotekuirdumbl3Pavirsiniunuot1">'Forma 12'!$M$218</definedName>
    <definedName name="VAS083_F_Pastataiadmini1Apskaitosveikla1">'Forma 12'!$N$25</definedName>
    <definedName name="VAS083_F_Pastataiadmini1Geriamojovande7">'Forma 12'!$G$25</definedName>
    <definedName name="VAS083_F_Pastataiadmini1Geriamojovande8">'Forma 12'!$H$25</definedName>
    <definedName name="VAS083_F_Pastataiadmini1Geriamojovande9">'Forma 12'!$I$25</definedName>
    <definedName name="VAS083_F_Pastataiadmini1Kitareguliuoja1">'Forma 12'!$O$25</definedName>
    <definedName name="VAS083_F_Pastataiadmini1Kitosveiklosne1">'Forma 12'!$P$25</definedName>
    <definedName name="VAS083_F_Pastataiadmini1Nuotekudumblot1">'Forma 12'!$L$25</definedName>
    <definedName name="VAS083_F_Pastataiadmini1Nuotekusurinki1">'Forma 12'!$J$25</definedName>
    <definedName name="VAS083_F_Pastataiadmini1Nuotekuvalymas1">'Forma 12'!$K$25</definedName>
    <definedName name="VAS083_F_Pastataiadmini1Pavirsiniunuot1">'Forma 12'!$M$25</definedName>
    <definedName name="VAS083_F_Pastataiadmini2Apskaitosveikla1">'Forma 12'!$N$107</definedName>
    <definedName name="VAS083_F_Pastataiadmini2Geriamojovande7">'Forma 12'!$G$107</definedName>
    <definedName name="VAS083_F_Pastataiadmini2Geriamojovande8">'Forma 12'!$H$107</definedName>
    <definedName name="VAS083_F_Pastataiadmini2Geriamojovande9">'Forma 12'!$I$107</definedName>
    <definedName name="VAS083_F_Pastataiadmini2Kitareguliuoja1">'Forma 12'!$O$107</definedName>
    <definedName name="VAS083_F_Pastataiadmini2Kitosveiklosne1">'Forma 12'!$P$107</definedName>
    <definedName name="VAS083_F_Pastataiadmini2Nuotekudumblot1">'Forma 12'!$L$107</definedName>
    <definedName name="VAS083_F_Pastataiadmini2Nuotekusurinki1">'Forma 12'!$J$107</definedName>
    <definedName name="VAS083_F_Pastataiadmini2Nuotekuvalymas1">'Forma 12'!$K$107</definedName>
    <definedName name="VAS083_F_Pastataiadmini2Pavirsiniunuot1">'Forma 12'!$M$107</definedName>
    <definedName name="VAS083_F_Pastataiadmini3Apskaitosveikla1">'Forma 12'!$N$189</definedName>
    <definedName name="VAS083_F_Pastataiadmini3Geriamojovande7">'Forma 12'!$G$189</definedName>
    <definedName name="VAS083_F_Pastataiadmini3Geriamojovande8">'Forma 12'!$H$189</definedName>
    <definedName name="VAS083_F_Pastataiadmini3Geriamojovande9">'Forma 12'!$I$189</definedName>
    <definedName name="VAS083_F_Pastataiadmini3Kitareguliuoja1">'Forma 12'!$O$189</definedName>
    <definedName name="VAS083_F_Pastataiadmini3Kitosveiklosne1">'Forma 12'!$P$189</definedName>
    <definedName name="VAS083_F_Pastataiadmini3Nuotekudumblot1">'Forma 12'!$L$189</definedName>
    <definedName name="VAS083_F_Pastataiadmini3Nuotekusurinki1">'Forma 12'!$J$189</definedName>
    <definedName name="VAS083_F_Pastataiadmini3Nuotekuvalymas1">'Forma 12'!$K$189</definedName>
    <definedName name="VAS083_F_Pastataiadmini3Pavirsiniunuot1">'Forma 12'!$M$189</definedName>
    <definedName name="VAS083_F_Pastataiirstat1Apskaitosveikla1">'Forma 12'!$N$24</definedName>
    <definedName name="VAS083_F_Pastataiirstat1Geriamojovande7">'Forma 12'!$G$24</definedName>
    <definedName name="VAS083_F_Pastataiirstat1Geriamojovande8">'Forma 12'!$H$24</definedName>
    <definedName name="VAS083_F_Pastataiirstat1Geriamojovande9">'Forma 12'!$I$24</definedName>
    <definedName name="VAS083_F_Pastataiirstat1Kitareguliuoja1">'Forma 12'!$O$24</definedName>
    <definedName name="VAS083_F_Pastataiirstat1Kitosveiklosne1">'Forma 12'!$P$24</definedName>
    <definedName name="VAS083_F_Pastataiirstat1Nuotekudumblot1">'Forma 12'!$L$24</definedName>
    <definedName name="VAS083_F_Pastataiirstat1Nuotekusurinki1">'Forma 12'!$J$24</definedName>
    <definedName name="VAS083_F_Pastataiirstat1Nuotekuvalymas1">'Forma 12'!$K$24</definedName>
    <definedName name="VAS083_F_Pastataiirstat1Pavirsiniunuot1">'Forma 12'!$M$24</definedName>
    <definedName name="VAS083_F_Pastataiirstat2Apskaitosveikla1">'Forma 12'!$N$106</definedName>
    <definedName name="VAS083_F_Pastataiirstat2Geriamojovande7">'Forma 12'!$G$106</definedName>
    <definedName name="VAS083_F_Pastataiirstat2Geriamojovande8">'Forma 12'!$H$106</definedName>
    <definedName name="VAS083_F_Pastataiirstat2Geriamojovande9">'Forma 12'!$I$106</definedName>
    <definedName name="VAS083_F_Pastataiirstat2Kitareguliuoja1">'Forma 12'!$O$106</definedName>
    <definedName name="VAS083_F_Pastataiirstat2Kitosveiklosne1">'Forma 12'!$P$106</definedName>
    <definedName name="VAS083_F_Pastataiirstat2Nuotekudumblot1">'Forma 12'!$L$106</definedName>
    <definedName name="VAS083_F_Pastataiirstat2Nuotekusurinki1">'Forma 12'!$J$106</definedName>
    <definedName name="VAS083_F_Pastataiirstat2Nuotekuvalymas1">'Forma 12'!$K$106</definedName>
    <definedName name="VAS083_F_Pastataiirstat2Pavirsiniunuot1">'Forma 12'!$M$106</definedName>
    <definedName name="VAS083_F_Pastataiirstat3Apskaitosveikla1">'Forma 12'!$N$188</definedName>
    <definedName name="VAS083_F_Pastataiirstat3Geriamojovande7">'Forma 12'!$G$188</definedName>
    <definedName name="VAS083_F_Pastataiirstat3Geriamojovande8">'Forma 12'!$H$188</definedName>
    <definedName name="VAS083_F_Pastataiirstat3Geriamojovande9">'Forma 12'!$I$188</definedName>
    <definedName name="VAS083_F_Pastataiirstat3Kitareguliuoja1">'Forma 12'!$O$188</definedName>
    <definedName name="VAS083_F_Pastataiirstat3Kitosveiklosne1">'Forma 12'!$P$188</definedName>
    <definedName name="VAS083_F_Pastataiirstat3Nuotekudumblot1">'Forma 12'!$L$188</definedName>
    <definedName name="VAS083_F_Pastataiirstat3Nuotekusurinki1">'Forma 12'!$J$188</definedName>
    <definedName name="VAS083_F_Pastataiirstat3Nuotekuvalymas1">'Forma 12'!$K$188</definedName>
    <definedName name="VAS083_F_Pastataiirstat3Pavirsiniunuot1">'Forma 12'!$M$188</definedName>
    <definedName name="VAS083_F_Saulessviesose1Apskaitosveikla1">'Forma 12'!$N$41</definedName>
    <definedName name="VAS083_F_Saulessviesose1Geriamojovande7">'Forma 12'!$G$41</definedName>
    <definedName name="VAS083_F_Saulessviesose1Geriamojovande8">'Forma 12'!$H$41</definedName>
    <definedName name="VAS083_F_Saulessviesose1Geriamojovande9">'Forma 12'!$I$41</definedName>
    <definedName name="VAS083_F_Saulessviesose1Kitareguliuoja1">'Forma 12'!$O$41</definedName>
    <definedName name="VAS083_F_Saulessviesose1Kitosveiklosne1">'Forma 12'!$P$41</definedName>
    <definedName name="VAS083_F_Saulessviesose1Nuotekudumblot1">'Forma 12'!$L$41</definedName>
    <definedName name="VAS083_F_Saulessviesose1Nuotekusurinki1">'Forma 12'!$J$41</definedName>
    <definedName name="VAS083_F_Saulessviesose1Nuotekuvalymas1">'Forma 12'!$K$41</definedName>
    <definedName name="VAS083_F_Saulessviesose1Pavirsiniunuot1">'Forma 12'!$M$41</definedName>
    <definedName name="VAS083_F_Saulessviesose2Apskaitosveikla1">'Forma 12'!$N$123</definedName>
    <definedName name="VAS083_F_Saulessviesose2Geriamojovande7">'Forma 12'!$G$123</definedName>
    <definedName name="VAS083_F_Saulessviesose2Geriamojovande8">'Forma 12'!$H$123</definedName>
    <definedName name="VAS083_F_Saulessviesose2Geriamojovande9">'Forma 12'!$I$123</definedName>
    <definedName name="VAS083_F_Saulessviesose2Kitareguliuoja1">'Forma 12'!$O$123</definedName>
    <definedName name="VAS083_F_Saulessviesose2Kitosveiklosne1">'Forma 12'!$P$123</definedName>
    <definedName name="VAS083_F_Saulessviesose2Nuotekudumblot1">'Forma 12'!$L$123</definedName>
    <definedName name="VAS083_F_Saulessviesose2Nuotekusurinki1">'Forma 12'!$J$123</definedName>
    <definedName name="VAS083_F_Saulessviesose2Nuotekuvalymas1">'Forma 12'!$K$123</definedName>
    <definedName name="VAS083_F_Saulessviesose2Pavirsiniunuot1">'Forma 12'!$M$123</definedName>
    <definedName name="VAS083_F_Saulessviesose3Apskaitosveikla1">'Forma 12'!$N$205</definedName>
    <definedName name="VAS083_F_Saulessviesose3Geriamojovande7">'Forma 12'!$G$205</definedName>
    <definedName name="VAS083_F_Saulessviesose3Geriamojovande8">'Forma 12'!$H$205</definedName>
    <definedName name="VAS083_F_Saulessviesose3Geriamojovande9">'Forma 12'!$I$205</definedName>
    <definedName name="VAS083_F_Saulessviesose3Kitareguliuoja1">'Forma 12'!$O$205</definedName>
    <definedName name="VAS083_F_Saulessviesose3Kitosveiklosne1">'Forma 12'!$P$205</definedName>
    <definedName name="VAS083_F_Saulessviesose3Nuotekudumblot1">'Forma 12'!$L$205</definedName>
    <definedName name="VAS083_F_Saulessviesose3Nuotekusurinki1">'Forma 12'!$J$205</definedName>
    <definedName name="VAS083_F_Saulessviesose3Nuotekuvalymas1">'Forma 12'!$K$205</definedName>
    <definedName name="VAS083_F_Saulessviesose3Pavirsiniunuot1">'Forma 12'!$M$205</definedName>
    <definedName name="VAS083_F_Silumosatsiska1Apskaitosveikla1">'Forma 12'!$N$67</definedName>
    <definedName name="VAS083_F_Silumosatsiska1Geriamojovande7">'Forma 12'!$G$67</definedName>
    <definedName name="VAS083_F_Silumosatsiska1Geriamojovande8">'Forma 12'!$H$67</definedName>
    <definedName name="VAS083_F_Silumosatsiska1Geriamojovande9">'Forma 12'!$I$67</definedName>
    <definedName name="VAS083_F_Silumosatsiska1Kitareguliuoja1">'Forma 12'!$O$67</definedName>
    <definedName name="VAS083_F_Silumosatsiska1Kitosveiklosne1">'Forma 12'!$P$67</definedName>
    <definedName name="VAS083_F_Silumosatsiska1Nuotekudumblot1">'Forma 12'!$L$67</definedName>
    <definedName name="VAS083_F_Silumosatsiska1Nuotekusurinki1">'Forma 12'!$J$67</definedName>
    <definedName name="VAS083_F_Silumosatsiska1Nuotekuvalymas1">'Forma 12'!$K$67</definedName>
    <definedName name="VAS083_F_Silumosatsiska1Pavirsiniunuot1">'Forma 12'!$M$67</definedName>
    <definedName name="VAS083_F_Silumosatsiska2Apskaitosveikla1">'Forma 12'!$N$149</definedName>
    <definedName name="VAS083_F_Silumosatsiska2Geriamojovande7">'Forma 12'!$G$149</definedName>
    <definedName name="VAS083_F_Silumosatsiska2Geriamojovande8">'Forma 12'!$H$149</definedName>
    <definedName name="VAS083_F_Silumosatsiska2Geriamojovande9">'Forma 12'!$I$149</definedName>
    <definedName name="VAS083_F_Silumosatsiska2Kitareguliuoja1">'Forma 12'!$O$149</definedName>
    <definedName name="VAS083_F_Silumosatsiska2Kitosveiklosne1">'Forma 12'!$P$149</definedName>
    <definedName name="VAS083_F_Silumosatsiska2Nuotekudumblot1">'Forma 12'!$L$149</definedName>
    <definedName name="VAS083_F_Silumosatsiska2Nuotekusurinki1">'Forma 12'!$J$149</definedName>
    <definedName name="VAS083_F_Silumosatsiska2Nuotekuvalymas1">'Forma 12'!$K$149</definedName>
    <definedName name="VAS083_F_Silumosatsiska2Pavirsiniunuot1">'Forma 12'!$M$149</definedName>
    <definedName name="VAS083_F_Silumosatsiska3Apskaitosveikla1">'Forma 12'!$N$231</definedName>
    <definedName name="VAS083_F_Silumosatsiska3Geriamojovande7">'Forma 12'!$G$231</definedName>
    <definedName name="VAS083_F_Silumosatsiska3Geriamojovande8">'Forma 12'!$H$231</definedName>
    <definedName name="VAS083_F_Silumosatsiska3Geriamojovande9">'Forma 12'!$I$231</definedName>
    <definedName name="VAS083_F_Silumosatsiska3Kitareguliuoja1">'Forma 12'!$O$231</definedName>
    <definedName name="VAS083_F_Silumosatsiska3Kitosveiklosne1">'Forma 12'!$P$231</definedName>
    <definedName name="VAS083_F_Silumosatsiska3Nuotekudumblot1">'Forma 12'!$L$231</definedName>
    <definedName name="VAS083_F_Silumosatsiska3Nuotekusurinki1">'Forma 12'!$J$231</definedName>
    <definedName name="VAS083_F_Silumosatsiska3Nuotekuvalymas1">'Forma 12'!$K$231</definedName>
    <definedName name="VAS083_F_Silumosatsiska3Pavirsiniunuot1">'Forma 12'!$M$231</definedName>
    <definedName name="VAS083_F_Silumosirkarst1Apskaitosveikla1">'Forma 12'!$N$37</definedName>
    <definedName name="VAS083_F_Silumosirkarst1Geriamojovande7">'Forma 12'!$G$37</definedName>
    <definedName name="VAS083_F_Silumosirkarst1Geriamojovande8">'Forma 12'!$H$37</definedName>
    <definedName name="VAS083_F_Silumosirkarst1Geriamojovande9">'Forma 12'!$I$37</definedName>
    <definedName name="VAS083_F_Silumosirkarst1Kitareguliuoja1">'Forma 12'!$O$37</definedName>
    <definedName name="VAS083_F_Silumosirkarst1Kitosveiklosne1">'Forma 12'!$P$37</definedName>
    <definedName name="VAS083_F_Silumosirkarst1Nuotekudumblot1">'Forma 12'!$L$37</definedName>
    <definedName name="VAS083_F_Silumosirkarst1Nuotekusurinki1">'Forma 12'!$J$37</definedName>
    <definedName name="VAS083_F_Silumosirkarst1Nuotekuvalymas1">'Forma 12'!$K$37</definedName>
    <definedName name="VAS083_F_Silumosirkarst1Pavirsiniunuot1">'Forma 12'!$M$37</definedName>
    <definedName name="VAS083_F_Silumosirkarst2Apskaitosveikla1">'Forma 12'!$N$119</definedName>
    <definedName name="VAS083_F_Silumosirkarst2Geriamojovande7">'Forma 12'!$G$119</definedName>
    <definedName name="VAS083_F_Silumosirkarst2Geriamojovande8">'Forma 12'!$H$119</definedName>
    <definedName name="VAS083_F_Silumosirkarst2Geriamojovande9">'Forma 12'!$I$119</definedName>
    <definedName name="VAS083_F_Silumosirkarst2Kitareguliuoja1">'Forma 12'!$O$119</definedName>
    <definedName name="VAS083_F_Silumosirkarst2Kitosveiklosne1">'Forma 12'!$P$119</definedName>
    <definedName name="VAS083_F_Silumosirkarst2Nuotekudumblot1">'Forma 12'!$L$119</definedName>
    <definedName name="VAS083_F_Silumosirkarst2Nuotekusurinki1">'Forma 12'!$J$119</definedName>
    <definedName name="VAS083_F_Silumosirkarst2Nuotekuvalymas1">'Forma 12'!$K$119</definedName>
    <definedName name="VAS083_F_Silumosirkarst2Pavirsiniunuot1">'Forma 12'!$M$119</definedName>
    <definedName name="VAS083_F_Silumosirkarst3Apskaitosveikla1">'Forma 12'!$N$201</definedName>
    <definedName name="VAS083_F_Silumosirkarst3Geriamojovande7">'Forma 12'!$G$201</definedName>
    <definedName name="VAS083_F_Silumosirkarst3Geriamojovande8">'Forma 12'!$H$201</definedName>
    <definedName name="VAS083_F_Silumosirkarst3Geriamojovande9">'Forma 12'!$I$201</definedName>
    <definedName name="VAS083_F_Silumosirkarst3Kitareguliuoja1">'Forma 12'!$O$201</definedName>
    <definedName name="VAS083_F_Silumosirkarst3Kitosveiklosne1">'Forma 12'!$P$201</definedName>
    <definedName name="VAS083_F_Silumosirkarst3Nuotekudumblot1">'Forma 12'!$L$201</definedName>
    <definedName name="VAS083_F_Silumosirkarst3Nuotekusurinki1">'Forma 12'!$J$201</definedName>
    <definedName name="VAS083_F_Silumosirkarst3Nuotekuvalymas1">'Forma 12'!$K$201</definedName>
    <definedName name="VAS083_F_Silumosirkarst3Pavirsiniunuot1">'Forma 12'!$M$201</definedName>
    <definedName name="VAS083_F_Specprogramine1Apskaitosveikla1">'Forma 12'!$N$16</definedName>
    <definedName name="VAS083_F_Specprogramine1Geriamojovande7">'Forma 12'!$G$16</definedName>
    <definedName name="VAS083_F_Specprogramine1Geriamojovande8">'Forma 12'!$H$16</definedName>
    <definedName name="VAS083_F_Specprogramine1Geriamojovande9">'Forma 12'!$I$16</definedName>
    <definedName name="VAS083_F_Specprogramine1Kitareguliuoja1">'Forma 12'!$O$16</definedName>
    <definedName name="VAS083_F_Specprogramine1Kitosveiklosne1">'Forma 12'!$P$16</definedName>
    <definedName name="VAS083_F_Specprogramine1Nuotekudumblot1">'Forma 12'!$L$16</definedName>
    <definedName name="VAS083_F_Specprogramine1Nuotekusurinki1">'Forma 12'!$J$16</definedName>
    <definedName name="VAS083_F_Specprogramine1Nuotekuvalymas1">'Forma 12'!$K$16</definedName>
    <definedName name="VAS083_F_Specprogramine1Pavirsiniunuot1">'Forma 12'!$M$16</definedName>
    <definedName name="VAS083_F_Specprogramine2Apskaitosveikla1">'Forma 12'!$N$98</definedName>
    <definedName name="VAS083_F_Specprogramine2Geriamojovande7">'Forma 12'!$G$98</definedName>
    <definedName name="VAS083_F_Specprogramine2Geriamojovande8">'Forma 12'!$H$98</definedName>
    <definedName name="VAS083_F_Specprogramine2Geriamojovande9">'Forma 12'!$I$98</definedName>
    <definedName name="VAS083_F_Specprogramine2Kitareguliuoja1">'Forma 12'!$O$98</definedName>
    <definedName name="VAS083_F_Specprogramine2Kitosveiklosne1">'Forma 12'!$P$98</definedName>
    <definedName name="VAS083_F_Specprogramine2Nuotekudumblot1">'Forma 12'!$L$98</definedName>
    <definedName name="VAS083_F_Specprogramine2Nuotekusurinki1">'Forma 12'!$J$98</definedName>
    <definedName name="VAS083_F_Specprogramine2Nuotekuvalymas1">'Forma 12'!$K$98</definedName>
    <definedName name="VAS083_F_Specprogramine2Pavirsiniunuot1">'Forma 12'!$M$98</definedName>
    <definedName name="VAS083_F_Specprogramine3Apskaitosveikla1">'Forma 12'!$N$180</definedName>
    <definedName name="VAS083_F_Specprogramine3Geriamojovande7">'Forma 12'!$G$180</definedName>
    <definedName name="VAS083_F_Specprogramine3Geriamojovande8">'Forma 12'!$H$180</definedName>
    <definedName name="VAS083_F_Specprogramine3Geriamojovande9">'Forma 12'!$I$180</definedName>
    <definedName name="VAS083_F_Specprogramine3Kitareguliuoja1">'Forma 12'!$O$180</definedName>
    <definedName name="VAS083_F_Specprogramine3Kitosveiklosne1">'Forma 12'!$P$180</definedName>
    <definedName name="VAS083_F_Specprogramine3Nuotekudumblot1">'Forma 12'!$L$180</definedName>
    <definedName name="VAS083_F_Specprogramine3Nuotekusurinki1">'Forma 12'!$J$180</definedName>
    <definedName name="VAS083_F_Specprogramine3Nuotekuvalymas1">'Forma 12'!$K$180</definedName>
    <definedName name="VAS083_F_Specprogramine3Pavirsiniunuot1">'Forma 12'!$M$180</definedName>
    <definedName name="VAS083_F_Standartinepro1Apskaitosveikla1">'Forma 12'!$N$12</definedName>
    <definedName name="VAS083_F_Standartinepro1Geriamojovande7">'Forma 12'!$G$12</definedName>
    <definedName name="VAS083_F_Standartinepro1Geriamojovande8">'Forma 12'!$H$12</definedName>
    <definedName name="VAS083_F_Standartinepro1Geriamojovande9">'Forma 12'!$I$12</definedName>
    <definedName name="VAS083_F_Standartinepro1Kitareguliuoja1">'Forma 12'!$O$12</definedName>
    <definedName name="VAS083_F_Standartinepro1Kitosveiklosne1">'Forma 12'!$P$12</definedName>
    <definedName name="VAS083_F_Standartinepro1Nuotekudumblot1">'Forma 12'!$L$12</definedName>
    <definedName name="VAS083_F_Standartinepro1Nuotekusurinki1">'Forma 12'!$J$12</definedName>
    <definedName name="VAS083_F_Standartinepro1Nuotekuvalymas1">'Forma 12'!$K$12</definedName>
    <definedName name="VAS083_F_Standartinepro1Pavirsiniunuot1">'Forma 12'!$M$12</definedName>
    <definedName name="VAS083_F_Standartinepro2Apskaitosveikla1">'Forma 12'!$N$94</definedName>
    <definedName name="VAS083_F_Standartinepro2Geriamojovande7">'Forma 12'!$G$94</definedName>
    <definedName name="VAS083_F_Standartinepro2Geriamojovande8">'Forma 12'!$H$94</definedName>
    <definedName name="VAS083_F_Standartinepro2Geriamojovande9">'Forma 12'!$I$94</definedName>
    <definedName name="VAS083_F_Standartinepro2Kitareguliuoja1">'Forma 12'!$O$94</definedName>
    <definedName name="VAS083_F_Standartinepro2Kitosveiklosne1">'Forma 12'!$P$94</definedName>
    <definedName name="VAS083_F_Standartinepro2Nuotekudumblot1">'Forma 12'!$L$94</definedName>
    <definedName name="VAS083_F_Standartinepro2Nuotekusurinki1">'Forma 12'!$J$94</definedName>
    <definedName name="VAS083_F_Standartinepro2Nuotekuvalymas1">'Forma 12'!$K$94</definedName>
    <definedName name="VAS083_F_Standartinepro2Pavirsiniunuot1">'Forma 12'!$M$94</definedName>
    <definedName name="VAS083_F_Standartinepro3Apskaitosveikla1">'Forma 12'!$N$176</definedName>
    <definedName name="VAS083_F_Standartinepro3Geriamojovande7">'Forma 12'!$G$176</definedName>
    <definedName name="VAS083_F_Standartinepro3Geriamojovande8">'Forma 12'!$H$176</definedName>
    <definedName name="VAS083_F_Standartinepro3Geriamojovande9">'Forma 12'!$I$176</definedName>
    <definedName name="VAS083_F_Standartinepro3Kitareguliuoja1">'Forma 12'!$O$176</definedName>
    <definedName name="VAS083_F_Standartinepro3Kitosveiklosne1">'Forma 12'!$P$176</definedName>
    <definedName name="VAS083_F_Standartinepro3Nuotekudumblot1">'Forma 12'!$L$176</definedName>
    <definedName name="VAS083_F_Standartinepro3Nuotekusurinki1">'Forma 12'!$J$176</definedName>
    <definedName name="VAS083_F_Standartinepro3Nuotekuvalymas1">'Forma 12'!$K$176</definedName>
    <definedName name="VAS083_F_Standartinepro3Pavirsiniunuot1">'Forma 12'!$M$176</definedName>
    <definedName name="VAS083_F_Tiesiogiaipask1Apskaitosveikla1">'Forma 12'!$N$10</definedName>
    <definedName name="VAS083_F_Tiesiogiaipask1Geriamojovande7">'Forma 12'!$G$10</definedName>
    <definedName name="VAS083_F_Tiesiogiaipask1Geriamojovande8">'Forma 12'!$H$10</definedName>
    <definedName name="VAS083_F_Tiesiogiaipask1Geriamojovande9">'Forma 12'!$I$10</definedName>
    <definedName name="VAS083_F_Tiesiogiaipask1Kitareguliuoja1">'Forma 12'!$O$10</definedName>
    <definedName name="VAS083_F_Tiesiogiaipask1Kitosveiklosne1">'Forma 12'!$P$10</definedName>
    <definedName name="VAS083_F_Tiesiogiaipask1Nuotekudumblot1">'Forma 12'!$L$10</definedName>
    <definedName name="VAS083_F_Tiesiogiaipask1Nuotekusurinki1">'Forma 12'!$J$10</definedName>
    <definedName name="VAS083_F_Tiesiogiaipask1Nuotekuvalymas1">'Forma 12'!$K$10</definedName>
    <definedName name="VAS083_F_Tiesiogiaipask1Pavirsiniunuot1">'Forma 12'!$M$10</definedName>
    <definedName name="VAS083_F_Transportoprie1Apskaitosveikla1">'Forma 12'!$N$79</definedName>
    <definedName name="VAS083_F_Transportoprie1Geriamojovande7">'Forma 12'!$G$79</definedName>
    <definedName name="VAS083_F_Transportoprie1Geriamojovande8">'Forma 12'!$H$79</definedName>
    <definedName name="VAS083_F_Transportoprie1Geriamojovande9">'Forma 12'!$I$79</definedName>
    <definedName name="VAS083_F_Transportoprie1Kitareguliuoja1">'Forma 12'!$O$79</definedName>
    <definedName name="VAS083_F_Transportoprie1Kitosveiklosne1">'Forma 12'!$P$79</definedName>
    <definedName name="VAS083_F_Transportoprie1Nuotekudumblot1">'Forma 12'!$L$79</definedName>
    <definedName name="VAS083_F_Transportoprie1Nuotekusurinki1">'Forma 12'!$J$79</definedName>
    <definedName name="VAS083_F_Transportoprie1Nuotekuvalymas1">'Forma 12'!$K$79</definedName>
    <definedName name="VAS083_F_Transportoprie1Pavirsiniunuot1">'Forma 12'!$M$79</definedName>
    <definedName name="VAS083_F_Transportoprie2Apskaitosveikla1">'Forma 12'!$N$161</definedName>
    <definedName name="VAS083_F_Transportoprie2Geriamojovande7">'Forma 12'!$G$161</definedName>
    <definedName name="VAS083_F_Transportoprie2Geriamojovande8">'Forma 12'!$H$161</definedName>
    <definedName name="VAS083_F_Transportoprie2Geriamojovande9">'Forma 12'!$I$161</definedName>
    <definedName name="VAS083_F_Transportoprie2Kitareguliuoja1">'Forma 12'!$O$161</definedName>
    <definedName name="VAS083_F_Transportoprie2Kitosveiklosne1">'Forma 12'!$P$161</definedName>
    <definedName name="VAS083_F_Transportoprie2Nuotekudumblot1">'Forma 12'!$L$161</definedName>
    <definedName name="VAS083_F_Transportoprie2Nuotekusurinki1">'Forma 12'!$J$161</definedName>
    <definedName name="VAS083_F_Transportoprie2Nuotekuvalymas1">'Forma 12'!$K$161</definedName>
    <definedName name="VAS083_F_Transportoprie2Pavirsiniunuot1">'Forma 12'!$M$161</definedName>
    <definedName name="VAS083_F_Transportoprie3Apskaitosveikla1">'Forma 12'!$N$243</definedName>
    <definedName name="VAS083_F_Transportoprie3Geriamojovande7">'Forma 12'!$G$243</definedName>
    <definedName name="VAS083_F_Transportoprie3Geriamojovande8">'Forma 12'!$H$243</definedName>
    <definedName name="VAS083_F_Transportoprie3Geriamojovande9">'Forma 12'!$I$243</definedName>
    <definedName name="VAS083_F_Transportoprie3Kitareguliuoja1">'Forma 12'!$O$243</definedName>
    <definedName name="VAS083_F_Transportoprie3Kitosveiklosne1">'Forma 12'!$P$243</definedName>
    <definedName name="VAS083_F_Transportoprie3Nuotekudumblot1">'Forma 12'!$L$243</definedName>
    <definedName name="VAS083_F_Transportoprie3Nuotekusurinki1">'Forma 12'!$J$243</definedName>
    <definedName name="VAS083_F_Transportoprie3Nuotekuvalymas1">'Forma 12'!$K$243</definedName>
    <definedName name="VAS083_F_Transportoprie3Pavirsiniunuot1">'Forma 12'!$M$243</definedName>
    <definedName name="VAS083_F_Vandenssiurbli1Apskaitosveikla1">'Forma 12'!$N$50</definedName>
    <definedName name="VAS083_F_Vandenssiurbli1Geriamojovande7">'Forma 12'!$G$50</definedName>
    <definedName name="VAS083_F_Vandenssiurbli1Geriamojovande8">'Forma 12'!$H$50</definedName>
    <definedName name="VAS083_F_Vandenssiurbli1Geriamojovande9">'Forma 12'!$I$50</definedName>
    <definedName name="VAS083_F_Vandenssiurbli1Kitareguliuoja1">'Forma 12'!$O$50</definedName>
    <definedName name="VAS083_F_Vandenssiurbli1Kitosveiklosne1">'Forma 12'!$P$50</definedName>
    <definedName name="VAS083_F_Vandenssiurbli1Nuotekudumblot1">'Forma 12'!$L$50</definedName>
    <definedName name="VAS083_F_Vandenssiurbli1Nuotekusurinki1">'Forma 12'!$J$50</definedName>
    <definedName name="VAS083_F_Vandenssiurbli1Nuotekuvalymas1">'Forma 12'!$K$50</definedName>
    <definedName name="VAS083_F_Vandenssiurbli1Pavirsiniunuot1">'Forma 12'!$M$50</definedName>
    <definedName name="VAS083_F_Vandenssiurbli2Apskaitosveikla1">'Forma 12'!$N$132</definedName>
    <definedName name="VAS083_F_Vandenssiurbli2Geriamojovande7">'Forma 12'!$G$132</definedName>
    <definedName name="VAS083_F_Vandenssiurbli2Geriamojovande8">'Forma 12'!$H$132</definedName>
    <definedName name="VAS083_F_Vandenssiurbli2Geriamojovande9">'Forma 12'!$I$132</definedName>
    <definedName name="VAS083_F_Vandenssiurbli2Kitareguliuoja1">'Forma 12'!$O$132</definedName>
    <definedName name="VAS083_F_Vandenssiurbli2Kitosveiklosne1">'Forma 12'!$P$132</definedName>
    <definedName name="VAS083_F_Vandenssiurbli2Nuotekudumblot1">'Forma 12'!$L$132</definedName>
    <definedName name="VAS083_F_Vandenssiurbli2Nuotekusurinki1">'Forma 12'!$J$132</definedName>
    <definedName name="VAS083_F_Vandenssiurbli2Nuotekuvalymas1">'Forma 12'!$K$132</definedName>
    <definedName name="VAS083_F_Vandenssiurbli2Pavirsiniunuot1">'Forma 12'!$M$132</definedName>
    <definedName name="VAS083_F_Vandenssiurbli3Apskaitosveikla1">'Forma 12'!$N$214</definedName>
    <definedName name="VAS083_F_Vandenssiurbli3Geriamojovande7">'Forma 12'!$G$214</definedName>
    <definedName name="VAS083_F_Vandenssiurbli3Geriamojovande8">'Forma 12'!$H$214</definedName>
    <definedName name="VAS083_F_Vandenssiurbli3Geriamojovande9">'Forma 12'!$I$214</definedName>
    <definedName name="VAS083_F_Vandenssiurbli3Kitareguliuoja1">'Forma 12'!$O$214</definedName>
    <definedName name="VAS083_F_Vandenssiurbli3Kitosveiklosne1">'Forma 12'!$P$214</definedName>
    <definedName name="VAS083_F_Vandenssiurbli3Nuotekudumblot1">'Forma 12'!$L$214</definedName>
    <definedName name="VAS083_F_Vandenssiurbli3Nuotekusurinki1">'Forma 12'!$J$214</definedName>
    <definedName name="VAS083_F_Vandenssiurbli3Nuotekuvalymas1">'Forma 12'!$K$214</definedName>
    <definedName name="VAS083_F_Vandenssiurbli3Pavirsiniunuot1">'Forma 12'!$M$214</definedName>
    <definedName name="VAS084_D_Apskaitosveikla1">'Forma 13'!$N$9</definedName>
    <definedName name="VAS084_D_Atsiskaitomiej1">'Forma 13'!$C$63</definedName>
    <definedName name="VAS084_D_Atsiskaitomiej2">'Forma 13'!$C$145</definedName>
    <definedName name="VAS084_D_Atsiskaitomiej3">'Forma 13'!$C$227</definedName>
    <definedName name="VAS084_D_Bendraipaskirs1">'Forma 13'!$C$174</definedName>
    <definedName name="VAS084_D_Geriamojovande1">'Forma 13'!$C$33</definedName>
    <definedName name="VAS084_D_Geriamojovande2">'Forma 13'!$C$59</definedName>
    <definedName name="VAS084_D_Geriamojovande3">'Forma 13'!$C$115</definedName>
    <definedName name="VAS084_D_Geriamojovande4">'Forma 13'!$C$141</definedName>
    <definedName name="VAS084_D_Geriamojovande5">'Forma 13'!$C$197</definedName>
    <definedName name="VAS084_D_Geriamojovande6">'Forma 13'!$C$223</definedName>
    <definedName name="VAS084_D_Geriamojovande7">'Forma 13'!$G$9</definedName>
    <definedName name="VAS084_D_Geriamojovande8">'Forma 13'!$H$9</definedName>
    <definedName name="VAS084_D_Geriamojovande9">'Forma 13'!$I$9</definedName>
    <definedName name="VAS084_D_Ilgalaikioturt1">'Forma 13'!$C$13</definedName>
    <definedName name="VAS084_D_Ilgalaikioturt10">'Forma 13'!$C$26</definedName>
    <definedName name="VAS084_D_Ilgalaikioturt100">'Forma 13'!$C$154</definedName>
    <definedName name="VAS084_D_Ilgalaikioturt101">'Forma 13'!$C$155</definedName>
    <definedName name="VAS084_D_Ilgalaikioturt102">'Forma 13'!$C$156</definedName>
    <definedName name="VAS084_D_Ilgalaikioturt103">'Forma 13'!$C$158</definedName>
    <definedName name="VAS084_D_Ilgalaikioturt104">'Forma 13'!$C$159</definedName>
    <definedName name="VAS084_D_Ilgalaikioturt105">'Forma 13'!$C$160</definedName>
    <definedName name="VAS084_D_Ilgalaikioturt106">'Forma 13'!$C$163</definedName>
    <definedName name="VAS084_D_Ilgalaikioturt107">'Forma 13'!$C$164</definedName>
    <definedName name="VAS084_D_Ilgalaikioturt108">'Forma 13'!$C$165</definedName>
    <definedName name="VAS084_D_Ilgalaikioturt109">'Forma 13'!$C$167</definedName>
    <definedName name="VAS084_D_Ilgalaikioturt11">'Forma 13'!$C$27</definedName>
    <definedName name="VAS084_D_Ilgalaikioturt110">'Forma 13'!$C$168</definedName>
    <definedName name="VAS084_D_Ilgalaikioturt111">'Forma 13'!$C$169</definedName>
    <definedName name="VAS084_D_Ilgalaikioturt112">'Forma 13'!$C$171</definedName>
    <definedName name="VAS084_D_Ilgalaikioturt113">'Forma 13'!$C$172</definedName>
    <definedName name="VAS084_D_Ilgalaikioturt114">'Forma 13'!$C$173</definedName>
    <definedName name="VAS084_D_Ilgalaikioturt115">'Forma 13'!$C$177</definedName>
    <definedName name="VAS084_D_Ilgalaikioturt116">'Forma 13'!$C$178</definedName>
    <definedName name="VAS084_D_Ilgalaikioturt117">'Forma 13'!$C$179</definedName>
    <definedName name="VAS084_D_Ilgalaikioturt118">'Forma 13'!$C$181</definedName>
    <definedName name="VAS084_D_Ilgalaikioturt119">'Forma 13'!$C$182</definedName>
    <definedName name="VAS084_D_Ilgalaikioturt12">'Forma 13'!$C$28</definedName>
    <definedName name="VAS084_D_Ilgalaikioturt120">'Forma 13'!$C$183</definedName>
    <definedName name="VAS084_D_Ilgalaikioturt121">'Forma 13'!$C$185</definedName>
    <definedName name="VAS084_D_Ilgalaikioturt122">'Forma 13'!$C$186</definedName>
    <definedName name="VAS084_D_Ilgalaikioturt123">'Forma 13'!$C$187</definedName>
    <definedName name="VAS084_D_Ilgalaikioturt124">'Forma 13'!$C$190</definedName>
    <definedName name="VAS084_D_Ilgalaikioturt125">'Forma 13'!$C$191</definedName>
    <definedName name="VAS084_D_Ilgalaikioturt126">'Forma 13'!$C$192</definedName>
    <definedName name="VAS084_D_Ilgalaikioturt127">'Forma 13'!$C$194</definedName>
    <definedName name="VAS084_D_Ilgalaikioturt128">'Forma 13'!$C$195</definedName>
    <definedName name="VAS084_D_Ilgalaikioturt129">'Forma 13'!$C$196</definedName>
    <definedName name="VAS084_D_Ilgalaikioturt13">'Forma 13'!$C$30</definedName>
    <definedName name="VAS084_D_Ilgalaikioturt130">'Forma 13'!$C$198</definedName>
    <definedName name="VAS084_D_Ilgalaikioturt131">'Forma 13'!$C$199</definedName>
    <definedName name="VAS084_D_Ilgalaikioturt132">'Forma 13'!$C$200</definedName>
    <definedName name="VAS084_D_Ilgalaikioturt133">'Forma 13'!$C$202</definedName>
    <definedName name="VAS084_D_Ilgalaikioturt134">'Forma 13'!$C$203</definedName>
    <definedName name="VAS084_D_Ilgalaikioturt135">'Forma 13'!$C$204</definedName>
    <definedName name="VAS084_D_Ilgalaikioturt136">'Forma 13'!$C$206</definedName>
    <definedName name="VAS084_D_Ilgalaikioturt137">'Forma 13'!$C$207</definedName>
    <definedName name="VAS084_D_Ilgalaikioturt138">'Forma 13'!$C$208</definedName>
    <definedName name="VAS084_D_Ilgalaikioturt139">'Forma 13'!$C$210</definedName>
    <definedName name="VAS084_D_Ilgalaikioturt14">'Forma 13'!$C$31</definedName>
    <definedName name="VAS084_D_Ilgalaikioturt140">'Forma 13'!$C$211</definedName>
    <definedName name="VAS084_D_Ilgalaikioturt141">'Forma 13'!$C$212</definedName>
    <definedName name="VAS084_D_Ilgalaikioturt142">'Forma 13'!$C$215</definedName>
    <definedName name="VAS084_D_Ilgalaikioturt143">'Forma 13'!$C$216</definedName>
    <definedName name="VAS084_D_Ilgalaikioturt144">'Forma 13'!$C$217</definedName>
    <definedName name="VAS084_D_Ilgalaikioturt145">'Forma 13'!$C$219</definedName>
    <definedName name="VAS084_D_Ilgalaikioturt146">'Forma 13'!$C$220</definedName>
    <definedName name="VAS084_D_Ilgalaikioturt147">'Forma 13'!$C$221</definedName>
    <definedName name="VAS084_D_Ilgalaikioturt148">'Forma 13'!$C$224</definedName>
    <definedName name="VAS084_D_Ilgalaikioturt149">'Forma 13'!$C$225</definedName>
    <definedName name="VAS084_D_Ilgalaikioturt15">'Forma 13'!$C$32</definedName>
    <definedName name="VAS084_D_Ilgalaikioturt150">'Forma 13'!$C$226</definedName>
    <definedName name="VAS084_D_Ilgalaikioturt151">'Forma 13'!$C$228</definedName>
    <definedName name="VAS084_D_Ilgalaikioturt152">'Forma 13'!$C$229</definedName>
    <definedName name="VAS084_D_Ilgalaikioturt153">'Forma 13'!$C$230</definedName>
    <definedName name="VAS084_D_Ilgalaikioturt154">'Forma 13'!$C$232</definedName>
    <definedName name="VAS084_D_Ilgalaikioturt155">'Forma 13'!$C$233</definedName>
    <definedName name="VAS084_D_Ilgalaikioturt156">'Forma 13'!$C$234</definedName>
    <definedName name="VAS084_D_Ilgalaikioturt157">'Forma 13'!$C$236</definedName>
    <definedName name="VAS084_D_Ilgalaikioturt158">'Forma 13'!$C$237</definedName>
    <definedName name="VAS084_D_Ilgalaikioturt159">'Forma 13'!$C$238</definedName>
    <definedName name="VAS084_D_Ilgalaikioturt16">'Forma 13'!$C$34</definedName>
    <definedName name="VAS084_D_Ilgalaikioturt160">'Forma 13'!$C$240</definedName>
    <definedName name="VAS084_D_Ilgalaikioturt161">'Forma 13'!$C$241</definedName>
    <definedName name="VAS084_D_Ilgalaikioturt162">'Forma 13'!$C$242</definedName>
    <definedName name="VAS084_D_Ilgalaikioturt163">'Forma 13'!$C$245</definedName>
    <definedName name="VAS084_D_Ilgalaikioturt164">'Forma 13'!$C$246</definedName>
    <definedName name="VAS084_D_Ilgalaikioturt165">'Forma 13'!$C$247</definedName>
    <definedName name="VAS084_D_Ilgalaikioturt166">'Forma 13'!$C$249</definedName>
    <definedName name="VAS084_D_Ilgalaikioturt167">'Forma 13'!$C$250</definedName>
    <definedName name="VAS084_D_Ilgalaikioturt168">'Forma 13'!$C$251</definedName>
    <definedName name="VAS084_D_Ilgalaikioturt17">'Forma 13'!$C$35</definedName>
    <definedName name="VAS084_D_Ilgalaikioturt18">'Forma 13'!$C$36</definedName>
    <definedName name="VAS084_D_Ilgalaikioturt19">'Forma 13'!$C$38</definedName>
    <definedName name="VAS084_D_Ilgalaikioturt2">'Forma 13'!$C$14</definedName>
    <definedName name="VAS084_D_Ilgalaikioturt20">'Forma 13'!$C$39</definedName>
    <definedName name="VAS084_D_Ilgalaikioturt21">'Forma 13'!$C$40</definedName>
    <definedName name="VAS084_D_Ilgalaikioturt22">'Forma 13'!$C$42</definedName>
    <definedName name="VAS084_D_Ilgalaikioturt23">'Forma 13'!$C$43</definedName>
    <definedName name="VAS084_D_Ilgalaikioturt24">'Forma 13'!$C$44</definedName>
    <definedName name="VAS084_D_Ilgalaikioturt25">'Forma 13'!$C$46</definedName>
    <definedName name="VAS084_D_Ilgalaikioturt26">'Forma 13'!$C$47</definedName>
    <definedName name="VAS084_D_Ilgalaikioturt27">'Forma 13'!$C$48</definedName>
    <definedName name="VAS084_D_Ilgalaikioturt28">'Forma 13'!$C$51</definedName>
    <definedName name="VAS084_D_Ilgalaikioturt29">'Forma 13'!$C$52</definedName>
    <definedName name="VAS084_D_Ilgalaikioturt3">'Forma 13'!$C$15</definedName>
    <definedName name="VAS084_D_Ilgalaikioturt30">'Forma 13'!$C$53</definedName>
    <definedName name="VAS084_D_Ilgalaikioturt31">'Forma 13'!$C$55</definedName>
    <definedName name="VAS084_D_Ilgalaikioturt32">'Forma 13'!$C$56</definedName>
    <definedName name="VAS084_D_Ilgalaikioturt33">'Forma 13'!$C$57</definedName>
    <definedName name="VAS084_D_Ilgalaikioturt34">'Forma 13'!$C$60</definedName>
    <definedName name="VAS084_D_Ilgalaikioturt35">'Forma 13'!$C$61</definedName>
    <definedName name="VAS084_D_Ilgalaikioturt36">'Forma 13'!$C$62</definedName>
    <definedName name="VAS084_D_Ilgalaikioturt37">'Forma 13'!$C$64</definedName>
    <definedName name="VAS084_D_Ilgalaikioturt38">'Forma 13'!$C$65</definedName>
    <definedName name="VAS084_D_Ilgalaikioturt39">'Forma 13'!$C$66</definedName>
    <definedName name="VAS084_D_Ilgalaikioturt4">'Forma 13'!$C$17</definedName>
    <definedName name="VAS084_D_Ilgalaikioturt40">'Forma 13'!$C$68</definedName>
    <definedName name="VAS084_D_Ilgalaikioturt41">'Forma 13'!$C$69</definedName>
    <definedName name="VAS084_D_Ilgalaikioturt42">'Forma 13'!$C$70</definedName>
    <definedName name="VAS084_D_Ilgalaikioturt43">'Forma 13'!$C$72</definedName>
    <definedName name="VAS084_D_Ilgalaikioturt44">'Forma 13'!$C$73</definedName>
    <definedName name="VAS084_D_Ilgalaikioturt45">'Forma 13'!$C$74</definedName>
    <definedName name="VAS084_D_Ilgalaikioturt46">'Forma 13'!$C$76</definedName>
    <definedName name="VAS084_D_Ilgalaikioturt47">'Forma 13'!$C$77</definedName>
    <definedName name="VAS084_D_Ilgalaikioturt48">'Forma 13'!$C$78</definedName>
    <definedName name="VAS084_D_Ilgalaikioturt49">'Forma 13'!$C$81</definedName>
    <definedName name="VAS084_D_Ilgalaikioturt5">'Forma 13'!$C$18</definedName>
    <definedName name="VAS084_D_Ilgalaikioturt50">'Forma 13'!$C$82</definedName>
    <definedName name="VAS084_D_Ilgalaikioturt51">'Forma 13'!$C$83</definedName>
    <definedName name="VAS084_D_Ilgalaikioturt52">'Forma 13'!$C$85</definedName>
    <definedName name="VAS084_D_Ilgalaikioturt53">'Forma 13'!$C$86</definedName>
    <definedName name="VAS084_D_Ilgalaikioturt54">'Forma 13'!$C$87</definedName>
    <definedName name="VAS084_D_Ilgalaikioturt55">'Forma 13'!$C$89</definedName>
    <definedName name="VAS084_D_Ilgalaikioturt56">'Forma 13'!$C$90</definedName>
    <definedName name="VAS084_D_Ilgalaikioturt57">'Forma 13'!$C$91</definedName>
    <definedName name="VAS084_D_Ilgalaikioturt58">'Forma 13'!$C$95</definedName>
    <definedName name="VAS084_D_Ilgalaikioturt59">'Forma 13'!$C$96</definedName>
    <definedName name="VAS084_D_Ilgalaikioturt6">'Forma 13'!$C$19</definedName>
    <definedName name="VAS084_D_Ilgalaikioturt60">'Forma 13'!$C$97</definedName>
    <definedName name="VAS084_D_Ilgalaikioturt61">'Forma 13'!$C$99</definedName>
    <definedName name="VAS084_D_Ilgalaikioturt62">'Forma 13'!$C$100</definedName>
    <definedName name="VAS084_D_Ilgalaikioturt63">'Forma 13'!$C$101</definedName>
    <definedName name="VAS084_D_Ilgalaikioturt64">'Forma 13'!$C$103</definedName>
    <definedName name="VAS084_D_Ilgalaikioturt65">'Forma 13'!$C$104</definedName>
    <definedName name="VAS084_D_Ilgalaikioturt66">'Forma 13'!$C$105</definedName>
    <definedName name="VAS084_D_Ilgalaikioturt67">'Forma 13'!$C$108</definedName>
    <definedName name="VAS084_D_Ilgalaikioturt68">'Forma 13'!$C$109</definedName>
    <definedName name="VAS084_D_Ilgalaikioturt69">'Forma 13'!$C$110</definedName>
    <definedName name="VAS084_D_Ilgalaikioturt7">'Forma 13'!$C$21</definedName>
    <definedName name="VAS084_D_Ilgalaikioturt70">'Forma 13'!$C$112</definedName>
    <definedName name="VAS084_D_Ilgalaikioturt71">'Forma 13'!$C$113</definedName>
    <definedName name="VAS084_D_Ilgalaikioturt72">'Forma 13'!$C$114</definedName>
    <definedName name="VAS084_D_Ilgalaikioturt73">'Forma 13'!$C$116</definedName>
    <definedName name="VAS084_D_Ilgalaikioturt74">'Forma 13'!$C$117</definedName>
    <definedName name="VAS084_D_Ilgalaikioturt75">'Forma 13'!$C$118</definedName>
    <definedName name="VAS084_D_Ilgalaikioturt76">'Forma 13'!$C$120</definedName>
    <definedName name="VAS084_D_Ilgalaikioturt77">'Forma 13'!$C$121</definedName>
    <definedName name="VAS084_D_Ilgalaikioturt78">'Forma 13'!$C$122</definedName>
    <definedName name="VAS084_D_Ilgalaikioturt79">'Forma 13'!$C$124</definedName>
    <definedName name="VAS084_D_Ilgalaikioturt8">'Forma 13'!$C$22</definedName>
    <definedName name="VAS084_D_Ilgalaikioturt80">'Forma 13'!$C$125</definedName>
    <definedName name="VAS084_D_Ilgalaikioturt81">'Forma 13'!$C$126</definedName>
    <definedName name="VAS084_D_Ilgalaikioturt82">'Forma 13'!$C$128</definedName>
    <definedName name="VAS084_D_Ilgalaikioturt83">'Forma 13'!$C$129</definedName>
    <definedName name="VAS084_D_Ilgalaikioturt84">'Forma 13'!$C$130</definedName>
    <definedName name="VAS084_D_Ilgalaikioturt85">'Forma 13'!$C$133</definedName>
    <definedName name="VAS084_D_Ilgalaikioturt86">'Forma 13'!$C$134</definedName>
    <definedName name="VAS084_D_Ilgalaikioturt87">'Forma 13'!$C$135</definedName>
    <definedName name="VAS084_D_Ilgalaikioturt88">'Forma 13'!$C$137</definedName>
    <definedName name="VAS084_D_Ilgalaikioturt89">'Forma 13'!$C$138</definedName>
    <definedName name="VAS084_D_Ilgalaikioturt9">'Forma 13'!$C$23</definedName>
    <definedName name="VAS084_D_Ilgalaikioturt90">'Forma 13'!$C$139</definedName>
    <definedName name="VAS084_D_Ilgalaikioturt91">'Forma 13'!$C$142</definedName>
    <definedName name="VAS084_D_Ilgalaikioturt92">'Forma 13'!$C$143</definedName>
    <definedName name="VAS084_D_Ilgalaikioturt93">'Forma 13'!$C$144</definedName>
    <definedName name="VAS084_D_Ilgalaikioturt94">'Forma 13'!$C$146</definedName>
    <definedName name="VAS084_D_Ilgalaikioturt95">'Forma 13'!$C$147</definedName>
    <definedName name="VAS084_D_Ilgalaikioturt96">'Forma 13'!$C$148</definedName>
    <definedName name="VAS084_D_Ilgalaikioturt97">'Forma 13'!$C$150</definedName>
    <definedName name="VAS084_D_Ilgalaikioturt98">'Forma 13'!$C$151</definedName>
    <definedName name="VAS084_D_Ilgalaikioturt99">'Forma 13'!$C$152</definedName>
    <definedName name="VAS084_D_Inventorinisnu1">'Forma 13'!$D$9</definedName>
    <definedName name="VAS084_D_Irankiaimatavi1">'Forma 13'!$C$75</definedName>
    <definedName name="VAS084_D_Irankiaimatavi2">'Forma 13'!$C$157</definedName>
    <definedName name="VAS084_D_Irankiaimatavi3">'Forma 13'!$C$239</definedName>
    <definedName name="VAS084_D_Irasyti1">'Forma 13'!$C$253</definedName>
    <definedName name="VAS084_D_Irasyti2">'Forma 13'!$C$254</definedName>
    <definedName name="VAS084_D_Irasyti3">'Forma 13'!$C$255</definedName>
    <definedName name="VAS084_D_Keliaiaikstele1">'Forma 13'!$C$29</definedName>
    <definedName name="VAS084_D_Keliaiaikstele2">'Forma 13'!$C$111</definedName>
    <definedName name="VAS084_D_Keliaiaikstele3">'Forma 13'!$C$193</definedName>
    <definedName name="VAS084_D_Kitareguliuoja1">'Forma 13'!$O$9</definedName>
    <definedName name="VAS084_D_Kitasilgalaiki1">'Forma 13'!$C$88</definedName>
    <definedName name="VAS084_D_Kitasilgalaiki2">'Forma 13'!$C$170</definedName>
    <definedName name="VAS084_D_Kitasilgalaiki3">'Forma 13'!$C$252</definedName>
    <definedName name="VAS084_D_Kitasnemateria1">'Forma 13'!$C$20</definedName>
    <definedName name="VAS084_D_Kitasnemateria2">'Forma 13'!$C$102</definedName>
    <definedName name="VAS084_D_Kitasnemateria3">'Forma 13'!$C$184</definedName>
    <definedName name="VAS084_D_Kitigeriamojov1">'Forma 13'!$C$71</definedName>
    <definedName name="VAS084_D_Kitigeriamojov2">'Forma 13'!$C$153</definedName>
    <definedName name="VAS084_D_Kitigeriamojov3">'Forma 13'!$C$235</definedName>
    <definedName name="VAS084_D_Kitiirenginiai1">'Forma 13'!$C$45</definedName>
    <definedName name="VAS084_D_Kitiirenginiai2">'Forma 13'!$C$58</definedName>
    <definedName name="VAS084_D_Kitiirenginiai3">'Forma 13'!$C$127</definedName>
    <definedName name="VAS084_D_Kitiirenginiai4">'Forma 13'!$C$140</definedName>
    <definedName name="VAS084_D_Kitiirenginiai5">'Forma 13'!$C$209</definedName>
    <definedName name="VAS084_D_Kitiirenginiai6">'Forma 13'!$C$222</definedName>
    <definedName name="VAS084_D_Kitostransport1">'Forma 13'!$C$84</definedName>
    <definedName name="VAS084_D_Kitostransport2">'Forma 13'!$C$166</definedName>
    <definedName name="VAS084_D_Kitostransport3">'Forma 13'!$C$248</definedName>
    <definedName name="VAS084_D_Kitosveiklosne1">'Forma 13'!$P$9</definedName>
    <definedName name="VAS084_D_Lengviejiautom1">'Forma 13'!$C$80</definedName>
    <definedName name="VAS084_D_Lengviejiautom2">'Forma 13'!$C$162</definedName>
    <definedName name="VAS084_D_Lengviejiautom3">'Forma 13'!$C$244</definedName>
    <definedName name="VAS084_D_Lrklimatokaito1">'Forma 13'!$E$9</definedName>
    <definedName name="VAS084_D_Masinosiriranga1">'Forma 13'!$C$49</definedName>
    <definedName name="VAS084_D_Masinosiriranga2">'Forma 13'!$C$131</definedName>
    <definedName name="VAS084_D_Masinosiriranga3">'Forma 13'!$C$213</definedName>
    <definedName name="VAS084_D_Nematerialusis1">'Forma 13'!$C$11</definedName>
    <definedName name="VAS084_D_Nematerialusis2">'Forma 13'!$C$93</definedName>
    <definedName name="VAS084_D_Nematerialusis3">'Forma 13'!$C$175</definedName>
    <definedName name="VAS084_D_Netiesiogiaipa1">'Forma 13'!$C$92</definedName>
    <definedName name="VAS084_D_Nuotekudumblot1">'Forma 13'!$L$9</definedName>
    <definedName name="VAS084_D_Nuotekuirdumbl1">'Forma 13'!$C$54</definedName>
    <definedName name="VAS084_D_Nuotekuirdumbl2">'Forma 13'!$C$136</definedName>
    <definedName name="VAS084_D_Nuotekuirdumbl3">'Forma 13'!$C$218</definedName>
    <definedName name="VAS084_D_Nuotekusurinki1">'Forma 13'!$J$9</definedName>
    <definedName name="VAS084_D_Nuotekuvalymas1">'Forma 13'!$K$9</definedName>
    <definedName name="VAS084_D_Pastataiadmini1">'Forma 13'!$C$25</definedName>
    <definedName name="VAS084_D_Pastataiadmini2">'Forma 13'!$C$107</definedName>
    <definedName name="VAS084_D_Pastataiadmini3">'Forma 13'!$C$189</definedName>
    <definedName name="VAS084_D_Pastataiirstat1">'Forma 13'!$C$24</definedName>
    <definedName name="VAS084_D_Pastataiirstat2">'Forma 13'!$C$106</definedName>
    <definedName name="VAS084_D_Pastataiirstat3">'Forma 13'!$C$188</definedName>
    <definedName name="VAS084_D_Pavirsiniunuot1">'Forma 13'!$M$9</definedName>
    <definedName name="VAS084_D_Saulessviesose1">'Forma 13'!$C$41</definedName>
    <definedName name="VAS084_D_Saulessviesose2">'Forma 13'!$C$123</definedName>
    <definedName name="VAS084_D_Saulessviesose3">'Forma 13'!$C$205</definedName>
    <definedName name="VAS084_D_Silumosatsiska1">'Forma 13'!$C$67</definedName>
    <definedName name="VAS084_D_Silumosatsiska2">'Forma 13'!$C$149</definedName>
    <definedName name="VAS084_D_Silumosatsiska3">'Forma 13'!$C$231</definedName>
    <definedName name="VAS084_D_Silumosirkarst1">'Forma 13'!$C$37</definedName>
    <definedName name="VAS084_D_Silumosirkarst2">'Forma 13'!$C$119</definedName>
    <definedName name="VAS084_D_Silumosirkarst3">'Forma 13'!$C$201</definedName>
    <definedName name="VAS084_D_Specprogramine1">'Forma 13'!$C$16</definedName>
    <definedName name="VAS084_D_Specprogramine2">'Forma 13'!$C$98</definedName>
    <definedName name="VAS084_D_Specprogramine3">'Forma 13'!$C$180</definedName>
    <definedName name="VAS084_D_Standartinepro1">'Forma 13'!$C$12</definedName>
    <definedName name="VAS084_D_Standartinepro2">'Forma 13'!$C$94</definedName>
    <definedName name="VAS084_D_Standartinepro3">'Forma 13'!$C$176</definedName>
    <definedName name="VAS084_D_Tiesiogiaipask1">'Forma 13'!$C$10</definedName>
    <definedName name="VAS084_D_Transportoprie1">'Forma 13'!$C$79</definedName>
    <definedName name="VAS084_D_Transportoprie2">'Forma 13'!$C$161</definedName>
    <definedName name="VAS084_D_Transportoprie3">'Forma 13'!$C$243</definedName>
    <definedName name="VAS084_D_Turtovienetask1">'Forma 13'!$F$9</definedName>
    <definedName name="VAS084_D_Vandenssiurbli1">'Forma 13'!$C$50</definedName>
    <definedName name="VAS084_D_Vandenssiurbli2">'Forma 13'!$C$132</definedName>
    <definedName name="VAS084_D_Vandenssiurbli3">'Forma 13'!$C$214</definedName>
    <definedName name="VAS084_F_Atsiskaitomiej1Apskaitosveikla1">'Forma 13'!$N$63</definedName>
    <definedName name="VAS084_F_Atsiskaitomiej1Geriamojovande7">'Forma 13'!$G$63</definedName>
    <definedName name="VAS084_F_Atsiskaitomiej1Geriamojovande8">'Forma 13'!$H$63</definedName>
    <definedName name="VAS084_F_Atsiskaitomiej1Geriamojovande9">'Forma 13'!$I$63</definedName>
    <definedName name="VAS084_F_Atsiskaitomiej1Kitareguliuoja1">'Forma 13'!$O$63</definedName>
    <definedName name="VAS084_F_Atsiskaitomiej1Kitosveiklosne1">'Forma 13'!$P$63</definedName>
    <definedName name="VAS084_F_Atsiskaitomiej1Nuotekudumblot1">'Forma 13'!$L$63</definedName>
    <definedName name="VAS084_F_Atsiskaitomiej1Nuotekusurinki1">'Forma 13'!$J$63</definedName>
    <definedName name="VAS084_F_Atsiskaitomiej1Nuotekuvalymas1">'Forma 13'!$K$63</definedName>
    <definedName name="VAS084_F_Atsiskaitomiej1Pavirsiniunuot1">'Forma 13'!$M$63</definedName>
    <definedName name="VAS084_F_Atsiskaitomiej2Apskaitosveikla1">'Forma 13'!$N$145</definedName>
    <definedName name="VAS084_F_Atsiskaitomiej2Geriamojovande7">'Forma 13'!$G$145</definedName>
    <definedName name="VAS084_F_Atsiskaitomiej2Geriamojovande8">'Forma 13'!$H$145</definedName>
    <definedName name="VAS084_F_Atsiskaitomiej2Geriamojovande9">'Forma 13'!$I$145</definedName>
    <definedName name="VAS084_F_Atsiskaitomiej2Kitareguliuoja1">'Forma 13'!$O$145</definedName>
    <definedName name="VAS084_F_Atsiskaitomiej2Kitosveiklosne1">'Forma 13'!$P$145</definedName>
    <definedName name="VAS084_F_Atsiskaitomiej2Nuotekudumblot1">'Forma 13'!$L$145</definedName>
    <definedName name="VAS084_F_Atsiskaitomiej2Nuotekusurinki1">'Forma 13'!$J$145</definedName>
    <definedName name="VAS084_F_Atsiskaitomiej2Nuotekuvalymas1">'Forma 13'!$K$145</definedName>
    <definedName name="VAS084_F_Atsiskaitomiej2Pavirsiniunuot1">'Forma 13'!$M$145</definedName>
    <definedName name="VAS084_F_Atsiskaitomiej3Apskaitosveikla1">'Forma 13'!$N$227</definedName>
    <definedName name="VAS084_F_Atsiskaitomiej3Geriamojovande7">'Forma 13'!$G$227</definedName>
    <definedName name="VAS084_F_Atsiskaitomiej3Geriamojovande8">'Forma 13'!$H$227</definedName>
    <definedName name="VAS084_F_Atsiskaitomiej3Geriamojovande9">'Forma 13'!$I$227</definedName>
    <definedName name="VAS084_F_Atsiskaitomiej3Kitareguliuoja1">'Forma 13'!$O$227</definedName>
    <definedName name="VAS084_F_Atsiskaitomiej3Kitosveiklosne1">'Forma 13'!$P$227</definedName>
    <definedName name="VAS084_F_Atsiskaitomiej3Nuotekudumblot1">'Forma 13'!$L$227</definedName>
    <definedName name="VAS084_F_Atsiskaitomiej3Nuotekusurinki1">'Forma 13'!$J$227</definedName>
    <definedName name="VAS084_F_Atsiskaitomiej3Nuotekuvalymas1">'Forma 13'!$K$227</definedName>
    <definedName name="VAS084_F_Atsiskaitomiej3Pavirsiniunuot1">'Forma 13'!$M$227</definedName>
    <definedName name="VAS084_F_Bendraipaskirs1Apskaitosveikla1">'Forma 13'!$N$174</definedName>
    <definedName name="VAS084_F_Bendraipaskirs1Geriamojovande7">'Forma 13'!$G$174</definedName>
    <definedName name="VAS084_F_Bendraipaskirs1Geriamojovande8">'Forma 13'!$H$174</definedName>
    <definedName name="VAS084_F_Bendraipaskirs1Geriamojovande9">'Forma 13'!$I$174</definedName>
    <definedName name="VAS084_F_Bendraipaskirs1Kitareguliuoja1">'Forma 13'!$O$174</definedName>
    <definedName name="VAS084_F_Bendraipaskirs1Kitosveiklosne1">'Forma 13'!$P$174</definedName>
    <definedName name="VAS084_F_Bendraipaskirs1Nuotekudumblot1">'Forma 13'!$L$174</definedName>
    <definedName name="VAS084_F_Bendraipaskirs1Nuotekusurinki1">'Forma 13'!$J$174</definedName>
    <definedName name="VAS084_F_Bendraipaskirs1Nuotekuvalymas1">'Forma 13'!$K$174</definedName>
    <definedName name="VAS084_F_Bendraipaskirs1Pavirsiniunuot1">'Forma 13'!$M$174</definedName>
    <definedName name="VAS084_F_Geriamojovande1Apskaitosveikla1">'Forma 13'!$N$33</definedName>
    <definedName name="VAS084_F_Geriamojovande1Geriamojovande7">'Forma 13'!$G$33</definedName>
    <definedName name="VAS084_F_Geriamojovande1Geriamojovande8">'Forma 13'!$H$33</definedName>
    <definedName name="VAS084_F_Geriamojovande1Geriamojovande9">'Forma 13'!$I$33</definedName>
    <definedName name="VAS084_F_Geriamojovande1Kitareguliuoja1">'Forma 13'!$O$33</definedName>
    <definedName name="VAS084_F_Geriamojovande1Kitosveiklosne1">'Forma 13'!$P$33</definedName>
    <definedName name="VAS084_F_Geriamojovande1Nuotekudumblot1">'Forma 13'!$L$33</definedName>
    <definedName name="VAS084_F_Geriamojovande1Nuotekusurinki1">'Forma 13'!$J$33</definedName>
    <definedName name="VAS084_F_Geriamojovande1Nuotekuvalymas1">'Forma 13'!$K$33</definedName>
    <definedName name="VAS084_F_Geriamojovande1Pavirsiniunuot1">'Forma 13'!$M$33</definedName>
    <definedName name="VAS084_F_Geriamojovande2Apskaitosveikla1">'Forma 13'!$N$59</definedName>
    <definedName name="VAS084_F_Geriamojovande2Geriamojovande7">'Forma 13'!$G$59</definedName>
    <definedName name="VAS084_F_Geriamojovande2Geriamojovande8">'Forma 13'!$H$59</definedName>
    <definedName name="VAS084_F_Geriamojovande2Geriamojovande9">'Forma 13'!$I$59</definedName>
    <definedName name="VAS084_F_Geriamojovande2Kitareguliuoja1">'Forma 13'!$O$59</definedName>
    <definedName name="VAS084_F_Geriamojovande2Kitosveiklosne1">'Forma 13'!$P$59</definedName>
    <definedName name="VAS084_F_Geriamojovande2Nuotekudumblot1">'Forma 13'!$L$59</definedName>
    <definedName name="VAS084_F_Geriamojovande2Nuotekusurinki1">'Forma 13'!$J$59</definedName>
    <definedName name="VAS084_F_Geriamojovande2Nuotekuvalymas1">'Forma 13'!$K$59</definedName>
    <definedName name="VAS084_F_Geriamojovande2Pavirsiniunuot1">'Forma 13'!$M$59</definedName>
    <definedName name="VAS084_F_Geriamojovande3Apskaitosveikla1">'Forma 13'!$N$115</definedName>
    <definedName name="VAS084_F_Geriamojovande3Geriamojovande7">'Forma 13'!$G$115</definedName>
    <definedName name="VAS084_F_Geriamojovande3Geriamojovande8">'Forma 13'!$H$115</definedName>
    <definedName name="VAS084_F_Geriamojovande3Geriamojovande9">'Forma 13'!$I$115</definedName>
    <definedName name="VAS084_F_Geriamojovande3Kitareguliuoja1">'Forma 13'!$O$115</definedName>
    <definedName name="VAS084_F_Geriamojovande3Kitosveiklosne1">'Forma 13'!$P$115</definedName>
    <definedName name="VAS084_F_Geriamojovande3Nuotekudumblot1">'Forma 13'!$L$115</definedName>
    <definedName name="VAS084_F_Geriamojovande3Nuotekusurinki1">'Forma 13'!$J$115</definedName>
    <definedName name="VAS084_F_Geriamojovande3Nuotekuvalymas1">'Forma 13'!$K$115</definedName>
    <definedName name="VAS084_F_Geriamojovande3Pavirsiniunuot1">'Forma 13'!$M$115</definedName>
    <definedName name="VAS084_F_Geriamojovande4Apskaitosveikla1">'Forma 13'!$N$141</definedName>
    <definedName name="VAS084_F_Geriamojovande4Geriamojovande7">'Forma 13'!$G$141</definedName>
    <definedName name="VAS084_F_Geriamojovande4Geriamojovande8">'Forma 13'!$H$141</definedName>
    <definedName name="VAS084_F_Geriamojovande4Geriamojovande9">'Forma 13'!$I$141</definedName>
    <definedName name="VAS084_F_Geriamojovande4Kitareguliuoja1">'Forma 13'!$O$141</definedName>
    <definedName name="VAS084_F_Geriamojovande4Kitosveiklosne1">'Forma 13'!$P$141</definedName>
    <definedName name="VAS084_F_Geriamojovande4Nuotekudumblot1">'Forma 13'!$L$141</definedName>
    <definedName name="VAS084_F_Geriamojovande4Nuotekusurinki1">'Forma 13'!$J$141</definedName>
    <definedName name="VAS084_F_Geriamojovande4Nuotekuvalymas1">'Forma 13'!$K$141</definedName>
    <definedName name="VAS084_F_Geriamojovande4Pavirsiniunuot1">'Forma 13'!$M$141</definedName>
    <definedName name="VAS084_F_Geriamojovande5Apskaitosveikla1">'Forma 13'!$N$197</definedName>
    <definedName name="VAS084_F_Geriamojovande5Geriamojovande7">'Forma 13'!$G$197</definedName>
    <definedName name="VAS084_F_Geriamojovande5Geriamojovande8">'Forma 13'!$H$197</definedName>
    <definedName name="VAS084_F_Geriamojovande5Geriamojovande9">'Forma 13'!$I$197</definedName>
    <definedName name="VAS084_F_Geriamojovande5Kitareguliuoja1">'Forma 13'!$O$197</definedName>
    <definedName name="VAS084_F_Geriamojovande5Kitosveiklosne1">'Forma 13'!$P$197</definedName>
    <definedName name="VAS084_F_Geriamojovande5Nuotekudumblot1">'Forma 13'!$L$197</definedName>
    <definedName name="VAS084_F_Geriamojovande5Nuotekusurinki1">'Forma 13'!$J$197</definedName>
    <definedName name="VAS084_F_Geriamojovande5Nuotekuvalymas1">'Forma 13'!$K$197</definedName>
    <definedName name="VAS084_F_Geriamojovande5Pavirsiniunuot1">'Forma 13'!$M$197</definedName>
    <definedName name="VAS084_F_Geriamojovande6Apskaitosveikla1">'Forma 13'!$N$223</definedName>
    <definedName name="VAS084_F_Geriamojovande6Geriamojovande7">'Forma 13'!$G$223</definedName>
    <definedName name="VAS084_F_Geriamojovande6Geriamojovande8">'Forma 13'!$H$223</definedName>
    <definedName name="VAS084_F_Geriamojovande6Geriamojovande9">'Forma 13'!$I$223</definedName>
    <definedName name="VAS084_F_Geriamojovande6Kitareguliuoja1">'Forma 13'!$O$223</definedName>
    <definedName name="VAS084_F_Geriamojovande6Kitosveiklosne1">'Forma 13'!$P$223</definedName>
    <definedName name="VAS084_F_Geriamojovande6Nuotekudumblot1">'Forma 13'!$L$223</definedName>
    <definedName name="VAS084_F_Geriamojovande6Nuotekusurinki1">'Forma 13'!$J$223</definedName>
    <definedName name="VAS084_F_Geriamojovande6Nuotekuvalymas1">'Forma 13'!$K$223</definedName>
    <definedName name="VAS084_F_Geriamojovande6Pavirsiniunuot1">'Forma 13'!$M$223</definedName>
    <definedName name="VAS084_F_Ilgalaikioturt100Apskaitosveikla1">'Forma 13'!$N$154</definedName>
    <definedName name="VAS084_F_Ilgalaikioturt100Geriamojovande7">'Forma 13'!$G$154</definedName>
    <definedName name="VAS084_F_Ilgalaikioturt100Geriamojovande8">'Forma 13'!$H$154</definedName>
    <definedName name="VAS084_F_Ilgalaikioturt100Geriamojovande9">'Forma 13'!$I$154</definedName>
    <definedName name="VAS084_F_Ilgalaikioturt100Inventorinisnu1">'Forma 13'!$D$154</definedName>
    <definedName name="VAS084_F_Ilgalaikioturt100Kitareguliuoja1">'Forma 13'!$O$154</definedName>
    <definedName name="VAS084_F_Ilgalaikioturt100Kitosveiklosne1">'Forma 13'!$P$154</definedName>
    <definedName name="VAS084_F_Ilgalaikioturt100Lrklimatokaito1">'Forma 13'!$E$154</definedName>
    <definedName name="VAS084_F_Ilgalaikioturt100Nuotekudumblot1">'Forma 13'!$L$154</definedName>
    <definedName name="VAS084_F_Ilgalaikioturt100Nuotekusurinki1">'Forma 13'!$J$154</definedName>
    <definedName name="VAS084_F_Ilgalaikioturt100Nuotekuvalymas1">'Forma 13'!$K$154</definedName>
    <definedName name="VAS084_F_Ilgalaikioturt100Pavirsiniunuot1">'Forma 13'!$M$154</definedName>
    <definedName name="VAS084_F_Ilgalaikioturt100Turtovienetask1">'Forma 13'!$F$154</definedName>
    <definedName name="VAS084_F_Ilgalaikioturt101Apskaitosveikla1">'Forma 13'!$N$155</definedName>
    <definedName name="VAS084_F_Ilgalaikioturt101Geriamojovande7">'Forma 13'!$G$155</definedName>
    <definedName name="VAS084_F_Ilgalaikioturt101Geriamojovande8">'Forma 13'!$H$155</definedName>
    <definedName name="VAS084_F_Ilgalaikioturt101Geriamojovande9">'Forma 13'!$I$155</definedName>
    <definedName name="VAS084_F_Ilgalaikioturt101Inventorinisnu1">'Forma 13'!$D$155</definedName>
    <definedName name="VAS084_F_Ilgalaikioturt101Kitareguliuoja1">'Forma 13'!$O$155</definedName>
    <definedName name="VAS084_F_Ilgalaikioturt101Kitosveiklosne1">'Forma 13'!$P$155</definedName>
    <definedName name="VAS084_F_Ilgalaikioturt101Lrklimatokaito1">'Forma 13'!$E$155</definedName>
    <definedName name="VAS084_F_Ilgalaikioturt101Nuotekudumblot1">'Forma 13'!$L$155</definedName>
    <definedName name="VAS084_F_Ilgalaikioturt101Nuotekusurinki1">'Forma 13'!$J$155</definedName>
    <definedName name="VAS084_F_Ilgalaikioturt101Nuotekuvalymas1">'Forma 13'!$K$155</definedName>
    <definedName name="VAS084_F_Ilgalaikioturt101Pavirsiniunuot1">'Forma 13'!$M$155</definedName>
    <definedName name="VAS084_F_Ilgalaikioturt101Turtovienetask1">'Forma 13'!$F$155</definedName>
    <definedName name="VAS084_F_Ilgalaikioturt102Apskaitosveikla1">'Forma 13'!$N$156</definedName>
    <definedName name="VAS084_F_Ilgalaikioturt102Geriamojovande7">'Forma 13'!$G$156</definedName>
    <definedName name="VAS084_F_Ilgalaikioturt102Geriamojovande8">'Forma 13'!$H$156</definedName>
    <definedName name="VAS084_F_Ilgalaikioturt102Geriamojovande9">'Forma 13'!$I$156</definedName>
    <definedName name="VAS084_F_Ilgalaikioturt102Inventorinisnu1">'Forma 13'!$D$156</definedName>
    <definedName name="VAS084_F_Ilgalaikioturt102Kitareguliuoja1">'Forma 13'!$O$156</definedName>
    <definedName name="VAS084_F_Ilgalaikioturt102Kitosveiklosne1">'Forma 13'!$P$156</definedName>
    <definedName name="VAS084_F_Ilgalaikioturt102Lrklimatokaito1">'Forma 13'!$E$156</definedName>
    <definedName name="VAS084_F_Ilgalaikioturt102Nuotekudumblot1">'Forma 13'!$L$156</definedName>
    <definedName name="VAS084_F_Ilgalaikioturt102Nuotekusurinki1">'Forma 13'!$J$156</definedName>
    <definedName name="VAS084_F_Ilgalaikioturt102Nuotekuvalymas1">'Forma 13'!$K$156</definedName>
    <definedName name="VAS084_F_Ilgalaikioturt102Pavirsiniunuot1">'Forma 13'!$M$156</definedName>
    <definedName name="VAS084_F_Ilgalaikioturt102Turtovienetask1">'Forma 13'!$F$156</definedName>
    <definedName name="VAS084_F_Ilgalaikioturt103Apskaitosveikla1">'Forma 13'!$N$158</definedName>
    <definedName name="VAS084_F_Ilgalaikioturt103Geriamojovande7">'Forma 13'!$G$158</definedName>
    <definedName name="VAS084_F_Ilgalaikioturt103Geriamojovande8">'Forma 13'!$H$158</definedName>
    <definedName name="VAS084_F_Ilgalaikioturt103Geriamojovande9">'Forma 13'!$I$158</definedName>
    <definedName name="VAS084_F_Ilgalaikioturt103Inventorinisnu1">'Forma 13'!$D$158</definedName>
    <definedName name="VAS084_F_Ilgalaikioturt103Kitareguliuoja1">'Forma 13'!$O$158</definedName>
    <definedName name="VAS084_F_Ilgalaikioturt103Kitosveiklosne1">'Forma 13'!$P$158</definedName>
    <definedName name="VAS084_F_Ilgalaikioturt103Lrklimatokaito1">'Forma 13'!$E$158</definedName>
    <definedName name="VAS084_F_Ilgalaikioturt103Nuotekudumblot1">'Forma 13'!$L$158</definedName>
    <definedName name="VAS084_F_Ilgalaikioturt103Nuotekusurinki1">'Forma 13'!$J$158</definedName>
    <definedName name="VAS084_F_Ilgalaikioturt103Nuotekuvalymas1">'Forma 13'!$K$158</definedName>
    <definedName name="VAS084_F_Ilgalaikioturt103Pavirsiniunuot1">'Forma 13'!$M$158</definedName>
    <definedName name="VAS084_F_Ilgalaikioturt103Turtovienetask1">'Forma 13'!$F$158</definedName>
    <definedName name="VAS084_F_Ilgalaikioturt104Apskaitosveikla1">'Forma 13'!$N$159</definedName>
    <definedName name="VAS084_F_Ilgalaikioturt104Geriamojovande7">'Forma 13'!$G$159</definedName>
    <definedName name="VAS084_F_Ilgalaikioturt104Geriamojovande8">'Forma 13'!$H$159</definedName>
    <definedName name="VAS084_F_Ilgalaikioturt104Geriamojovande9">'Forma 13'!$I$159</definedName>
    <definedName name="VAS084_F_Ilgalaikioturt104Inventorinisnu1">'Forma 13'!$D$159</definedName>
    <definedName name="VAS084_F_Ilgalaikioturt104Kitareguliuoja1">'Forma 13'!$O$159</definedName>
    <definedName name="VAS084_F_Ilgalaikioturt104Kitosveiklosne1">'Forma 13'!$P$159</definedName>
    <definedName name="VAS084_F_Ilgalaikioturt104Lrklimatokaito1">'Forma 13'!$E$159</definedName>
    <definedName name="VAS084_F_Ilgalaikioturt104Nuotekudumblot1">'Forma 13'!$L$159</definedName>
    <definedName name="VAS084_F_Ilgalaikioturt104Nuotekusurinki1">'Forma 13'!$J$159</definedName>
    <definedName name="VAS084_F_Ilgalaikioturt104Nuotekuvalymas1">'Forma 13'!$K$159</definedName>
    <definedName name="VAS084_F_Ilgalaikioturt104Pavirsiniunuot1">'Forma 13'!$M$159</definedName>
    <definedName name="VAS084_F_Ilgalaikioturt104Turtovienetask1">'Forma 13'!$F$159</definedName>
    <definedName name="VAS084_F_Ilgalaikioturt105Apskaitosveikla1">'Forma 13'!$N$160</definedName>
    <definedName name="VAS084_F_Ilgalaikioturt105Geriamojovande7">'Forma 13'!$G$160</definedName>
    <definedName name="VAS084_F_Ilgalaikioturt105Geriamojovande8">'Forma 13'!$H$160</definedName>
    <definedName name="VAS084_F_Ilgalaikioturt105Geriamojovande9">'Forma 13'!$I$160</definedName>
    <definedName name="VAS084_F_Ilgalaikioturt105Inventorinisnu1">'Forma 13'!$D$160</definedName>
    <definedName name="VAS084_F_Ilgalaikioturt105Kitareguliuoja1">'Forma 13'!$O$160</definedName>
    <definedName name="VAS084_F_Ilgalaikioturt105Kitosveiklosne1">'Forma 13'!$P$160</definedName>
    <definedName name="VAS084_F_Ilgalaikioturt105Lrklimatokaito1">'Forma 13'!$E$160</definedName>
    <definedName name="VAS084_F_Ilgalaikioturt105Nuotekudumblot1">'Forma 13'!$L$160</definedName>
    <definedName name="VAS084_F_Ilgalaikioturt105Nuotekusurinki1">'Forma 13'!$J$160</definedName>
    <definedName name="VAS084_F_Ilgalaikioturt105Nuotekuvalymas1">'Forma 13'!$K$160</definedName>
    <definedName name="VAS084_F_Ilgalaikioturt105Pavirsiniunuot1">'Forma 13'!$M$160</definedName>
    <definedName name="VAS084_F_Ilgalaikioturt105Turtovienetask1">'Forma 13'!$F$160</definedName>
    <definedName name="VAS084_F_Ilgalaikioturt106Apskaitosveikla1">'Forma 13'!$N$163</definedName>
    <definedName name="VAS084_F_Ilgalaikioturt106Geriamojovande7">'Forma 13'!$G$163</definedName>
    <definedName name="VAS084_F_Ilgalaikioturt106Geriamojovande8">'Forma 13'!$H$163</definedName>
    <definedName name="VAS084_F_Ilgalaikioturt106Geriamojovande9">'Forma 13'!$I$163</definedName>
    <definedName name="VAS084_F_Ilgalaikioturt106Inventorinisnu1">'Forma 13'!$D$163</definedName>
    <definedName name="VAS084_F_Ilgalaikioturt106Kitareguliuoja1">'Forma 13'!$O$163</definedName>
    <definedName name="VAS084_F_Ilgalaikioturt106Kitosveiklosne1">'Forma 13'!$P$163</definedName>
    <definedName name="VAS084_F_Ilgalaikioturt106Lrklimatokaito1">'Forma 13'!$E$163</definedName>
    <definedName name="VAS084_F_Ilgalaikioturt106Nuotekudumblot1">'Forma 13'!$L$163</definedName>
    <definedName name="VAS084_F_Ilgalaikioturt106Nuotekusurinki1">'Forma 13'!$J$163</definedName>
    <definedName name="VAS084_F_Ilgalaikioturt106Nuotekuvalymas1">'Forma 13'!$K$163</definedName>
    <definedName name="VAS084_F_Ilgalaikioturt106Pavirsiniunuot1">'Forma 13'!$M$163</definedName>
    <definedName name="VAS084_F_Ilgalaikioturt106Turtovienetask1">'Forma 13'!$F$163</definedName>
    <definedName name="VAS084_F_Ilgalaikioturt107Apskaitosveikla1">'Forma 13'!$N$164</definedName>
    <definedName name="VAS084_F_Ilgalaikioturt107Geriamojovande7">'Forma 13'!$G$164</definedName>
    <definedName name="VAS084_F_Ilgalaikioturt107Geriamojovande8">'Forma 13'!$H$164</definedName>
    <definedName name="VAS084_F_Ilgalaikioturt107Geriamojovande9">'Forma 13'!$I$164</definedName>
    <definedName name="VAS084_F_Ilgalaikioturt107Inventorinisnu1">'Forma 13'!$D$164</definedName>
    <definedName name="VAS084_F_Ilgalaikioturt107Kitareguliuoja1">'Forma 13'!$O$164</definedName>
    <definedName name="VAS084_F_Ilgalaikioturt107Kitosveiklosne1">'Forma 13'!$P$164</definedName>
    <definedName name="VAS084_F_Ilgalaikioturt107Lrklimatokaito1">'Forma 13'!$E$164</definedName>
    <definedName name="VAS084_F_Ilgalaikioturt107Nuotekudumblot1">'Forma 13'!$L$164</definedName>
    <definedName name="VAS084_F_Ilgalaikioturt107Nuotekusurinki1">'Forma 13'!$J$164</definedName>
    <definedName name="VAS084_F_Ilgalaikioturt107Nuotekuvalymas1">'Forma 13'!$K$164</definedName>
    <definedName name="VAS084_F_Ilgalaikioturt107Pavirsiniunuot1">'Forma 13'!$M$164</definedName>
    <definedName name="VAS084_F_Ilgalaikioturt107Turtovienetask1">'Forma 13'!$F$164</definedName>
    <definedName name="VAS084_F_Ilgalaikioturt108Apskaitosveikla1">'Forma 13'!$N$165</definedName>
    <definedName name="VAS084_F_Ilgalaikioturt108Geriamojovande7">'Forma 13'!$G$165</definedName>
    <definedName name="VAS084_F_Ilgalaikioturt108Geriamojovande8">'Forma 13'!$H$165</definedName>
    <definedName name="VAS084_F_Ilgalaikioturt108Geriamojovande9">'Forma 13'!$I$165</definedName>
    <definedName name="VAS084_F_Ilgalaikioturt108Inventorinisnu1">'Forma 13'!$D$165</definedName>
    <definedName name="VAS084_F_Ilgalaikioturt108Kitareguliuoja1">'Forma 13'!$O$165</definedName>
    <definedName name="VAS084_F_Ilgalaikioturt108Kitosveiklosne1">'Forma 13'!$P$165</definedName>
    <definedName name="VAS084_F_Ilgalaikioturt108Lrklimatokaito1">'Forma 13'!$E$165</definedName>
    <definedName name="VAS084_F_Ilgalaikioturt108Nuotekudumblot1">'Forma 13'!$L$165</definedName>
    <definedName name="VAS084_F_Ilgalaikioturt108Nuotekusurinki1">'Forma 13'!$J$165</definedName>
    <definedName name="VAS084_F_Ilgalaikioturt108Nuotekuvalymas1">'Forma 13'!$K$165</definedName>
    <definedName name="VAS084_F_Ilgalaikioturt108Pavirsiniunuot1">'Forma 13'!$M$165</definedName>
    <definedName name="VAS084_F_Ilgalaikioturt108Turtovienetask1">'Forma 13'!$F$165</definedName>
    <definedName name="VAS084_F_Ilgalaikioturt109Apskaitosveikla1">'Forma 13'!$N$167</definedName>
    <definedName name="VAS084_F_Ilgalaikioturt109Geriamojovande7">'Forma 13'!$G$167</definedName>
    <definedName name="VAS084_F_Ilgalaikioturt109Geriamojovande8">'Forma 13'!$H$167</definedName>
    <definedName name="VAS084_F_Ilgalaikioturt109Geriamojovande9">'Forma 13'!$I$167</definedName>
    <definedName name="VAS084_F_Ilgalaikioturt109Inventorinisnu1">'Forma 13'!$D$167</definedName>
    <definedName name="VAS084_F_Ilgalaikioturt109Kitareguliuoja1">'Forma 13'!$O$167</definedName>
    <definedName name="VAS084_F_Ilgalaikioturt109Kitosveiklosne1">'Forma 13'!$P$167</definedName>
    <definedName name="VAS084_F_Ilgalaikioturt109Lrklimatokaito1">'Forma 13'!$E$167</definedName>
    <definedName name="VAS084_F_Ilgalaikioturt109Nuotekudumblot1">'Forma 13'!$L$167</definedName>
    <definedName name="VAS084_F_Ilgalaikioturt109Nuotekusurinki1">'Forma 13'!$J$167</definedName>
    <definedName name="VAS084_F_Ilgalaikioturt109Nuotekuvalymas1">'Forma 13'!$K$167</definedName>
    <definedName name="VAS084_F_Ilgalaikioturt109Pavirsiniunuot1">'Forma 13'!$M$167</definedName>
    <definedName name="VAS084_F_Ilgalaikioturt109Turtovienetask1">'Forma 13'!$F$167</definedName>
    <definedName name="VAS084_F_Ilgalaikioturt10Apskaitosveikla1">'Forma 13'!$N$26</definedName>
    <definedName name="VAS084_F_Ilgalaikioturt10Geriamojovande7">'Forma 13'!$G$26</definedName>
    <definedName name="VAS084_F_Ilgalaikioturt10Geriamojovande8">'Forma 13'!$H$26</definedName>
    <definedName name="VAS084_F_Ilgalaikioturt10Geriamojovande9">'Forma 13'!$I$26</definedName>
    <definedName name="VAS084_F_Ilgalaikioturt10Inventorinisnu1">'Forma 13'!$D$26</definedName>
    <definedName name="VAS084_F_Ilgalaikioturt10Kitareguliuoja1">'Forma 13'!$O$26</definedName>
    <definedName name="VAS084_F_Ilgalaikioturt10Kitosveiklosne1">'Forma 13'!$P$26</definedName>
    <definedName name="VAS084_F_Ilgalaikioturt10Lrklimatokaito1">'Forma 13'!$E$26</definedName>
    <definedName name="VAS084_F_Ilgalaikioturt10Nuotekudumblot1">'Forma 13'!$L$26</definedName>
    <definedName name="VAS084_F_Ilgalaikioturt10Nuotekusurinki1">'Forma 13'!$J$26</definedName>
    <definedName name="VAS084_F_Ilgalaikioturt10Nuotekuvalymas1">'Forma 13'!$K$26</definedName>
    <definedName name="VAS084_F_Ilgalaikioturt10Pavirsiniunuot1">'Forma 13'!$M$26</definedName>
    <definedName name="VAS084_F_Ilgalaikioturt10Turtovienetask1">'Forma 13'!$F$26</definedName>
    <definedName name="VAS084_F_Ilgalaikioturt110Apskaitosveikla1">'Forma 13'!$N$168</definedName>
    <definedName name="VAS084_F_Ilgalaikioturt110Geriamojovande7">'Forma 13'!$G$168</definedName>
    <definedName name="VAS084_F_Ilgalaikioturt110Geriamojovande8">'Forma 13'!$H$168</definedName>
    <definedName name="VAS084_F_Ilgalaikioturt110Geriamojovande9">'Forma 13'!$I$168</definedName>
    <definedName name="VAS084_F_Ilgalaikioturt110Inventorinisnu1">'Forma 13'!$D$168</definedName>
    <definedName name="VAS084_F_Ilgalaikioturt110Kitareguliuoja1">'Forma 13'!$O$168</definedName>
    <definedName name="VAS084_F_Ilgalaikioturt110Kitosveiklosne1">'Forma 13'!$P$168</definedName>
    <definedName name="VAS084_F_Ilgalaikioturt110Lrklimatokaito1">'Forma 13'!$E$168</definedName>
    <definedName name="VAS084_F_Ilgalaikioturt110Nuotekudumblot1">'Forma 13'!$L$168</definedName>
    <definedName name="VAS084_F_Ilgalaikioturt110Nuotekusurinki1">'Forma 13'!$J$168</definedName>
    <definedName name="VAS084_F_Ilgalaikioturt110Nuotekuvalymas1">'Forma 13'!$K$168</definedName>
    <definedName name="VAS084_F_Ilgalaikioturt110Pavirsiniunuot1">'Forma 13'!$M$168</definedName>
    <definedName name="VAS084_F_Ilgalaikioturt110Turtovienetask1">'Forma 13'!$F$168</definedName>
    <definedName name="VAS084_F_Ilgalaikioturt111Apskaitosveikla1">'Forma 13'!$N$169</definedName>
    <definedName name="VAS084_F_Ilgalaikioturt111Geriamojovande7">'Forma 13'!$G$169</definedName>
    <definedName name="VAS084_F_Ilgalaikioturt111Geriamojovande8">'Forma 13'!$H$169</definedName>
    <definedName name="VAS084_F_Ilgalaikioturt111Geriamojovande9">'Forma 13'!$I$169</definedName>
    <definedName name="VAS084_F_Ilgalaikioturt111Inventorinisnu1">'Forma 13'!$D$169</definedName>
    <definedName name="VAS084_F_Ilgalaikioturt111Kitareguliuoja1">'Forma 13'!$O$169</definedName>
    <definedName name="VAS084_F_Ilgalaikioturt111Kitosveiklosne1">'Forma 13'!$P$169</definedName>
    <definedName name="VAS084_F_Ilgalaikioturt111Lrklimatokaito1">'Forma 13'!$E$169</definedName>
    <definedName name="VAS084_F_Ilgalaikioturt111Nuotekudumblot1">'Forma 13'!$L$169</definedName>
    <definedName name="VAS084_F_Ilgalaikioturt111Nuotekusurinki1">'Forma 13'!$J$169</definedName>
    <definedName name="VAS084_F_Ilgalaikioturt111Nuotekuvalymas1">'Forma 13'!$K$169</definedName>
    <definedName name="VAS084_F_Ilgalaikioturt111Pavirsiniunuot1">'Forma 13'!$M$169</definedName>
    <definedName name="VAS084_F_Ilgalaikioturt111Turtovienetask1">'Forma 13'!$F$169</definedName>
    <definedName name="VAS084_F_Ilgalaikioturt112Apskaitosveikla1">'Forma 13'!$N$171</definedName>
    <definedName name="VAS084_F_Ilgalaikioturt112Geriamojovande7">'Forma 13'!$G$171</definedName>
    <definedName name="VAS084_F_Ilgalaikioturt112Geriamojovande8">'Forma 13'!$H$171</definedName>
    <definedName name="VAS084_F_Ilgalaikioturt112Geriamojovande9">'Forma 13'!$I$171</definedName>
    <definedName name="VAS084_F_Ilgalaikioturt112Inventorinisnu1">'Forma 13'!$D$171</definedName>
    <definedName name="VAS084_F_Ilgalaikioturt112Kitareguliuoja1">'Forma 13'!$O$171</definedName>
    <definedName name="VAS084_F_Ilgalaikioturt112Kitosveiklosne1">'Forma 13'!$P$171</definedName>
    <definedName name="VAS084_F_Ilgalaikioturt112Lrklimatokaito1">'Forma 13'!$E$171</definedName>
    <definedName name="VAS084_F_Ilgalaikioturt112Nuotekudumblot1">'Forma 13'!$L$171</definedName>
    <definedName name="VAS084_F_Ilgalaikioturt112Nuotekusurinki1">'Forma 13'!$J$171</definedName>
    <definedName name="VAS084_F_Ilgalaikioturt112Nuotekuvalymas1">'Forma 13'!$K$171</definedName>
    <definedName name="VAS084_F_Ilgalaikioturt112Pavirsiniunuot1">'Forma 13'!$M$171</definedName>
    <definedName name="VAS084_F_Ilgalaikioturt112Turtovienetask1">'Forma 13'!$F$171</definedName>
    <definedName name="VAS084_F_Ilgalaikioturt113Apskaitosveikla1">'Forma 13'!$N$172</definedName>
    <definedName name="VAS084_F_Ilgalaikioturt113Geriamojovande7">'Forma 13'!$G$172</definedName>
    <definedName name="VAS084_F_Ilgalaikioturt113Geriamojovande8">'Forma 13'!$H$172</definedName>
    <definedName name="VAS084_F_Ilgalaikioturt113Geriamojovande9">'Forma 13'!$I$172</definedName>
    <definedName name="VAS084_F_Ilgalaikioturt113Inventorinisnu1">'Forma 13'!$D$172</definedName>
    <definedName name="VAS084_F_Ilgalaikioturt113Kitareguliuoja1">'Forma 13'!$O$172</definedName>
    <definedName name="VAS084_F_Ilgalaikioturt113Kitosveiklosne1">'Forma 13'!$P$172</definedName>
    <definedName name="VAS084_F_Ilgalaikioturt113Lrklimatokaito1">'Forma 13'!$E$172</definedName>
    <definedName name="VAS084_F_Ilgalaikioturt113Nuotekudumblot1">'Forma 13'!$L$172</definedName>
    <definedName name="VAS084_F_Ilgalaikioturt113Nuotekusurinki1">'Forma 13'!$J$172</definedName>
    <definedName name="VAS084_F_Ilgalaikioturt113Nuotekuvalymas1">'Forma 13'!$K$172</definedName>
    <definedName name="VAS084_F_Ilgalaikioturt113Pavirsiniunuot1">'Forma 13'!$M$172</definedName>
    <definedName name="VAS084_F_Ilgalaikioturt113Turtovienetask1">'Forma 13'!$F$172</definedName>
    <definedName name="VAS084_F_Ilgalaikioturt114Apskaitosveikla1">'Forma 13'!$N$173</definedName>
    <definedName name="VAS084_F_Ilgalaikioturt114Geriamojovande7">'Forma 13'!$G$173</definedName>
    <definedName name="VAS084_F_Ilgalaikioturt114Geriamojovande8">'Forma 13'!$H$173</definedName>
    <definedName name="VAS084_F_Ilgalaikioturt114Geriamojovande9">'Forma 13'!$I$173</definedName>
    <definedName name="VAS084_F_Ilgalaikioturt114Inventorinisnu1">'Forma 13'!$D$173</definedName>
    <definedName name="VAS084_F_Ilgalaikioturt114Kitareguliuoja1">'Forma 13'!$O$173</definedName>
    <definedName name="VAS084_F_Ilgalaikioturt114Kitosveiklosne1">'Forma 13'!$P$173</definedName>
    <definedName name="VAS084_F_Ilgalaikioturt114Lrklimatokaito1">'Forma 13'!$E$173</definedName>
    <definedName name="VAS084_F_Ilgalaikioturt114Nuotekudumblot1">'Forma 13'!$L$173</definedName>
    <definedName name="VAS084_F_Ilgalaikioturt114Nuotekusurinki1">'Forma 13'!$J$173</definedName>
    <definedName name="VAS084_F_Ilgalaikioturt114Nuotekuvalymas1">'Forma 13'!$K$173</definedName>
    <definedName name="VAS084_F_Ilgalaikioturt114Pavirsiniunuot1">'Forma 13'!$M$173</definedName>
    <definedName name="VAS084_F_Ilgalaikioturt114Turtovienetask1">'Forma 13'!$F$173</definedName>
    <definedName name="VAS084_F_Ilgalaikioturt115Apskaitosveikla1">'Forma 13'!$N$177</definedName>
    <definedName name="VAS084_F_Ilgalaikioturt115Geriamojovande7">'Forma 13'!$G$177</definedName>
    <definedName name="VAS084_F_Ilgalaikioturt115Geriamojovande8">'Forma 13'!$H$177</definedName>
    <definedName name="VAS084_F_Ilgalaikioturt115Geriamojovande9">'Forma 13'!$I$177</definedName>
    <definedName name="VAS084_F_Ilgalaikioturt115Inventorinisnu1">'Forma 13'!$D$177</definedName>
    <definedName name="VAS084_F_Ilgalaikioturt115Kitareguliuoja1">'Forma 13'!$O$177</definedName>
    <definedName name="VAS084_F_Ilgalaikioturt115Kitosveiklosne1">'Forma 13'!$P$177</definedName>
    <definedName name="VAS084_F_Ilgalaikioturt115Lrklimatokaito1">'Forma 13'!$E$177</definedName>
    <definedName name="VAS084_F_Ilgalaikioturt115Nuotekudumblot1">'Forma 13'!$L$177</definedName>
    <definedName name="VAS084_F_Ilgalaikioturt115Nuotekusurinki1">'Forma 13'!$J$177</definedName>
    <definedName name="VAS084_F_Ilgalaikioturt115Nuotekuvalymas1">'Forma 13'!$K$177</definedName>
    <definedName name="VAS084_F_Ilgalaikioturt115Pavirsiniunuot1">'Forma 13'!$M$177</definedName>
    <definedName name="VAS084_F_Ilgalaikioturt115Turtovienetask1">'Forma 13'!$F$177</definedName>
    <definedName name="VAS084_F_Ilgalaikioturt116Apskaitosveikla1">'Forma 13'!$N$178</definedName>
    <definedName name="VAS084_F_Ilgalaikioturt116Geriamojovande7">'Forma 13'!$G$178</definedName>
    <definedName name="VAS084_F_Ilgalaikioturt116Geriamojovande8">'Forma 13'!$H$178</definedName>
    <definedName name="VAS084_F_Ilgalaikioturt116Geriamojovande9">'Forma 13'!$I$178</definedName>
    <definedName name="VAS084_F_Ilgalaikioturt116Inventorinisnu1">'Forma 13'!$D$178</definedName>
    <definedName name="VAS084_F_Ilgalaikioturt116Kitareguliuoja1">'Forma 13'!$O$178</definedName>
    <definedName name="VAS084_F_Ilgalaikioturt116Kitosveiklosne1">'Forma 13'!$P$178</definedName>
    <definedName name="VAS084_F_Ilgalaikioturt116Lrklimatokaito1">'Forma 13'!$E$178</definedName>
    <definedName name="VAS084_F_Ilgalaikioturt116Nuotekudumblot1">'Forma 13'!$L$178</definedName>
    <definedName name="VAS084_F_Ilgalaikioturt116Nuotekusurinki1">'Forma 13'!$J$178</definedName>
    <definedName name="VAS084_F_Ilgalaikioturt116Nuotekuvalymas1">'Forma 13'!$K$178</definedName>
    <definedName name="VAS084_F_Ilgalaikioturt116Pavirsiniunuot1">'Forma 13'!$M$178</definedName>
    <definedName name="VAS084_F_Ilgalaikioturt116Turtovienetask1">'Forma 13'!$F$178</definedName>
    <definedName name="VAS084_F_Ilgalaikioturt117Apskaitosveikla1">'Forma 13'!$N$179</definedName>
    <definedName name="VAS084_F_Ilgalaikioturt117Geriamojovande7">'Forma 13'!$G$179</definedName>
    <definedName name="VAS084_F_Ilgalaikioturt117Geriamojovande8">'Forma 13'!$H$179</definedName>
    <definedName name="VAS084_F_Ilgalaikioturt117Geriamojovande9">'Forma 13'!$I$179</definedName>
    <definedName name="VAS084_F_Ilgalaikioturt117Inventorinisnu1">'Forma 13'!$D$179</definedName>
    <definedName name="VAS084_F_Ilgalaikioturt117Kitareguliuoja1">'Forma 13'!$O$179</definedName>
    <definedName name="VAS084_F_Ilgalaikioturt117Kitosveiklosne1">'Forma 13'!$P$179</definedName>
    <definedName name="VAS084_F_Ilgalaikioturt117Lrklimatokaito1">'Forma 13'!$E$179</definedName>
    <definedName name="VAS084_F_Ilgalaikioturt117Nuotekudumblot1">'Forma 13'!$L$179</definedName>
    <definedName name="VAS084_F_Ilgalaikioturt117Nuotekusurinki1">'Forma 13'!$J$179</definedName>
    <definedName name="VAS084_F_Ilgalaikioturt117Nuotekuvalymas1">'Forma 13'!$K$179</definedName>
    <definedName name="VAS084_F_Ilgalaikioturt117Pavirsiniunuot1">'Forma 13'!$M$179</definedName>
    <definedName name="VAS084_F_Ilgalaikioturt117Turtovienetask1">'Forma 13'!$F$179</definedName>
    <definedName name="VAS084_F_Ilgalaikioturt118Apskaitosveikla1">'Forma 13'!$N$181</definedName>
    <definedName name="VAS084_F_Ilgalaikioturt118Geriamojovande7">'Forma 13'!$G$181</definedName>
    <definedName name="VAS084_F_Ilgalaikioturt118Geriamojovande8">'Forma 13'!$H$181</definedName>
    <definedName name="VAS084_F_Ilgalaikioturt118Geriamojovande9">'Forma 13'!$I$181</definedName>
    <definedName name="VAS084_F_Ilgalaikioturt118Inventorinisnu1">'Forma 13'!$D$181</definedName>
    <definedName name="VAS084_F_Ilgalaikioturt118Kitareguliuoja1">'Forma 13'!$O$181</definedName>
    <definedName name="VAS084_F_Ilgalaikioturt118Kitosveiklosne1">'Forma 13'!$P$181</definedName>
    <definedName name="VAS084_F_Ilgalaikioturt118Lrklimatokaito1">'Forma 13'!$E$181</definedName>
    <definedName name="VAS084_F_Ilgalaikioturt118Nuotekudumblot1">'Forma 13'!$L$181</definedName>
    <definedName name="VAS084_F_Ilgalaikioturt118Nuotekusurinki1">'Forma 13'!$J$181</definedName>
    <definedName name="VAS084_F_Ilgalaikioturt118Nuotekuvalymas1">'Forma 13'!$K$181</definedName>
    <definedName name="VAS084_F_Ilgalaikioturt118Pavirsiniunuot1">'Forma 13'!$M$181</definedName>
    <definedName name="VAS084_F_Ilgalaikioturt118Turtovienetask1">'Forma 13'!$F$181</definedName>
    <definedName name="VAS084_F_Ilgalaikioturt119Apskaitosveikla1">'Forma 13'!$N$182</definedName>
    <definedName name="VAS084_F_Ilgalaikioturt119Geriamojovande7">'Forma 13'!$G$182</definedName>
    <definedName name="VAS084_F_Ilgalaikioturt119Geriamojovande8">'Forma 13'!$H$182</definedName>
    <definedName name="VAS084_F_Ilgalaikioturt119Geriamojovande9">'Forma 13'!$I$182</definedName>
    <definedName name="VAS084_F_Ilgalaikioturt119Inventorinisnu1">'Forma 13'!$D$182</definedName>
    <definedName name="VAS084_F_Ilgalaikioturt119Kitareguliuoja1">'Forma 13'!$O$182</definedName>
    <definedName name="VAS084_F_Ilgalaikioturt119Kitosveiklosne1">'Forma 13'!$P$182</definedName>
    <definedName name="VAS084_F_Ilgalaikioturt119Lrklimatokaito1">'Forma 13'!$E$182</definedName>
    <definedName name="VAS084_F_Ilgalaikioturt119Nuotekudumblot1">'Forma 13'!$L$182</definedName>
    <definedName name="VAS084_F_Ilgalaikioturt119Nuotekusurinki1">'Forma 13'!$J$182</definedName>
    <definedName name="VAS084_F_Ilgalaikioturt119Nuotekuvalymas1">'Forma 13'!$K$182</definedName>
    <definedName name="VAS084_F_Ilgalaikioturt119Pavirsiniunuot1">'Forma 13'!$M$182</definedName>
    <definedName name="VAS084_F_Ilgalaikioturt119Turtovienetask1">'Forma 13'!$F$182</definedName>
    <definedName name="VAS084_F_Ilgalaikioturt11Apskaitosveikla1">'Forma 13'!$N$27</definedName>
    <definedName name="VAS084_F_Ilgalaikioturt11Geriamojovande7">'Forma 13'!$G$27</definedName>
    <definedName name="VAS084_F_Ilgalaikioturt11Geriamojovande8">'Forma 13'!$H$27</definedName>
    <definedName name="VAS084_F_Ilgalaikioturt11Geriamojovande9">'Forma 13'!$I$27</definedName>
    <definedName name="VAS084_F_Ilgalaikioturt11Inventorinisnu1">'Forma 13'!$D$27</definedName>
    <definedName name="VAS084_F_Ilgalaikioturt11Kitareguliuoja1">'Forma 13'!$O$27</definedName>
    <definedName name="VAS084_F_Ilgalaikioturt11Kitosveiklosne1">'Forma 13'!$P$27</definedName>
    <definedName name="VAS084_F_Ilgalaikioturt11Lrklimatokaito1">'Forma 13'!$E$27</definedName>
    <definedName name="VAS084_F_Ilgalaikioturt11Nuotekudumblot1">'Forma 13'!$L$27</definedName>
    <definedName name="VAS084_F_Ilgalaikioturt11Nuotekusurinki1">'Forma 13'!$J$27</definedName>
    <definedName name="VAS084_F_Ilgalaikioturt11Nuotekuvalymas1">'Forma 13'!$K$27</definedName>
    <definedName name="VAS084_F_Ilgalaikioturt11Pavirsiniunuot1">'Forma 13'!$M$27</definedName>
    <definedName name="VAS084_F_Ilgalaikioturt11Turtovienetask1">'Forma 13'!$F$27</definedName>
    <definedName name="VAS084_F_Ilgalaikioturt120Apskaitosveikla1">'Forma 13'!$N$183</definedName>
    <definedName name="VAS084_F_Ilgalaikioturt120Geriamojovande7">'Forma 13'!$G$183</definedName>
    <definedName name="VAS084_F_Ilgalaikioturt120Geriamojovande8">'Forma 13'!$H$183</definedName>
    <definedName name="VAS084_F_Ilgalaikioturt120Geriamojovande9">'Forma 13'!$I$183</definedName>
    <definedName name="VAS084_F_Ilgalaikioturt120Inventorinisnu1">'Forma 13'!$D$183</definedName>
    <definedName name="VAS084_F_Ilgalaikioturt120Kitareguliuoja1">'Forma 13'!$O$183</definedName>
    <definedName name="VAS084_F_Ilgalaikioturt120Kitosveiklosne1">'Forma 13'!$P$183</definedName>
    <definedName name="VAS084_F_Ilgalaikioturt120Lrklimatokaito1">'Forma 13'!$E$183</definedName>
    <definedName name="VAS084_F_Ilgalaikioturt120Nuotekudumblot1">'Forma 13'!$L$183</definedName>
    <definedName name="VAS084_F_Ilgalaikioturt120Nuotekusurinki1">'Forma 13'!$J$183</definedName>
    <definedName name="VAS084_F_Ilgalaikioturt120Nuotekuvalymas1">'Forma 13'!$K$183</definedName>
    <definedName name="VAS084_F_Ilgalaikioturt120Pavirsiniunuot1">'Forma 13'!$M$183</definedName>
    <definedName name="VAS084_F_Ilgalaikioturt120Turtovienetask1">'Forma 13'!$F$183</definedName>
    <definedName name="VAS084_F_Ilgalaikioturt121Apskaitosveikla1">'Forma 13'!$N$185</definedName>
    <definedName name="VAS084_F_Ilgalaikioturt121Geriamojovande7">'Forma 13'!$G$185</definedName>
    <definedName name="VAS084_F_Ilgalaikioturt121Geriamojovande8">'Forma 13'!$H$185</definedName>
    <definedName name="VAS084_F_Ilgalaikioturt121Geriamojovande9">'Forma 13'!$I$185</definedName>
    <definedName name="VAS084_F_Ilgalaikioturt121Inventorinisnu1">'Forma 13'!$D$185</definedName>
    <definedName name="VAS084_F_Ilgalaikioturt121Kitareguliuoja1">'Forma 13'!$O$185</definedName>
    <definedName name="VAS084_F_Ilgalaikioturt121Kitosveiklosne1">'Forma 13'!$P$185</definedName>
    <definedName name="VAS084_F_Ilgalaikioturt121Lrklimatokaito1">'Forma 13'!$E$185</definedName>
    <definedName name="VAS084_F_Ilgalaikioturt121Nuotekudumblot1">'Forma 13'!$L$185</definedName>
    <definedName name="VAS084_F_Ilgalaikioturt121Nuotekusurinki1">'Forma 13'!$J$185</definedName>
    <definedName name="VAS084_F_Ilgalaikioturt121Nuotekuvalymas1">'Forma 13'!$K$185</definedName>
    <definedName name="VAS084_F_Ilgalaikioturt121Pavirsiniunuot1">'Forma 13'!$M$185</definedName>
    <definedName name="VAS084_F_Ilgalaikioturt121Turtovienetask1">'Forma 13'!$F$185</definedName>
    <definedName name="VAS084_F_Ilgalaikioturt122Apskaitosveikla1">'Forma 13'!$N$186</definedName>
    <definedName name="VAS084_F_Ilgalaikioturt122Geriamojovande7">'Forma 13'!$G$186</definedName>
    <definedName name="VAS084_F_Ilgalaikioturt122Geriamojovande8">'Forma 13'!$H$186</definedName>
    <definedName name="VAS084_F_Ilgalaikioturt122Geriamojovande9">'Forma 13'!$I$186</definedName>
    <definedName name="VAS084_F_Ilgalaikioturt122Inventorinisnu1">'Forma 13'!$D$186</definedName>
    <definedName name="VAS084_F_Ilgalaikioturt122Kitareguliuoja1">'Forma 13'!$O$186</definedName>
    <definedName name="VAS084_F_Ilgalaikioturt122Kitosveiklosne1">'Forma 13'!$P$186</definedName>
    <definedName name="VAS084_F_Ilgalaikioturt122Lrklimatokaito1">'Forma 13'!$E$186</definedName>
    <definedName name="VAS084_F_Ilgalaikioturt122Nuotekudumblot1">'Forma 13'!$L$186</definedName>
    <definedName name="VAS084_F_Ilgalaikioturt122Nuotekusurinki1">'Forma 13'!$J$186</definedName>
    <definedName name="VAS084_F_Ilgalaikioturt122Nuotekuvalymas1">'Forma 13'!$K$186</definedName>
    <definedName name="VAS084_F_Ilgalaikioturt122Pavirsiniunuot1">'Forma 13'!$M$186</definedName>
    <definedName name="VAS084_F_Ilgalaikioturt122Turtovienetask1">'Forma 13'!$F$186</definedName>
    <definedName name="VAS084_F_Ilgalaikioturt123Apskaitosveikla1">'Forma 13'!$N$187</definedName>
    <definedName name="VAS084_F_Ilgalaikioturt123Geriamojovande7">'Forma 13'!$G$187</definedName>
    <definedName name="VAS084_F_Ilgalaikioturt123Geriamojovande8">'Forma 13'!$H$187</definedName>
    <definedName name="VAS084_F_Ilgalaikioturt123Geriamojovande9">'Forma 13'!$I$187</definedName>
    <definedName name="VAS084_F_Ilgalaikioturt123Inventorinisnu1">'Forma 13'!$D$187</definedName>
    <definedName name="VAS084_F_Ilgalaikioturt123Kitareguliuoja1">'Forma 13'!$O$187</definedName>
    <definedName name="VAS084_F_Ilgalaikioturt123Kitosveiklosne1">'Forma 13'!$P$187</definedName>
    <definedName name="VAS084_F_Ilgalaikioturt123Lrklimatokaito1">'Forma 13'!$E$187</definedName>
    <definedName name="VAS084_F_Ilgalaikioturt123Nuotekudumblot1">'Forma 13'!$L$187</definedName>
    <definedName name="VAS084_F_Ilgalaikioturt123Nuotekusurinki1">'Forma 13'!$J$187</definedName>
    <definedName name="VAS084_F_Ilgalaikioturt123Nuotekuvalymas1">'Forma 13'!$K$187</definedName>
    <definedName name="VAS084_F_Ilgalaikioturt123Pavirsiniunuot1">'Forma 13'!$M$187</definedName>
    <definedName name="VAS084_F_Ilgalaikioturt123Turtovienetask1">'Forma 13'!$F$187</definedName>
    <definedName name="VAS084_F_Ilgalaikioturt124Apskaitosveikla1">'Forma 13'!$N$190</definedName>
    <definedName name="VAS084_F_Ilgalaikioturt124Geriamojovande7">'Forma 13'!$G$190</definedName>
    <definedName name="VAS084_F_Ilgalaikioturt124Geriamojovande8">'Forma 13'!$H$190</definedName>
    <definedName name="VAS084_F_Ilgalaikioturt124Geriamojovande9">'Forma 13'!$I$190</definedName>
    <definedName name="VAS084_F_Ilgalaikioturt124Inventorinisnu1">'Forma 13'!$D$190</definedName>
    <definedName name="VAS084_F_Ilgalaikioturt124Kitareguliuoja1">'Forma 13'!$O$190</definedName>
    <definedName name="VAS084_F_Ilgalaikioturt124Kitosveiklosne1">'Forma 13'!$P$190</definedName>
    <definedName name="VAS084_F_Ilgalaikioturt124Lrklimatokaito1">'Forma 13'!$E$190</definedName>
    <definedName name="VAS084_F_Ilgalaikioturt124Nuotekudumblot1">'Forma 13'!$L$190</definedName>
    <definedName name="VAS084_F_Ilgalaikioturt124Nuotekusurinki1">'Forma 13'!$J$190</definedName>
    <definedName name="VAS084_F_Ilgalaikioturt124Nuotekuvalymas1">'Forma 13'!$K$190</definedName>
    <definedName name="VAS084_F_Ilgalaikioturt124Pavirsiniunuot1">'Forma 13'!$M$190</definedName>
    <definedName name="VAS084_F_Ilgalaikioturt124Turtovienetask1">'Forma 13'!$F$190</definedName>
    <definedName name="VAS084_F_Ilgalaikioturt125Apskaitosveikla1">'Forma 13'!$N$191</definedName>
    <definedName name="VAS084_F_Ilgalaikioturt125Geriamojovande7">'Forma 13'!$G$191</definedName>
    <definedName name="VAS084_F_Ilgalaikioturt125Geriamojovande8">'Forma 13'!$H$191</definedName>
    <definedName name="VAS084_F_Ilgalaikioturt125Geriamojovande9">'Forma 13'!$I$191</definedName>
    <definedName name="VAS084_F_Ilgalaikioturt125Inventorinisnu1">'Forma 13'!$D$191</definedName>
    <definedName name="VAS084_F_Ilgalaikioturt125Kitareguliuoja1">'Forma 13'!$O$191</definedName>
    <definedName name="VAS084_F_Ilgalaikioturt125Kitosveiklosne1">'Forma 13'!$P$191</definedName>
    <definedName name="VAS084_F_Ilgalaikioturt125Lrklimatokaito1">'Forma 13'!$E$191</definedName>
    <definedName name="VAS084_F_Ilgalaikioturt125Nuotekudumblot1">'Forma 13'!$L$191</definedName>
    <definedName name="VAS084_F_Ilgalaikioturt125Nuotekusurinki1">'Forma 13'!$J$191</definedName>
    <definedName name="VAS084_F_Ilgalaikioturt125Nuotekuvalymas1">'Forma 13'!$K$191</definedName>
    <definedName name="VAS084_F_Ilgalaikioturt125Pavirsiniunuot1">'Forma 13'!$M$191</definedName>
    <definedName name="VAS084_F_Ilgalaikioturt125Turtovienetask1">'Forma 13'!$F$191</definedName>
    <definedName name="VAS084_F_Ilgalaikioturt126Apskaitosveikla1">'Forma 13'!$N$192</definedName>
    <definedName name="VAS084_F_Ilgalaikioturt126Geriamojovande7">'Forma 13'!$G$192</definedName>
    <definedName name="VAS084_F_Ilgalaikioturt126Geriamojovande8">'Forma 13'!$H$192</definedName>
    <definedName name="VAS084_F_Ilgalaikioturt126Geriamojovande9">'Forma 13'!$I$192</definedName>
    <definedName name="VAS084_F_Ilgalaikioturt126Inventorinisnu1">'Forma 13'!$D$192</definedName>
    <definedName name="VAS084_F_Ilgalaikioturt126Kitareguliuoja1">'Forma 13'!$O$192</definedName>
    <definedName name="VAS084_F_Ilgalaikioturt126Kitosveiklosne1">'Forma 13'!$P$192</definedName>
    <definedName name="VAS084_F_Ilgalaikioturt126Lrklimatokaito1">'Forma 13'!$E$192</definedName>
    <definedName name="VAS084_F_Ilgalaikioturt126Nuotekudumblot1">'Forma 13'!$L$192</definedName>
    <definedName name="VAS084_F_Ilgalaikioturt126Nuotekusurinki1">'Forma 13'!$J$192</definedName>
    <definedName name="VAS084_F_Ilgalaikioturt126Nuotekuvalymas1">'Forma 13'!$K$192</definedName>
    <definedName name="VAS084_F_Ilgalaikioturt126Pavirsiniunuot1">'Forma 13'!$M$192</definedName>
    <definedName name="VAS084_F_Ilgalaikioturt126Turtovienetask1">'Forma 13'!$F$192</definedName>
    <definedName name="VAS084_F_Ilgalaikioturt127Apskaitosveikla1">'Forma 13'!$N$194</definedName>
    <definedName name="VAS084_F_Ilgalaikioturt127Geriamojovande7">'Forma 13'!$G$194</definedName>
    <definedName name="VAS084_F_Ilgalaikioturt127Geriamojovande8">'Forma 13'!$H$194</definedName>
    <definedName name="VAS084_F_Ilgalaikioturt127Geriamojovande9">'Forma 13'!$I$194</definedName>
    <definedName name="VAS084_F_Ilgalaikioturt127Inventorinisnu1">'Forma 13'!$D$194</definedName>
    <definedName name="VAS084_F_Ilgalaikioturt127Kitareguliuoja1">'Forma 13'!$O$194</definedName>
    <definedName name="VAS084_F_Ilgalaikioturt127Kitosveiklosne1">'Forma 13'!$P$194</definedName>
    <definedName name="VAS084_F_Ilgalaikioturt127Lrklimatokaito1">'Forma 13'!$E$194</definedName>
    <definedName name="VAS084_F_Ilgalaikioturt127Nuotekudumblot1">'Forma 13'!$L$194</definedName>
    <definedName name="VAS084_F_Ilgalaikioturt127Nuotekusurinki1">'Forma 13'!$J$194</definedName>
    <definedName name="VAS084_F_Ilgalaikioturt127Nuotekuvalymas1">'Forma 13'!$K$194</definedName>
    <definedName name="VAS084_F_Ilgalaikioturt127Pavirsiniunuot1">'Forma 13'!$M$194</definedName>
    <definedName name="VAS084_F_Ilgalaikioturt127Turtovienetask1">'Forma 13'!$F$194</definedName>
    <definedName name="VAS084_F_Ilgalaikioturt128Apskaitosveikla1">'Forma 13'!$N$195</definedName>
    <definedName name="VAS084_F_Ilgalaikioturt128Geriamojovande7">'Forma 13'!$G$195</definedName>
    <definedName name="VAS084_F_Ilgalaikioturt128Geriamojovande8">'Forma 13'!$H$195</definedName>
    <definedName name="VAS084_F_Ilgalaikioturt128Geriamojovande9">'Forma 13'!$I$195</definedName>
    <definedName name="VAS084_F_Ilgalaikioturt128Inventorinisnu1">'Forma 13'!$D$195</definedName>
    <definedName name="VAS084_F_Ilgalaikioturt128Kitareguliuoja1">'Forma 13'!$O$195</definedName>
    <definedName name="VAS084_F_Ilgalaikioturt128Kitosveiklosne1">'Forma 13'!$P$195</definedName>
    <definedName name="VAS084_F_Ilgalaikioturt128Lrklimatokaito1">'Forma 13'!$E$195</definedName>
    <definedName name="VAS084_F_Ilgalaikioturt128Nuotekudumblot1">'Forma 13'!$L$195</definedName>
    <definedName name="VAS084_F_Ilgalaikioturt128Nuotekusurinki1">'Forma 13'!$J$195</definedName>
    <definedName name="VAS084_F_Ilgalaikioturt128Nuotekuvalymas1">'Forma 13'!$K$195</definedName>
    <definedName name="VAS084_F_Ilgalaikioturt128Pavirsiniunuot1">'Forma 13'!$M$195</definedName>
    <definedName name="VAS084_F_Ilgalaikioturt128Turtovienetask1">'Forma 13'!$F$195</definedName>
    <definedName name="VAS084_F_Ilgalaikioturt129Apskaitosveikla1">'Forma 13'!$N$196</definedName>
    <definedName name="VAS084_F_Ilgalaikioturt129Geriamojovande7">'Forma 13'!$G$196</definedName>
    <definedName name="VAS084_F_Ilgalaikioturt129Geriamojovande8">'Forma 13'!$H$196</definedName>
    <definedName name="VAS084_F_Ilgalaikioturt129Geriamojovande9">'Forma 13'!$I$196</definedName>
    <definedName name="VAS084_F_Ilgalaikioturt129Inventorinisnu1">'Forma 13'!$D$196</definedName>
    <definedName name="VAS084_F_Ilgalaikioturt129Kitareguliuoja1">'Forma 13'!$O$196</definedName>
    <definedName name="VAS084_F_Ilgalaikioturt129Kitosveiklosne1">'Forma 13'!$P$196</definedName>
    <definedName name="VAS084_F_Ilgalaikioturt129Lrklimatokaito1">'Forma 13'!$E$196</definedName>
    <definedName name="VAS084_F_Ilgalaikioturt129Nuotekudumblot1">'Forma 13'!$L$196</definedName>
    <definedName name="VAS084_F_Ilgalaikioturt129Nuotekusurinki1">'Forma 13'!$J$196</definedName>
    <definedName name="VAS084_F_Ilgalaikioturt129Nuotekuvalymas1">'Forma 13'!$K$196</definedName>
    <definedName name="VAS084_F_Ilgalaikioturt129Pavirsiniunuot1">'Forma 13'!$M$196</definedName>
    <definedName name="VAS084_F_Ilgalaikioturt129Turtovienetask1">'Forma 13'!$F$196</definedName>
    <definedName name="VAS084_F_Ilgalaikioturt12Apskaitosveikla1">'Forma 13'!$N$28</definedName>
    <definedName name="VAS084_F_Ilgalaikioturt12Geriamojovande7">'Forma 13'!$G$28</definedName>
    <definedName name="VAS084_F_Ilgalaikioturt12Geriamojovande8">'Forma 13'!$H$28</definedName>
    <definedName name="VAS084_F_Ilgalaikioturt12Geriamojovande9">'Forma 13'!$I$28</definedName>
    <definedName name="VAS084_F_Ilgalaikioturt12Inventorinisnu1">'Forma 13'!$D$28</definedName>
    <definedName name="VAS084_F_Ilgalaikioturt12Kitareguliuoja1">'Forma 13'!$O$28</definedName>
    <definedName name="VAS084_F_Ilgalaikioturt12Kitosveiklosne1">'Forma 13'!$P$28</definedName>
    <definedName name="VAS084_F_Ilgalaikioturt12Lrklimatokaito1">'Forma 13'!$E$28</definedName>
    <definedName name="VAS084_F_Ilgalaikioturt12Nuotekudumblot1">'Forma 13'!$L$28</definedName>
    <definedName name="VAS084_F_Ilgalaikioturt12Nuotekusurinki1">'Forma 13'!$J$28</definedName>
    <definedName name="VAS084_F_Ilgalaikioturt12Nuotekuvalymas1">'Forma 13'!$K$28</definedName>
    <definedName name="VAS084_F_Ilgalaikioturt12Pavirsiniunuot1">'Forma 13'!$M$28</definedName>
    <definedName name="VAS084_F_Ilgalaikioturt12Turtovienetask1">'Forma 13'!$F$28</definedName>
    <definedName name="VAS084_F_Ilgalaikioturt130Apskaitosveikla1">'Forma 13'!$N$198</definedName>
    <definedName name="VAS084_F_Ilgalaikioturt130Geriamojovande7">'Forma 13'!$G$198</definedName>
    <definedName name="VAS084_F_Ilgalaikioturt130Geriamojovande8">'Forma 13'!$H$198</definedName>
    <definedName name="VAS084_F_Ilgalaikioturt130Geriamojovande9">'Forma 13'!$I$198</definedName>
    <definedName name="VAS084_F_Ilgalaikioturt130Inventorinisnu1">'Forma 13'!$D$198</definedName>
    <definedName name="VAS084_F_Ilgalaikioturt130Kitareguliuoja1">'Forma 13'!$O$198</definedName>
    <definedName name="VAS084_F_Ilgalaikioturt130Kitosveiklosne1">'Forma 13'!$P$198</definedName>
    <definedName name="VAS084_F_Ilgalaikioturt130Lrklimatokaito1">'Forma 13'!$E$198</definedName>
    <definedName name="VAS084_F_Ilgalaikioturt130Nuotekudumblot1">'Forma 13'!$L$198</definedName>
    <definedName name="VAS084_F_Ilgalaikioturt130Nuotekusurinki1">'Forma 13'!$J$198</definedName>
    <definedName name="VAS084_F_Ilgalaikioturt130Nuotekuvalymas1">'Forma 13'!$K$198</definedName>
    <definedName name="VAS084_F_Ilgalaikioturt130Pavirsiniunuot1">'Forma 13'!$M$198</definedName>
    <definedName name="VAS084_F_Ilgalaikioturt130Turtovienetask1">'Forma 13'!$F$198</definedName>
    <definedName name="VAS084_F_Ilgalaikioturt131Apskaitosveikla1">'Forma 13'!$N$199</definedName>
    <definedName name="VAS084_F_Ilgalaikioturt131Geriamojovande7">'Forma 13'!$G$199</definedName>
    <definedName name="VAS084_F_Ilgalaikioturt131Geriamojovande8">'Forma 13'!$H$199</definedName>
    <definedName name="VAS084_F_Ilgalaikioturt131Geriamojovande9">'Forma 13'!$I$199</definedName>
    <definedName name="VAS084_F_Ilgalaikioturt131Inventorinisnu1">'Forma 13'!$D$199</definedName>
    <definedName name="VAS084_F_Ilgalaikioturt131Kitareguliuoja1">'Forma 13'!$O$199</definedName>
    <definedName name="VAS084_F_Ilgalaikioturt131Kitosveiklosne1">'Forma 13'!$P$199</definedName>
    <definedName name="VAS084_F_Ilgalaikioturt131Lrklimatokaito1">'Forma 13'!$E$199</definedName>
    <definedName name="VAS084_F_Ilgalaikioturt131Nuotekudumblot1">'Forma 13'!$L$199</definedName>
    <definedName name="VAS084_F_Ilgalaikioturt131Nuotekusurinki1">'Forma 13'!$J$199</definedName>
    <definedName name="VAS084_F_Ilgalaikioturt131Nuotekuvalymas1">'Forma 13'!$K$199</definedName>
    <definedName name="VAS084_F_Ilgalaikioturt131Pavirsiniunuot1">'Forma 13'!$M$199</definedName>
    <definedName name="VAS084_F_Ilgalaikioturt131Turtovienetask1">'Forma 13'!$F$199</definedName>
    <definedName name="VAS084_F_Ilgalaikioturt132Apskaitosveikla1">'Forma 13'!$N$200</definedName>
    <definedName name="VAS084_F_Ilgalaikioturt132Geriamojovande7">'Forma 13'!$G$200</definedName>
    <definedName name="VAS084_F_Ilgalaikioturt132Geriamojovande8">'Forma 13'!$H$200</definedName>
    <definedName name="VAS084_F_Ilgalaikioturt132Geriamojovande9">'Forma 13'!$I$200</definedName>
    <definedName name="VAS084_F_Ilgalaikioturt132Inventorinisnu1">'Forma 13'!$D$200</definedName>
    <definedName name="VAS084_F_Ilgalaikioturt132Kitareguliuoja1">'Forma 13'!$O$200</definedName>
    <definedName name="VAS084_F_Ilgalaikioturt132Kitosveiklosne1">'Forma 13'!$P$200</definedName>
    <definedName name="VAS084_F_Ilgalaikioturt132Lrklimatokaito1">'Forma 13'!$E$200</definedName>
    <definedName name="VAS084_F_Ilgalaikioturt132Nuotekudumblot1">'Forma 13'!$L$200</definedName>
    <definedName name="VAS084_F_Ilgalaikioturt132Nuotekusurinki1">'Forma 13'!$J$200</definedName>
    <definedName name="VAS084_F_Ilgalaikioturt132Nuotekuvalymas1">'Forma 13'!$K$200</definedName>
    <definedName name="VAS084_F_Ilgalaikioturt132Pavirsiniunuot1">'Forma 13'!$M$200</definedName>
    <definedName name="VAS084_F_Ilgalaikioturt132Turtovienetask1">'Forma 13'!$F$200</definedName>
    <definedName name="VAS084_F_Ilgalaikioturt133Apskaitosveikla1">'Forma 13'!$N$202</definedName>
    <definedName name="VAS084_F_Ilgalaikioturt133Geriamojovande7">'Forma 13'!$G$202</definedName>
    <definedName name="VAS084_F_Ilgalaikioturt133Geriamojovande8">'Forma 13'!$H$202</definedName>
    <definedName name="VAS084_F_Ilgalaikioturt133Geriamojovande9">'Forma 13'!$I$202</definedName>
    <definedName name="VAS084_F_Ilgalaikioturt133Inventorinisnu1">'Forma 13'!$D$202</definedName>
    <definedName name="VAS084_F_Ilgalaikioturt133Kitareguliuoja1">'Forma 13'!$O$202</definedName>
    <definedName name="VAS084_F_Ilgalaikioturt133Kitosveiklosne1">'Forma 13'!$P$202</definedName>
    <definedName name="VAS084_F_Ilgalaikioturt133Lrklimatokaito1">'Forma 13'!$E$202</definedName>
    <definedName name="VAS084_F_Ilgalaikioturt133Nuotekudumblot1">'Forma 13'!$L$202</definedName>
    <definedName name="VAS084_F_Ilgalaikioturt133Nuotekusurinki1">'Forma 13'!$J$202</definedName>
    <definedName name="VAS084_F_Ilgalaikioturt133Nuotekuvalymas1">'Forma 13'!$K$202</definedName>
    <definedName name="VAS084_F_Ilgalaikioturt133Pavirsiniunuot1">'Forma 13'!$M$202</definedName>
    <definedName name="VAS084_F_Ilgalaikioturt133Turtovienetask1">'Forma 13'!$F$202</definedName>
    <definedName name="VAS084_F_Ilgalaikioturt134Apskaitosveikla1">'Forma 13'!$N$203</definedName>
    <definedName name="VAS084_F_Ilgalaikioturt134Geriamojovande7">'Forma 13'!$G$203</definedName>
    <definedName name="VAS084_F_Ilgalaikioturt134Geriamojovande8">'Forma 13'!$H$203</definedName>
    <definedName name="VAS084_F_Ilgalaikioturt134Geriamojovande9">'Forma 13'!$I$203</definedName>
    <definedName name="VAS084_F_Ilgalaikioturt134Inventorinisnu1">'Forma 13'!$D$203</definedName>
    <definedName name="VAS084_F_Ilgalaikioturt134Kitareguliuoja1">'Forma 13'!$O$203</definedName>
    <definedName name="VAS084_F_Ilgalaikioturt134Kitosveiklosne1">'Forma 13'!$P$203</definedName>
    <definedName name="VAS084_F_Ilgalaikioturt134Lrklimatokaito1">'Forma 13'!$E$203</definedName>
    <definedName name="VAS084_F_Ilgalaikioturt134Nuotekudumblot1">'Forma 13'!$L$203</definedName>
    <definedName name="VAS084_F_Ilgalaikioturt134Nuotekusurinki1">'Forma 13'!$J$203</definedName>
    <definedName name="VAS084_F_Ilgalaikioturt134Nuotekuvalymas1">'Forma 13'!$K$203</definedName>
    <definedName name="VAS084_F_Ilgalaikioturt134Pavirsiniunuot1">'Forma 13'!$M$203</definedName>
    <definedName name="VAS084_F_Ilgalaikioturt134Turtovienetask1">'Forma 13'!$F$203</definedName>
    <definedName name="VAS084_F_Ilgalaikioturt135Apskaitosveikla1">'Forma 13'!$N$204</definedName>
    <definedName name="VAS084_F_Ilgalaikioturt135Geriamojovande7">'Forma 13'!$G$204</definedName>
    <definedName name="VAS084_F_Ilgalaikioturt135Geriamojovande8">'Forma 13'!$H$204</definedName>
    <definedName name="VAS084_F_Ilgalaikioturt135Geriamojovande9">'Forma 13'!$I$204</definedName>
    <definedName name="VAS084_F_Ilgalaikioturt135Inventorinisnu1">'Forma 13'!$D$204</definedName>
    <definedName name="VAS084_F_Ilgalaikioturt135Kitareguliuoja1">'Forma 13'!$O$204</definedName>
    <definedName name="VAS084_F_Ilgalaikioturt135Kitosveiklosne1">'Forma 13'!$P$204</definedName>
    <definedName name="VAS084_F_Ilgalaikioturt135Lrklimatokaito1">'Forma 13'!$E$204</definedName>
    <definedName name="VAS084_F_Ilgalaikioturt135Nuotekudumblot1">'Forma 13'!$L$204</definedName>
    <definedName name="VAS084_F_Ilgalaikioturt135Nuotekusurinki1">'Forma 13'!$J$204</definedName>
    <definedName name="VAS084_F_Ilgalaikioturt135Nuotekuvalymas1">'Forma 13'!$K$204</definedName>
    <definedName name="VAS084_F_Ilgalaikioturt135Pavirsiniunuot1">'Forma 13'!$M$204</definedName>
    <definedName name="VAS084_F_Ilgalaikioturt135Turtovienetask1">'Forma 13'!$F$204</definedName>
    <definedName name="VAS084_F_Ilgalaikioturt136Apskaitosveikla1">'Forma 13'!$N$206</definedName>
    <definedName name="VAS084_F_Ilgalaikioturt136Geriamojovande7">'Forma 13'!$G$206</definedName>
    <definedName name="VAS084_F_Ilgalaikioturt136Geriamojovande8">'Forma 13'!$H$206</definedName>
    <definedName name="VAS084_F_Ilgalaikioturt136Geriamojovande9">'Forma 13'!$I$206</definedName>
    <definedName name="VAS084_F_Ilgalaikioturt136Inventorinisnu1">'Forma 13'!$D$206</definedName>
    <definedName name="VAS084_F_Ilgalaikioturt136Kitareguliuoja1">'Forma 13'!$O$206</definedName>
    <definedName name="VAS084_F_Ilgalaikioturt136Kitosveiklosne1">'Forma 13'!$P$206</definedName>
    <definedName name="VAS084_F_Ilgalaikioturt136Lrklimatokaito1">'Forma 13'!$E$206</definedName>
    <definedName name="VAS084_F_Ilgalaikioturt136Nuotekudumblot1">'Forma 13'!$L$206</definedName>
    <definedName name="VAS084_F_Ilgalaikioturt136Nuotekusurinki1">'Forma 13'!$J$206</definedName>
    <definedName name="VAS084_F_Ilgalaikioturt136Nuotekuvalymas1">'Forma 13'!$K$206</definedName>
    <definedName name="VAS084_F_Ilgalaikioturt136Pavirsiniunuot1">'Forma 13'!$M$206</definedName>
    <definedName name="VAS084_F_Ilgalaikioturt136Turtovienetask1">'Forma 13'!$F$206</definedName>
    <definedName name="VAS084_F_Ilgalaikioturt137Apskaitosveikla1">'Forma 13'!$N$207</definedName>
    <definedName name="VAS084_F_Ilgalaikioturt137Geriamojovande7">'Forma 13'!$G$207</definedName>
    <definedName name="VAS084_F_Ilgalaikioturt137Geriamojovande8">'Forma 13'!$H$207</definedName>
    <definedName name="VAS084_F_Ilgalaikioturt137Geriamojovande9">'Forma 13'!$I$207</definedName>
    <definedName name="VAS084_F_Ilgalaikioturt137Inventorinisnu1">'Forma 13'!$D$207</definedName>
    <definedName name="VAS084_F_Ilgalaikioturt137Kitareguliuoja1">'Forma 13'!$O$207</definedName>
    <definedName name="VAS084_F_Ilgalaikioturt137Kitosveiklosne1">'Forma 13'!$P$207</definedName>
    <definedName name="VAS084_F_Ilgalaikioturt137Lrklimatokaito1">'Forma 13'!$E$207</definedName>
    <definedName name="VAS084_F_Ilgalaikioturt137Nuotekudumblot1">'Forma 13'!$L$207</definedName>
    <definedName name="VAS084_F_Ilgalaikioturt137Nuotekusurinki1">'Forma 13'!$J$207</definedName>
    <definedName name="VAS084_F_Ilgalaikioturt137Nuotekuvalymas1">'Forma 13'!$K$207</definedName>
    <definedName name="VAS084_F_Ilgalaikioturt137Pavirsiniunuot1">'Forma 13'!$M$207</definedName>
    <definedName name="VAS084_F_Ilgalaikioturt137Turtovienetask1">'Forma 13'!$F$207</definedName>
    <definedName name="VAS084_F_Ilgalaikioturt138Apskaitosveikla1">'Forma 13'!$N$208</definedName>
    <definedName name="VAS084_F_Ilgalaikioturt138Geriamojovande7">'Forma 13'!$G$208</definedName>
    <definedName name="VAS084_F_Ilgalaikioturt138Geriamojovande8">'Forma 13'!$H$208</definedName>
    <definedName name="VAS084_F_Ilgalaikioturt138Geriamojovande9">'Forma 13'!$I$208</definedName>
    <definedName name="VAS084_F_Ilgalaikioturt138Inventorinisnu1">'Forma 13'!$D$208</definedName>
    <definedName name="VAS084_F_Ilgalaikioturt138Kitareguliuoja1">'Forma 13'!$O$208</definedName>
    <definedName name="VAS084_F_Ilgalaikioturt138Kitosveiklosne1">'Forma 13'!$P$208</definedName>
    <definedName name="VAS084_F_Ilgalaikioturt138Lrklimatokaito1">'Forma 13'!$E$208</definedName>
    <definedName name="VAS084_F_Ilgalaikioturt138Nuotekudumblot1">'Forma 13'!$L$208</definedName>
    <definedName name="VAS084_F_Ilgalaikioturt138Nuotekusurinki1">'Forma 13'!$J$208</definedName>
    <definedName name="VAS084_F_Ilgalaikioturt138Nuotekuvalymas1">'Forma 13'!$K$208</definedName>
    <definedName name="VAS084_F_Ilgalaikioturt138Pavirsiniunuot1">'Forma 13'!$M$208</definedName>
    <definedName name="VAS084_F_Ilgalaikioturt138Turtovienetask1">'Forma 13'!$F$208</definedName>
    <definedName name="VAS084_F_Ilgalaikioturt139Apskaitosveikla1">'Forma 13'!$N$210</definedName>
    <definedName name="VAS084_F_Ilgalaikioturt139Geriamojovande7">'Forma 13'!$G$210</definedName>
    <definedName name="VAS084_F_Ilgalaikioturt139Geriamojovande8">'Forma 13'!$H$210</definedName>
    <definedName name="VAS084_F_Ilgalaikioturt139Geriamojovande9">'Forma 13'!$I$210</definedName>
    <definedName name="VAS084_F_Ilgalaikioturt139Inventorinisnu1">'Forma 13'!$D$210</definedName>
    <definedName name="VAS084_F_Ilgalaikioturt139Kitareguliuoja1">'Forma 13'!$O$210</definedName>
    <definedName name="VAS084_F_Ilgalaikioturt139Kitosveiklosne1">'Forma 13'!$P$210</definedName>
    <definedName name="VAS084_F_Ilgalaikioturt139Lrklimatokaito1">'Forma 13'!$E$210</definedName>
    <definedName name="VAS084_F_Ilgalaikioturt139Nuotekudumblot1">'Forma 13'!$L$210</definedName>
    <definedName name="VAS084_F_Ilgalaikioturt139Nuotekusurinki1">'Forma 13'!$J$210</definedName>
    <definedName name="VAS084_F_Ilgalaikioturt139Nuotekuvalymas1">'Forma 13'!$K$210</definedName>
    <definedName name="VAS084_F_Ilgalaikioturt139Pavirsiniunuot1">'Forma 13'!$M$210</definedName>
    <definedName name="VAS084_F_Ilgalaikioturt139Turtovienetask1">'Forma 13'!$F$210</definedName>
    <definedName name="VAS084_F_Ilgalaikioturt13Apskaitosveikla1">'Forma 13'!$N$30</definedName>
    <definedName name="VAS084_F_Ilgalaikioturt13Geriamojovande7">'Forma 13'!$G$30</definedName>
    <definedName name="VAS084_F_Ilgalaikioturt13Geriamojovande8">'Forma 13'!$H$30</definedName>
    <definedName name="VAS084_F_Ilgalaikioturt13Geriamojovande9">'Forma 13'!$I$30</definedName>
    <definedName name="VAS084_F_Ilgalaikioturt13Inventorinisnu1">'Forma 13'!$D$30</definedName>
    <definedName name="VAS084_F_Ilgalaikioturt13Kitareguliuoja1">'Forma 13'!$O$30</definedName>
    <definedName name="VAS084_F_Ilgalaikioturt13Kitosveiklosne1">'Forma 13'!$P$30</definedName>
    <definedName name="VAS084_F_Ilgalaikioturt13Lrklimatokaito1">'Forma 13'!$E$30</definedName>
    <definedName name="VAS084_F_Ilgalaikioturt13Nuotekudumblot1">'Forma 13'!$L$30</definedName>
    <definedName name="VAS084_F_Ilgalaikioturt13Nuotekusurinki1">'Forma 13'!$J$30</definedName>
    <definedName name="VAS084_F_Ilgalaikioturt13Nuotekuvalymas1">'Forma 13'!$K$30</definedName>
    <definedName name="VAS084_F_Ilgalaikioturt13Pavirsiniunuot1">'Forma 13'!$M$30</definedName>
    <definedName name="VAS084_F_Ilgalaikioturt13Turtovienetask1">'Forma 13'!$F$30</definedName>
    <definedName name="VAS084_F_Ilgalaikioturt140Apskaitosveikla1">'Forma 13'!$N$211</definedName>
    <definedName name="VAS084_F_Ilgalaikioturt140Geriamojovande7">'Forma 13'!$G$211</definedName>
    <definedName name="VAS084_F_Ilgalaikioturt140Geriamojovande8">'Forma 13'!$H$211</definedName>
    <definedName name="VAS084_F_Ilgalaikioturt140Geriamojovande9">'Forma 13'!$I$211</definedName>
    <definedName name="VAS084_F_Ilgalaikioturt140Inventorinisnu1">'Forma 13'!$D$211</definedName>
    <definedName name="VAS084_F_Ilgalaikioturt140Kitareguliuoja1">'Forma 13'!$O$211</definedName>
    <definedName name="VAS084_F_Ilgalaikioturt140Kitosveiklosne1">'Forma 13'!$P$211</definedName>
    <definedName name="VAS084_F_Ilgalaikioturt140Lrklimatokaito1">'Forma 13'!$E$211</definedName>
    <definedName name="VAS084_F_Ilgalaikioturt140Nuotekudumblot1">'Forma 13'!$L$211</definedName>
    <definedName name="VAS084_F_Ilgalaikioturt140Nuotekusurinki1">'Forma 13'!$J$211</definedName>
    <definedName name="VAS084_F_Ilgalaikioturt140Nuotekuvalymas1">'Forma 13'!$K$211</definedName>
    <definedName name="VAS084_F_Ilgalaikioturt140Pavirsiniunuot1">'Forma 13'!$M$211</definedName>
    <definedName name="VAS084_F_Ilgalaikioturt140Turtovienetask1">'Forma 13'!$F$211</definedName>
    <definedName name="VAS084_F_Ilgalaikioturt141Apskaitosveikla1">'Forma 13'!$N$212</definedName>
    <definedName name="VAS084_F_Ilgalaikioturt141Geriamojovande7">'Forma 13'!$G$212</definedName>
    <definedName name="VAS084_F_Ilgalaikioturt141Geriamojovande8">'Forma 13'!$H$212</definedName>
    <definedName name="VAS084_F_Ilgalaikioturt141Geriamojovande9">'Forma 13'!$I$212</definedName>
    <definedName name="VAS084_F_Ilgalaikioturt141Inventorinisnu1">'Forma 13'!$D$212</definedName>
    <definedName name="VAS084_F_Ilgalaikioturt141Kitareguliuoja1">'Forma 13'!$O$212</definedName>
    <definedName name="VAS084_F_Ilgalaikioturt141Kitosveiklosne1">'Forma 13'!$P$212</definedName>
    <definedName name="VAS084_F_Ilgalaikioturt141Lrklimatokaito1">'Forma 13'!$E$212</definedName>
    <definedName name="VAS084_F_Ilgalaikioturt141Nuotekudumblot1">'Forma 13'!$L$212</definedName>
    <definedName name="VAS084_F_Ilgalaikioturt141Nuotekusurinki1">'Forma 13'!$J$212</definedName>
    <definedName name="VAS084_F_Ilgalaikioturt141Nuotekuvalymas1">'Forma 13'!$K$212</definedName>
    <definedName name="VAS084_F_Ilgalaikioturt141Pavirsiniunuot1">'Forma 13'!$M$212</definedName>
    <definedName name="VAS084_F_Ilgalaikioturt141Turtovienetask1">'Forma 13'!$F$212</definedName>
    <definedName name="VAS084_F_Ilgalaikioturt142Apskaitosveikla1">'Forma 13'!$N$215</definedName>
    <definedName name="VAS084_F_Ilgalaikioturt142Geriamojovande7">'Forma 13'!$G$215</definedName>
    <definedName name="VAS084_F_Ilgalaikioturt142Geriamojovande8">'Forma 13'!$H$215</definedName>
    <definedName name="VAS084_F_Ilgalaikioturt142Geriamojovande9">'Forma 13'!$I$215</definedName>
    <definedName name="VAS084_F_Ilgalaikioturt142Inventorinisnu1">'Forma 13'!$D$215</definedName>
    <definedName name="VAS084_F_Ilgalaikioturt142Kitareguliuoja1">'Forma 13'!$O$215</definedName>
    <definedName name="VAS084_F_Ilgalaikioturt142Kitosveiklosne1">'Forma 13'!$P$215</definedName>
    <definedName name="VAS084_F_Ilgalaikioturt142Lrklimatokaito1">'Forma 13'!$E$215</definedName>
    <definedName name="VAS084_F_Ilgalaikioturt142Nuotekudumblot1">'Forma 13'!$L$215</definedName>
    <definedName name="VAS084_F_Ilgalaikioturt142Nuotekusurinki1">'Forma 13'!$J$215</definedName>
    <definedName name="VAS084_F_Ilgalaikioturt142Nuotekuvalymas1">'Forma 13'!$K$215</definedName>
    <definedName name="VAS084_F_Ilgalaikioturt142Pavirsiniunuot1">'Forma 13'!$M$215</definedName>
    <definedName name="VAS084_F_Ilgalaikioturt142Turtovienetask1">'Forma 13'!$F$215</definedName>
    <definedName name="VAS084_F_Ilgalaikioturt143Apskaitosveikla1">'Forma 13'!$N$216</definedName>
    <definedName name="VAS084_F_Ilgalaikioturt143Geriamojovande7">'Forma 13'!$G$216</definedName>
    <definedName name="VAS084_F_Ilgalaikioturt143Geriamojovande8">'Forma 13'!$H$216</definedName>
    <definedName name="VAS084_F_Ilgalaikioturt143Geriamojovande9">'Forma 13'!$I$216</definedName>
    <definedName name="VAS084_F_Ilgalaikioturt143Inventorinisnu1">'Forma 13'!$D$216</definedName>
    <definedName name="VAS084_F_Ilgalaikioturt143Kitareguliuoja1">'Forma 13'!$O$216</definedName>
    <definedName name="VAS084_F_Ilgalaikioturt143Kitosveiklosne1">'Forma 13'!$P$216</definedName>
    <definedName name="VAS084_F_Ilgalaikioturt143Lrklimatokaito1">'Forma 13'!$E$216</definedName>
    <definedName name="VAS084_F_Ilgalaikioturt143Nuotekudumblot1">'Forma 13'!$L$216</definedName>
    <definedName name="VAS084_F_Ilgalaikioturt143Nuotekusurinki1">'Forma 13'!$J$216</definedName>
    <definedName name="VAS084_F_Ilgalaikioturt143Nuotekuvalymas1">'Forma 13'!$K$216</definedName>
    <definedName name="VAS084_F_Ilgalaikioturt143Pavirsiniunuot1">'Forma 13'!$M$216</definedName>
    <definedName name="VAS084_F_Ilgalaikioturt143Turtovienetask1">'Forma 13'!$F$216</definedName>
    <definedName name="VAS084_F_Ilgalaikioturt144Apskaitosveikla1">'Forma 13'!$N$217</definedName>
    <definedName name="VAS084_F_Ilgalaikioturt144Geriamojovande7">'Forma 13'!$G$217</definedName>
    <definedName name="VAS084_F_Ilgalaikioturt144Geriamojovande8">'Forma 13'!$H$217</definedName>
    <definedName name="VAS084_F_Ilgalaikioturt144Geriamojovande9">'Forma 13'!$I$217</definedName>
    <definedName name="VAS084_F_Ilgalaikioturt144Inventorinisnu1">'Forma 13'!$D$217</definedName>
    <definedName name="VAS084_F_Ilgalaikioturt144Kitareguliuoja1">'Forma 13'!$O$217</definedName>
    <definedName name="VAS084_F_Ilgalaikioturt144Kitosveiklosne1">'Forma 13'!$P$217</definedName>
    <definedName name="VAS084_F_Ilgalaikioturt144Lrklimatokaito1">'Forma 13'!$E$217</definedName>
    <definedName name="VAS084_F_Ilgalaikioturt144Nuotekudumblot1">'Forma 13'!$L$217</definedName>
    <definedName name="VAS084_F_Ilgalaikioturt144Nuotekusurinki1">'Forma 13'!$J$217</definedName>
    <definedName name="VAS084_F_Ilgalaikioturt144Nuotekuvalymas1">'Forma 13'!$K$217</definedName>
    <definedName name="VAS084_F_Ilgalaikioturt144Pavirsiniunuot1">'Forma 13'!$M$217</definedName>
    <definedName name="VAS084_F_Ilgalaikioturt144Turtovienetask1">'Forma 13'!$F$217</definedName>
    <definedName name="VAS084_F_Ilgalaikioturt145Apskaitosveikla1">'Forma 13'!$N$219</definedName>
    <definedName name="VAS084_F_Ilgalaikioturt145Geriamojovande7">'Forma 13'!$G$219</definedName>
    <definedName name="VAS084_F_Ilgalaikioturt145Geriamojovande8">'Forma 13'!$H$219</definedName>
    <definedName name="VAS084_F_Ilgalaikioturt145Geriamojovande9">'Forma 13'!$I$219</definedName>
    <definedName name="VAS084_F_Ilgalaikioturt145Inventorinisnu1">'Forma 13'!$D$219</definedName>
    <definedName name="VAS084_F_Ilgalaikioturt145Kitareguliuoja1">'Forma 13'!$O$219</definedName>
    <definedName name="VAS084_F_Ilgalaikioturt145Kitosveiklosne1">'Forma 13'!$P$219</definedName>
    <definedName name="VAS084_F_Ilgalaikioturt145Lrklimatokaito1">'Forma 13'!$E$219</definedName>
    <definedName name="VAS084_F_Ilgalaikioturt145Nuotekudumblot1">'Forma 13'!$L$219</definedName>
    <definedName name="VAS084_F_Ilgalaikioturt145Nuotekusurinki1">'Forma 13'!$J$219</definedName>
    <definedName name="VAS084_F_Ilgalaikioturt145Nuotekuvalymas1">'Forma 13'!$K$219</definedName>
    <definedName name="VAS084_F_Ilgalaikioturt145Pavirsiniunuot1">'Forma 13'!$M$219</definedName>
    <definedName name="VAS084_F_Ilgalaikioturt145Turtovienetask1">'Forma 13'!$F$219</definedName>
    <definedName name="VAS084_F_Ilgalaikioturt146Apskaitosveikla1">'Forma 13'!$N$220</definedName>
    <definedName name="VAS084_F_Ilgalaikioturt146Geriamojovande7">'Forma 13'!$G$220</definedName>
    <definedName name="VAS084_F_Ilgalaikioturt146Geriamojovande8">'Forma 13'!$H$220</definedName>
    <definedName name="VAS084_F_Ilgalaikioturt146Geriamojovande9">'Forma 13'!$I$220</definedName>
    <definedName name="VAS084_F_Ilgalaikioturt146Inventorinisnu1">'Forma 13'!$D$220</definedName>
    <definedName name="VAS084_F_Ilgalaikioturt146Kitareguliuoja1">'Forma 13'!$O$220</definedName>
    <definedName name="VAS084_F_Ilgalaikioturt146Kitosveiklosne1">'Forma 13'!$P$220</definedName>
    <definedName name="VAS084_F_Ilgalaikioturt146Lrklimatokaito1">'Forma 13'!$E$220</definedName>
    <definedName name="VAS084_F_Ilgalaikioturt146Nuotekudumblot1">'Forma 13'!$L$220</definedName>
    <definedName name="VAS084_F_Ilgalaikioturt146Nuotekusurinki1">'Forma 13'!$J$220</definedName>
    <definedName name="VAS084_F_Ilgalaikioturt146Nuotekuvalymas1">'Forma 13'!$K$220</definedName>
    <definedName name="VAS084_F_Ilgalaikioturt146Pavirsiniunuot1">'Forma 13'!$M$220</definedName>
    <definedName name="VAS084_F_Ilgalaikioturt146Turtovienetask1">'Forma 13'!$F$220</definedName>
    <definedName name="VAS084_F_Ilgalaikioturt147Apskaitosveikla1">'Forma 13'!$N$221</definedName>
    <definedName name="VAS084_F_Ilgalaikioturt147Geriamojovande7">'Forma 13'!$G$221</definedName>
    <definedName name="VAS084_F_Ilgalaikioturt147Geriamojovande8">'Forma 13'!$H$221</definedName>
    <definedName name="VAS084_F_Ilgalaikioturt147Geriamojovande9">'Forma 13'!$I$221</definedName>
    <definedName name="VAS084_F_Ilgalaikioturt147Inventorinisnu1">'Forma 13'!$D$221</definedName>
    <definedName name="VAS084_F_Ilgalaikioturt147Kitareguliuoja1">'Forma 13'!$O$221</definedName>
    <definedName name="VAS084_F_Ilgalaikioturt147Kitosveiklosne1">'Forma 13'!$P$221</definedName>
    <definedName name="VAS084_F_Ilgalaikioturt147Lrklimatokaito1">'Forma 13'!$E$221</definedName>
    <definedName name="VAS084_F_Ilgalaikioturt147Nuotekudumblot1">'Forma 13'!$L$221</definedName>
    <definedName name="VAS084_F_Ilgalaikioturt147Nuotekusurinki1">'Forma 13'!$J$221</definedName>
    <definedName name="VAS084_F_Ilgalaikioturt147Nuotekuvalymas1">'Forma 13'!$K$221</definedName>
    <definedName name="VAS084_F_Ilgalaikioturt147Pavirsiniunuot1">'Forma 13'!$M$221</definedName>
    <definedName name="VAS084_F_Ilgalaikioturt147Turtovienetask1">'Forma 13'!$F$221</definedName>
    <definedName name="VAS084_F_Ilgalaikioturt148Apskaitosveikla1">'Forma 13'!$N$224</definedName>
    <definedName name="VAS084_F_Ilgalaikioturt148Geriamojovande7">'Forma 13'!$G$224</definedName>
    <definedName name="VAS084_F_Ilgalaikioturt148Geriamojovande8">'Forma 13'!$H$224</definedName>
    <definedName name="VAS084_F_Ilgalaikioturt148Geriamojovande9">'Forma 13'!$I$224</definedName>
    <definedName name="VAS084_F_Ilgalaikioturt148Inventorinisnu1">'Forma 13'!$D$224</definedName>
    <definedName name="VAS084_F_Ilgalaikioturt148Kitareguliuoja1">'Forma 13'!$O$224</definedName>
    <definedName name="VAS084_F_Ilgalaikioturt148Kitosveiklosne1">'Forma 13'!$P$224</definedName>
    <definedName name="VAS084_F_Ilgalaikioturt148Lrklimatokaito1">'Forma 13'!$E$224</definedName>
    <definedName name="VAS084_F_Ilgalaikioturt148Nuotekudumblot1">'Forma 13'!$L$224</definedName>
    <definedName name="VAS084_F_Ilgalaikioturt148Nuotekusurinki1">'Forma 13'!$J$224</definedName>
    <definedName name="VAS084_F_Ilgalaikioturt148Nuotekuvalymas1">'Forma 13'!$K$224</definedName>
    <definedName name="VAS084_F_Ilgalaikioturt148Pavirsiniunuot1">'Forma 13'!$M$224</definedName>
    <definedName name="VAS084_F_Ilgalaikioturt148Turtovienetask1">'Forma 13'!$F$224</definedName>
    <definedName name="VAS084_F_Ilgalaikioturt149Apskaitosveikla1">'Forma 13'!$N$225</definedName>
    <definedName name="VAS084_F_Ilgalaikioturt149Geriamojovande7">'Forma 13'!$G$225</definedName>
    <definedName name="VAS084_F_Ilgalaikioturt149Geriamojovande8">'Forma 13'!$H$225</definedName>
    <definedName name="VAS084_F_Ilgalaikioturt149Geriamojovande9">'Forma 13'!$I$225</definedName>
    <definedName name="VAS084_F_Ilgalaikioturt149Inventorinisnu1">'Forma 13'!$D$225</definedName>
    <definedName name="VAS084_F_Ilgalaikioturt149Kitareguliuoja1">'Forma 13'!$O$225</definedName>
    <definedName name="VAS084_F_Ilgalaikioturt149Kitosveiklosne1">'Forma 13'!$P$225</definedName>
    <definedName name="VAS084_F_Ilgalaikioturt149Lrklimatokaito1">'Forma 13'!$E$225</definedName>
    <definedName name="VAS084_F_Ilgalaikioturt149Nuotekudumblot1">'Forma 13'!$L$225</definedName>
    <definedName name="VAS084_F_Ilgalaikioturt149Nuotekusurinki1">'Forma 13'!$J$225</definedName>
    <definedName name="VAS084_F_Ilgalaikioturt149Nuotekuvalymas1">'Forma 13'!$K$225</definedName>
    <definedName name="VAS084_F_Ilgalaikioturt149Pavirsiniunuot1">'Forma 13'!$M$225</definedName>
    <definedName name="VAS084_F_Ilgalaikioturt149Turtovienetask1">'Forma 13'!$F$225</definedName>
    <definedName name="VAS084_F_Ilgalaikioturt14Apskaitosveikla1">'Forma 13'!$N$31</definedName>
    <definedName name="VAS084_F_Ilgalaikioturt14Geriamojovande7">'Forma 13'!$G$31</definedName>
    <definedName name="VAS084_F_Ilgalaikioturt14Geriamojovande8">'Forma 13'!$H$31</definedName>
    <definedName name="VAS084_F_Ilgalaikioturt14Geriamojovande9">'Forma 13'!$I$31</definedName>
    <definedName name="VAS084_F_Ilgalaikioturt14Inventorinisnu1">'Forma 13'!$D$31</definedName>
    <definedName name="VAS084_F_Ilgalaikioturt14Kitareguliuoja1">'Forma 13'!$O$31</definedName>
    <definedName name="VAS084_F_Ilgalaikioturt14Kitosveiklosne1">'Forma 13'!$P$31</definedName>
    <definedName name="VAS084_F_Ilgalaikioturt14Lrklimatokaito1">'Forma 13'!$E$31</definedName>
    <definedName name="VAS084_F_Ilgalaikioturt14Nuotekudumblot1">'Forma 13'!$L$31</definedName>
    <definedName name="VAS084_F_Ilgalaikioturt14Nuotekusurinki1">'Forma 13'!$J$31</definedName>
    <definedName name="VAS084_F_Ilgalaikioturt14Nuotekuvalymas1">'Forma 13'!$K$31</definedName>
    <definedName name="VAS084_F_Ilgalaikioturt14Pavirsiniunuot1">'Forma 13'!$M$31</definedName>
    <definedName name="VAS084_F_Ilgalaikioturt14Turtovienetask1">'Forma 13'!$F$31</definedName>
    <definedName name="VAS084_F_Ilgalaikioturt150Apskaitosveikla1">'Forma 13'!$N$226</definedName>
    <definedName name="VAS084_F_Ilgalaikioturt150Geriamojovande7">'Forma 13'!$G$226</definedName>
    <definedName name="VAS084_F_Ilgalaikioturt150Geriamojovande8">'Forma 13'!$H$226</definedName>
    <definedName name="VAS084_F_Ilgalaikioturt150Geriamojovande9">'Forma 13'!$I$226</definedName>
    <definedName name="VAS084_F_Ilgalaikioturt150Inventorinisnu1">'Forma 13'!$D$226</definedName>
    <definedName name="VAS084_F_Ilgalaikioturt150Kitareguliuoja1">'Forma 13'!$O$226</definedName>
    <definedName name="VAS084_F_Ilgalaikioturt150Kitosveiklosne1">'Forma 13'!$P$226</definedName>
    <definedName name="VAS084_F_Ilgalaikioturt150Lrklimatokaito1">'Forma 13'!$E$226</definedName>
    <definedName name="VAS084_F_Ilgalaikioturt150Nuotekudumblot1">'Forma 13'!$L$226</definedName>
    <definedName name="VAS084_F_Ilgalaikioturt150Nuotekusurinki1">'Forma 13'!$J$226</definedName>
    <definedName name="VAS084_F_Ilgalaikioturt150Nuotekuvalymas1">'Forma 13'!$K$226</definedName>
    <definedName name="VAS084_F_Ilgalaikioturt150Pavirsiniunuot1">'Forma 13'!$M$226</definedName>
    <definedName name="VAS084_F_Ilgalaikioturt150Turtovienetask1">'Forma 13'!$F$226</definedName>
    <definedName name="VAS084_F_Ilgalaikioturt151Apskaitosveikla1">'Forma 13'!$N$228</definedName>
    <definedName name="VAS084_F_Ilgalaikioturt151Geriamojovande7">'Forma 13'!$G$228</definedName>
    <definedName name="VAS084_F_Ilgalaikioturt151Geriamojovande8">'Forma 13'!$H$228</definedName>
    <definedName name="VAS084_F_Ilgalaikioturt151Geriamojovande9">'Forma 13'!$I$228</definedName>
    <definedName name="VAS084_F_Ilgalaikioturt151Inventorinisnu1">'Forma 13'!$D$228</definedName>
    <definedName name="VAS084_F_Ilgalaikioturt151Kitareguliuoja1">'Forma 13'!$O$228</definedName>
    <definedName name="VAS084_F_Ilgalaikioturt151Kitosveiklosne1">'Forma 13'!$P$228</definedName>
    <definedName name="VAS084_F_Ilgalaikioturt151Lrklimatokaito1">'Forma 13'!$E$228</definedName>
    <definedName name="VAS084_F_Ilgalaikioturt151Nuotekudumblot1">'Forma 13'!$L$228</definedName>
    <definedName name="VAS084_F_Ilgalaikioturt151Nuotekusurinki1">'Forma 13'!$J$228</definedName>
    <definedName name="VAS084_F_Ilgalaikioturt151Nuotekuvalymas1">'Forma 13'!$K$228</definedName>
    <definedName name="VAS084_F_Ilgalaikioturt151Pavirsiniunuot1">'Forma 13'!$M$228</definedName>
    <definedName name="VAS084_F_Ilgalaikioturt151Turtovienetask1">'Forma 13'!$F$228</definedName>
    <definedName name="VAS084_F_Ilgalaikioturt152Apskaitosveikla1">'Forma 13'!$N$229</definedName>
    <definedName name="VAS084_F_Ilgalaikioturt152Geriamojovande7">'Forma 13'!$G$229</definedName>
    <definedName name="VAS084_F_Ilgalaikioturt152Geriamojovande8">'Forma 13'!$H$229</definedName>
    <definedName name="VAS084_F_Ilgalaikioturt152Geriamojovande9">'Forma 13'!$I$229</definedName>
    <definedName name="VAS084_F_Ilgalaikioturt152Inventorinisnu1">'Forma 13'!$D$229</definedName>
    <definedName name="VAS084_F_Ilgalaikioturt152Kitareguliuoja1">'Forma 13'!$O$229</definedName>
    <definedName name="VAS084_F_Ilgalaikioturt152Kitosveiklosne1">'Forma 13'!$P$229</definedName>
    <definedName name="VAS084_F_Ilgalaikioturt152Lrklimatokaito1">'Forma 13'!$E$229</definedName>
    <definedName name="VAS084_F_Ilgalaikioturt152Nuotekudumblot1">'Forma 13'!$L$229</definedName>
    <definedName name="VAS084_F_Ilgalaikioturt152Nuotekusurinki1">'Forma 13'!$J$229</definedName>
    <definedName name="VAS084_F_Ilgalaikioturt152Nuotekuvalymas1">'Forma 13'!$K$229</definedName>
    <definedName name="VAS084_F_Ilgalaikioturt152Pavirsiniunuot1">'Forma 13'!$M$229</definedName>
    <definedName name="VAS084_F_Ilgalaikioturt152Turtovienetask1">'Forma 13'!$F$229</definedName>
    <definedName name="VAS084_F_Ilgalaikioturt153Apskaitosveikla1">'Forma 13'!$N$230</definedName>
    <definedName name="VAS084_F_Ilgalaikioturt153Geriamojovande7">'Forma 13'!$G$230</definedName>
    <definedName name="VAS084_F_Ilgalaikioturt153Geriamojovande8">'Forma 13'!$H$230</definedName>
    <definedName name="VAS084_F_Ilgalaikioturt153Geriamojovande9">'Forma 13'!$I$230</definedName>
    <definedName name="VAS084_F_Ilgalaikioturt153Inventorinisnu1">'Forma 13'!$D$230</definedName>
    <definedName name="VAS084_F_Ilgalaikioturt153Kitareguliuoja1">'Forma 13'!$O$230</definedName>
    <definedName name="VAS084_F_Ilgalaikioturt153Kitosveiklosne1">'Forma 13'!$P$230</definedName>
    <definedName name="VAS084_F_Ilgalaikioturt153Lrklimatokaito1">'Forma 13'!$E$230</definedName>
    <definedName name="VAS084_F_Ilgalaikioturt153Nuotekudumblot1">'Forma 13'!$L$230</definedName>
    <definedName name="VAS084_F_Ilgalaikioturt153Nuotekusurinki1">'Forma 13'!$J$230</definedName>
    <definedName name="VAS084_F_Ilgalaikioturt153Nuotekuvalymas1">'Forma 13'!$K$230</definedName>
    <definedName name="VAS084_F_Ilgalaikioturt153Pavirsiniunuot1">'Forma 13'!$M$230</definedName>
    <definedName name="VAS084_F_Ilgalaikioturt153Turtovienetask1">'Forma 13'!$F$230</definedName>
    <definedName name="VAS084_F_Ilgalaikioturt154Apskaitosveikla1">'Forma 13'!$N$232</definedName>
    <definedName name="VAS084_F_Ilgalaikioturt154Geriamojovande7">'Forma 13'!$G$232</definedName>
    <definedName name="VAS084_F_Ilgalaikioturt154Geriamojovande8">'Forma 13'!$H$232</definedName>
    <definedName name="VAS084_F_Ilgalaikioturt154Geriamojovande9">'Forma 13'!$I$232</definedName>
    <definedName name="VAS084_F_Ilgalaikioturt154Inventorinisnu1">'Forma 13'!$D$232</definedName>
    <definedName name="VAS084_F_Ilgalaikioturt154Kitareguliuoja1">'Forma 13'!$O$232</definedName>
    <definedName name="VAS084_F_Ilgalaikioturt154Kitosveiklosne1">'Forma 13'!$P$232</definedName>
    <definedName name="VAS084_F_Ilgalaikioturt154Lrklimatokaito1">'Forma 13'!$E$232</definedName>
    <definedName name="VAS084_F_Ilgalaikioturt154Nuotekudumblot1">'Forma 13'!$L$232</definedName>
    <definedName name="VAS084_F_Ilgalaikioturt154Nuotekusurinki1">'Forma 13'!$J$232</definedName>
    <definedName name="VAS084_F_Ilgalaikioturt154Nuotekuvalymas1">'Forma 13'!$K$232</definedName>
    <definedName name="VAS084_F_Ilgalaikioturt154Pavirsiniunuot1">'Forma 13'!$M$232</definedName>
    <definedName name="VAS084_F_Ilgalaikioturt154Turtovienetask1">'Forma 13'!$F$232</definedName>
    <definedName name="VAS084_F_Ilgalaikioturt155Apskaitosveikla1">'Forma 13'!$N$233</definedName>
    <definedName name="VAS084_F_Ilgalaikioturt155Geriamojovande7">'Forma 13'!$G$233</definedName>
    <definedName name="VAS084_F_Ilgalaikioturt155Geriamojovande8">'Forma 13'!$H$233</definedName>
    <definedName name="VAS084_F_Ilgalaikioturt155Geriamojovande9">'Forma 13'!$I$233</definedName>
    <definedName name="VAS084_F_Ilgalaikioturt155Inventorinisnu1">'Forma 13'!$D$233</definedName>
    <definedName name="VAS084_F_Ilgalaikioturt155Kitareguliuoja1">'Forma 13'!$O$233</definedName>
    <definedName name="VAS084_F_Ilgalaikioturt155Kitosveiklosne1">'Forma 13'!$P$233</definedName>
    <definedName name="VAS084_F_Ilgalaikioturt155Lrklimatokaito1">'Forma 13'!$E$233</definedName>
    <definedName name="VAS084_F_Ilgalaikioturt155Nuotekudumblot1">'Forma 13'!$L$233</definedName>
    <definedName name="VAS084_F_Ilgalaikioturt155Nuotekusurinki1">'Forma 13'!$J$233</definedName>
    <definedName name="VAS084_F_Ilgalaikioturt155Nuotekuvalymas1">'Forma 13'!$K$233</definedName>
    <definedName name="VAS084_F_Ilgalaikioturt155Pavirsiniunuot1">'Forma 13'!$M$233</definedName>
    <definedName name="VAS084_F_Ilgalaikioturt155Turtovienetask1">'Forma 13'!$F$233</definedName>
    <definedName name="VAS084_F_Ilgalaikioturt156Apskaitosveikla1">'Forma 13'!$N$234</definedName>
    <definedName name="VAS084_F_Ilgalaikioturt156Geriamojovande7">'Forma 13'!$G$234</definedName>
    <definedName name="VAS084_F_Ilgalaikioturt156Geriamojovande8">'Forma 13'!$H$234</definedName>
    <definedName name="VAS084_F_Ilgalaikioturt156Geriamojovande9">'Forma 13'!$I$234</definedName>
    <definedName name="VAS084_F_Ilgalaikioturt156Inventorinisnu1">'Forma 13'!$D$234</definedName>
    <definedName name="VAS084_F_Ilgalaikioturt156Kitareguliuoja1">'Forma 13'!$O$234</definedName>
    <definedName name="VAS084_F_Ilgalaikioturt156Kitosveiklosne1">'Forma 13'!$P$234</definedName>
    <definedName name="VAS084_F_Ilgalaikioturt156Lrklimatokaito1">'Forma 13'!$E$234</definedName>
    <definedName name="VAS084_F_Ilgalaikioturt156Nuotekudumblot1">'Forma 13'!$L$234</definedName>
    <definedName name="VAS084_F_Ilgalaikioturt156Nuotekusurinki1">'Forma 13'!$J$234</definedName>
    <definedName name="VAS084_F_Ilgalaikioturt156Nuotekuvalymas1">'Forma 13'!$K$234</definedName>
    <definedName name="VAS084_F_Ilgalaikioturt156Pavirsiniunuot1">'Forma 13'!$M$234</definedName>
    <definedName name="VAS084_F_Ilgalaikioturt156Turtovienetask1">'Forma 13'!$F$234</definedName>
    <definedName name="VAS084_F_Ilgalaikioturt157Apskaitosveikla1">'Forma 13'!$N$236</definedName>
    <definedName name="VAS084_F_Ilgalaikioturt157Geriamojovande7">'Forma 13'!$G$236</definedName>
    <definedName name="VAS084_F_Ilgalaikioturt157Geriamojovande8">'Forma 13'!$H$236</definedName>
    <definedName name="VAS084_F_Ilgalaikioturt157Geriamojovande9">'Forma 13'!$I$236</definedName>
    <definedName name="VAS084_F_Ilgalaikioturt157Inventorinisnu1">'Forma 13'!$D$236</definedName>
    <definedName name="VAS084_F_Ilgalaikioturt157Kitareguliuoja1">'Forma 13'!$O$236</definedName>
    <definedName name="VAS084_F_Ilgalaikioturt157Kitosveiklosne1">'Forma 13'!$P$236</definedName>
    <definedName name="VAS084_F_Ilgalaikioturt157Lrklimatokaito1">'Forma 13'!$E$236</definedName>
    <definedName name="VAS084_F_Ilgalaikioturt157Nuotekudumblot1">'Forma 13'!$L$236</definedName>
    <definedName name="VAS084_F_Ilgalaikioturt157Nuotekusurinki1">'Forma 13'!$J$236</definedName>
    <definedName name="VAS084_F_Ilgalaikioturt157Nuotekuvalymas1">'Forma 13'!$K$236</definedName>
    <definedName name="VAS084_F_Ilgalaikioturt157Pavirsiniunuot1">'Forma 13'!$M$236</definedName>
    <definedName name="VAS084_F_Ilgalaikioturt157Turtovienetask1">'Forma 13'!$F$236</definedName>
    <definedName name="VAS084_F_Ilgalaikioturt158Apskaitosveikla1">'Forma 13'!$N$237</definedName>
    <definedName name="VAS084_F_Ilgalaikioturt158Geriamojovande7">'Forma 13'!$G$237</definedName>
    <definedName name="VAS084_F_Ilgalaikioturt158Geriamojovande8">'Forma 13'!$H$237</definedName>
    <definedName name="VAS084_F_Ilgalaikioturt158Geriamojovande9">'Forma 13'!$I$237</definedName>
    <definedName name="VAS084_F_Ilgalaikioturt158Inventorinisnu1">'Forma 13'!$D$237</definedName>
    <definedName name="VAS084_F_Ilgalaikioturt158Kitareguliuoja1">'Forma 13'!$O$237</definedName>
    <definedName name="VAS084_F_Ilgalaikioturt158Kitosveiklosne1">'Forma 13'!$P$237</definedName>
    <definedName name="VAS084_F_Ilgalaikioturt158Lrklimatokaito1">'Forma 13'!$E$237</definedName>
    <definedName name="VAS084_F_Ilgalaikioturt158Nuotekudumblot1">'Forma 13'!$L$237</definedName>
    <definedName name="VAS084_F_Ilgalaikioturt158Nuotekusurinki1">'Forma 13'!$J$237</definedName>
    <definedName name="VAS084_F_Ilgalaikioturt158Nuotekuvalymas1">'Forma 13'!$K$237</definedName>
    <definedName name="VAS084_F_Ilgalaikioturt158Pavirsiniunuot1">'Forma 13'!$M$237</definedName>
    <definedName name="VAS084_F_Ilgalaikioturt158Turtovienetask1">'Forma 13'!$F$237</definedName>
    <definedName name="VAS084_F_Ilgalaikioturt159Apskaitosveikla1">'Forma 13'!$N$238</definedName>
    <definedName name="VAS084_F_Ilgalaikioturt159Geriamojovande7">'Forma 13'!$G$238</definedName>
    <definedName name="VAS084_F_Ilgalaikioturt159Geriamojovande8">'Forma 13'!$H$238</definedName>
    <definedName name="VAS084_F_Ilgalaikioturt159Geriamojovande9">'Forma 13'!$I$238</definedName>
    <definedName name="VAS084_F_Ilgalaikioturt159Inventorinisnu1">'Forma 13'!$D$238</definedName>
    <definedName name="VAS084_F_Ilgalaikioturt159Kitareguliuoja1">'Forma 13'!$O$238</definedName>
    <definedName name="VAS084_F_Ilgalaikioturt159Kitosveiklosne1">'Forma 13'!$P$238</definedName>
    <definedName name="VAS084_F_Ilgalaikioturt159Lrklimatokaito1">'Forma 13'!$E$238</definedName>
    <definedName name="VAS084_F_Ilgalaikioturt159Nuotekudumblot1">'Forma 13'!$L$238</definedName>
    <definedName name="VAS084_F_Ilgalaikioturt159Nuotekusurinki1">'Forma 13'!$J$238</definedName>
    <definedName name="VAS084_F_Ilgalaikioturt159Nuotekuvalymas1">'Forma 13'!$K$238</definedName>
    <definedName name="VAS084_F_Ilgalaikioturt159Pavirsiniunuot1">'Forma 13'!$M$238</definedName>
    <definedName name="VAS084_F_Ilgalaikioturt159Turtovienetask1">'Forma 13'!$F$238</definedName>
    <definedName name="VAS084_F_Ilgalaikioturt15Apskaitosveikla1">'Forma 13'!$N$32</definedName>
    <definedName name="VAS084_F_Ilgalaikioturt15Geriamojovande7">'Forma 13'!$G$32</definedName>
    <definedName name="VAS084_F_Ilgalaikioturt15Geriamojovande8">'Forma 13'!$H$32</definedName>
    <definedName name="VAS084_F_Ilgalaikioturt15Geriamojovande9">'Forma 13'!$I$32</definedName>
    <definedName name="VAS084_F_Ilgalaikioturt15Inventorinisnu1">'Forma 13'!$D$32</definedName>
    <definedName name="VAS084_F_Ilgalaikioturt15Kitareguliuoja1">'Forma 13'!$O$32</definedName>
    <definedName name="VAS084_F_Ilgalaikioturt15Kitosveiklosne1">'Forma 13'!$P$32</definedName>
    <definedName name="VAS084_F_Ilgalaikioturt15Lrklimatokaito1">'Forma 13'!$E$32</definedName>
    <definedName name="VAS084_F_Ilgalaikioturt15Nuotekudumblot1">'Forma 13'!$L$32</definedName>
    <definedName name="VAS084_F_Ilgalaikioturt15Nuotekusurinki1">'Forma 13'!$J$32</definedName>
    <definedName name="VAS084_F_Ilgalaikioturt15Nuotekuvalymas1">'Forma 13'!$K$32</definedName>
    <definedName name="VAS084_F_Ilgalaikioturt15Pavirsiniunuot1">'Forma 13'!$M$32</definedName>
    <definedName name="VAS084_F_Ilgalaikioturt15Turtovienetask1">'Forma 13'!$F$32</definedName>
    <definedName name="VAS084_F_Ilgalaikioturt160Apskaitosveikla1">'Forma 13'!$N$240</definedName>
    <definedName name="VAS084_F_Ilgalaikioturt160Geriamojovande7">'Forma 13'!$G$240</definedName>
    <definedName name="VAS084_F_Ilgalaikioturt160Geriamojovande8">'Forma 13'!$H$240</definedName>
    <definedName name="VAS084_F_Ilgalaikioturt160Geriamojovande9">'Forma 13'!$I$240</definedName>
    <definedName name="VAS084_F_Ilgalaikioturt160Inventorinisnu1">'Forma 13'!$D$240</definedName>
    <definedName name="VAS084_F_Ilgalaikioturt160Kitareguliuoja1">'Forma 13'!$O$240</definedName>
    <definedName name="VAS084_F_Ilgalaikioturt160Kitosveiklosne1">'Forma 13'!$P$240</definedName>
    <definedName name="VAS084_F_Ilgalaikioturt160Lrklimatokaito1">'Forma 13'!$E$240</definedName>
    <definedName name="VAS084_F_Ilgalaikioturt160Nuotekudumblot1">'Forma 13'!$L$240</definedName>
    <definedName name="VAS084_F_Ilgalaikioturt160Nuotekusurinki1">'Forma 13'!$J$240</definedName>
    <definedName name="VAS084_F_Ilgalaikioturt160Nuotekuvalymas1">'Forma 13'!$K$240</definedName>
    <definedName name="VAS084_F_Ilgalaikioturt160Pavirsiniunuot1">'Forma 13'!$M$240</definedName>
    <definedName name="VAS084_F_Ilgalaikioturt160Turtovienetask1">'Forma 13'!$F$240</definedName>
    <definedName name="VAS084_F_Ilgalaikioturt161Apskaitosveikla1">'Forma 13'!$N$241</definedName>
    <definedName name="VAS084_F_Ilgalaikioturt161Geriamojovande7">'Forma 13'!$G$241</definedName>
    <definedName name="VAS084_F_Ilgalaikioturt161Geriamojovande8">'Forma 13'!$H$241</definedName>
    <definedName name="VAS084_F_Ilgalaikioturt161Geriamojovande9">'Forma 13'!$I$241</definedName>
    <definedName name="VAS084_F_Ilgalaikioturt161Inventorinisnu1">'Forma 13'!$D$241</definedName>
    <definedName name="VAS084_F_Ilgalaikioturt161Kitareguliuoja1">'Forma 13'!$O$241</definedName>
    <definedName name="VAS084_F_Ilgalaikioturt161Kitosveiklosne1">'Forma 13'!$P$241</definedName>
    <definedName name="VAS084_F_Ilgalaikioturt161Lrklimatokaito1">'Forma 13'!$E$241</definedName>
    <definedName name="VAS084_F_Ilgalaikioturt161Nuotekudumblot1">'Forma 13'!$L$241</definedName>
    <definedName name="VAS084_F_Ilgalaikioturt161Nuotekusurinki1">'Forma 13'!$J$241</definedName>
    <definedName name="VAS084_F_Ilgalaikioturt161Nuotekuvalymas1">'Forma 13'!$K$241</definedName>
    <definedName name="VAS084_F_Ilgalaikioturt161Pavirsiniunuot1">'Forma 13'!$M$241</definedName>
    <definedName name="VAS084_F_Ilgalaikioturt161Turtovienetask1">'Forma 13'!$F$241</definedName>
    <definedName name="VAS084_F_Ilgalaikioturt162Apskaitosveikla1">'Forma 13'!$N$242</definedName>
    <definedName name="VAS084_F_Ilgalaikioturt162Geriamojovande7">'Forma 13'!$G$242</definedName>
    <definedName name="VAS084_F_Ilgalaikioturt162Geriamojovande8">'Forma 13'!$H$242</definedName>
    <definedName name="VAS084_F_Ilgalaikioturt162Geriamojovande9">'Forma 13'!$I$242</definedName>
    <definedName name="VAS084_F_Ilgalaikioturt162Inventorinisnu1">'Forma 13'!$D$242</definedName>
    <definedName name="VAS084_F_Ilgalaikioturt162Kitareguliuoja1">'Forma 13'!$O$242</definedName>
    <definedName name="VAS084_F_Ilgalaikioturt162Kitosveiklosne1">'Forma 13'!$P$242</definedName>
    <definedName name="VAS084_F_Ilgalaikioturt162Lrklimatokaito1">'Forma 13'!$E$242</definedName>
    <definedName name="VAS084_F_Ilgalaikioturt162Nuotekudumblot1">'Forma 13'!$L$242</definedName>
    <definedName name="VAS084_F_Ilgalaikioturt162Nuotekusurinki1">'Forma 13'!$J$242</definedName>
    <definedName name="VAS084_F_Ilgalaikioturt162Nuotekuvalymas1">'Forma 13'!$K$242</definedName>
    <definedName name="VAS084_F_Ilgalaikioturt162Pavirsiniunuot1">'Forma 13'!$M$242</definedName>
    <definedName name="VAS084_F_Ilgalaikioturt162Turtovienetask1">'Forma 13'!$F$242</definedName>
    <definedName name="VAS084_F_Ilgalaikioturt163Apskaitosveikla1">'Forma 13'!$N$245</definedName>
    <definedName name="VAS084_F_Ilgalaikioturt163Geriamojovande7">'Forma 13'!$G$245</definedName>
    <definedName name="VAS084_F_Ilgalaikioturt163Geriamojovande8">'Forma 13'!$H$245</definedName>
    <definedName name="VAS084_F_Ilgalaikioturt163Geriamojovande9">'Forma 13'!$I$245</definedName>
    <definedName name="VAS084_F_Ilgalaikioturt163Inventorinisnu1">'Forma 13'!$D$245</definedName>
    <definedName name="VAS084_F_Ilgalaikioturt163Kitareguliuoja1">'Forma 13'!$O$245</definedName>
    <definedName name="VAS084_F_Ilgalaikioturt163Kitosveiklosne1">'Forma 13'!$P$245</definedName>
    <definedName name="VAS084_F_Ilgalaikioturt163Lrklimatokaito1">'Forma 13'!$E$245</definedName>
    <definedName name="VAS084_F_Ilgalaikioturt163Nuotekudumblot1">'Forma 13'!$L$245</definedName>
    <definedName name="VAS084_F_Ilgalaikioturt163Nuotekusurinki1">'Forma 13'!$J$245</definedName>
    <definedName name="VAS084_F_Ilgalaikioturt163Nuotekuvalymas1">'Forma 13'!$K$245</definedName>
    <definedName name="VAS084_F_Ilgalaikioturt163Pavirsiniunuot1">'Forma 13'!$M$245</definedName>
    <definedName name="VAS084_F_Ilgalaikioturt163Turtovienetask1">'Forma 13'!$F$245</definedName>
    <definedName name="VAS084_F_Ilgalaikioturt164Apskaitosveikla1">'Forma 13'!$N$246</definedName>
    <definedName name="VAS084_F_Ilgalaikioturt164Geriamojovande7">'Forma 13'!$G$246</definedName>
    <definedName name="VAS084_F_Ilgalaikioturt164Geriamojovande8">'Forma 13'!$H$246</definedName>
    <definedName name="VAS084_F_Ilgalaikioturt164Geriamojovande9">'Forma 13'!$I$246</definedName>
    <definedName name="VAS084_F_Ilgalaikioturt164Inventorinisnu1">'Forma 13'!$D$246</definedName>
    <definedName name="VAS084_F_Ilgalaikioturt164Kitareguliuoja1">'Forma 13'!$O$246</definedName>
    <definedName name="VAS084_F_Ilgalaikioturt164Kitosveiklosne1">'Forma 13'!$P$246</definedName>
    <definedName name="VAS084_F_Ilgalaikioturt164Lrklimatokaito1">'Forma 13'!$E$246</definedName>
    <definedName name="VAS084_F_Ilgalaikioturt164Nuotekudumblot1">'Forma 13'!$L$246</definedName>
    <definedName name="VAS084_F_Ilgalaikioturt164Nuotekusurinki1">'Forma 13'!$J$246</definedName>
    <definedName name="VAS084_F_Ilgalaikioturt164Nuotekuvalymas1">'Forma 13'!$K$246</definedName>
    <definedName name="VAS084_F_Ilgalaikioturt164Pavirsiniunuot1">'Forma 13'!$M$246</definedName>
    <definedName name="VAS084_F_Ilgalaikioturt164Turtovienetask1">'Forma 13'!$F$246</definedName>
    <definedName name="VAS084_F_Ilgalaikioturt165Apskaitosveikla1">'Forma 13'!$N$247</definedName>
    <definedName name="VAS084_F_Ilgalaikioturt165Geriamojovande7">'Forma 13'!$G$247</definedName>
    <definedName name="VAS084_F_Ilgalaikioturt165Geriamojovande8">'Forma 13'!$H$247</definedName>
    <definedName name="VAS084_F_Ilgalaikioturt165Geriamojovande9">'Forma 13'!$I$247</definedName>
    <definedName name="VAS084_F_Ilgalaikioturt165Inventorinisnu1">'Forma 13'!$D$247</definedName>
    <definedName name="VAS084_F_Ilgalaikioturt165Kitareguliuoja1">'Forma 13'!$O$247</definedName>
    <definedName name="VAS084_F_Ilgalaikioturt165Kitosveiklosne1">'Forma 13'!$P$247</definedName>
    <definedName name="VAS084_F_Ilgalaikioturt165Lrklimatokaito1">'Forma 13'!$E$247</definedName>
    <definedName name="VAS084_F_Ilgalaikioturt165Nuotekudumblot1">'Forma 13'!$L$247</definedName>
    <definedName name="VAS084_F_Ilgalaikioturt165Nuotekusurinki1">'Forma 13'!$J$247</definedName>
    <definedName name="VAS084_F_Ilgalaikioturt165Nuotekuvalymas1">'Forma 13'!$K$247</definedName>
    <definedName name="VAS084_F_Ilgalaikioturt165Pavirsiniunuot1">'Forma 13'!$M$247</definedName>
    <definedName name="VAS084_F_Ilgalaikioturt165Turtovienetask1">'Forma 13'!$F$247</definedName>
    <definedName name="VAS084_F_Ilgalaikioturt166Apskaitosveikla1">'Forma 13'!$N$249</definedName>
    <definedName name="VAS084_F_Ilgalaikioturt166Geriamojovande7">'Forma 13'!$G$249</definedName>
    <definedName name="VAS084_F_Ilgalaikioturt166Geriamojovande8">'Forma 13'!$H$249</definedName>
    <definedName name="VAS084_F_Ilgalaikioturt166Geriamojovande9">'Forma 13'!$I$249</definedName>
    <definedName name="VAS084_F_Ilgalaikioturt166Inventorinisnu1">'Forma 13'!$D$249</definedName>
    <definedName name="VAS084_F_Ilgalaikioturt166Kitareguliuoja1">'Forma 13'!$O$249</definedName>
    <definedName name="VAS084_F_Ilgalaikioturt166Kitosveiklosne1">'Forma 13'!$P$249</definedName>
    <definedName name="VAS084_F_Ilgalaikioturt166Lrklimatokaito1">'Forma 13'!$E$249</definedName>
    <definedName name="VAS084_F_Ilgalaikioturt166Nuotekudumblot1">'Forma 13'!$L$249</definedName>
    <definedName name="VAS084_F_Ilgalaikioturt166Nuotekusurinki1">'Forma 13'!$J$249</definedName>
    <definedName name="VAS084_F_Ilgalaikioturt166Nuotekuvalymas1">'Forma 13'!$K$249</definedName>
    <definedName name="VAS084_F_Ilgalaikioturt166Pavirsiniunuot1">'Forma 13'!$M$249</definedName>
    <definedName name="VAS084_F_Ilgalaikioturt166Turtovienetask1">'Forma 13'!$F$249</definedName>
    <definedName name="VAS084_F_Ilgalaikioturt167Apskaitosveikla1">'Forma 13'!$N$250</definedName>
    <definedName name="VAS084_F_Ilgalaikioturt167Geriamojovande7">'Forma 13'!$G$250</definedName>
    <definedName name="VAS084_F_Ilgalaikioturt167Geriamojovande8">'Forma 13'!$H$250</definedName>
    <definedName name="VAS084_F_Ilgalaikioturt167Geriamojovande9">'Forma 13'!$I$250</definedName>
    <definedName name="VAS084_F_Ilgalaikioturt167Inventorinisnu1">'Forma 13'!$D$250</definedName>
    <definedName name="VAS084_F_Ilgalaikioturt167Kitareguliuoja1">'Forma 13'!$O$250</definedName>
    <definedName name="VAS084_F_Ilgalaikioturt167Kitosveiklosne1">'Forma 13'!$P$250</definedName>
    <definedName name="VAS084_F_Ilgalaikioturt167Lrklimatokaito1">'Forma 13'!$E$250</definedName>
    <definedName name="VAS084_F_Ilgalaikioturt167Nuotekudumblot1">'Forma 13'!$L$250</definedName>
    <definedName name="VAS084_F_Ilgalaikioturt167Nuotekusurinki1">'Forma 13'!$J$250</definedName>
    <definedName name="VAS084_F_Ilgalaikioturt167Nuotekuvalymas1">'Forma 13'!$K$250</definedName>
    <definedName name="VAS084_F_Ilgalaikioturt167Pavirsiniunuot1">'Forma 13'!$M$250</definedName>
    <definedName name="VAS084_F_Ilgalaikioturt167Turtovienetask1">'Forma 13'!$F$250</definedName>
    <definedName name="VAS084_F_Ilgalaikioturt168Apskaitosveikla1">'Forma 13'!$N$251</definedName>
    <definedName name="VAS084_F_Ilgalaikioturt168Geriamojovande7">'Forma 13'!$G$251</definedName>
    <definedName name="VAS084_F_Ilgalaikioturt168Geriamojovande8">'Forma 13'!$H$251</definedName>
    <definedName name="VAS084_F_Ilgalaikioturt168Geriamojovande9">'Forma 13'!$I$251</definedName>
    <definedName name="VAS084_F_Ilgalaikioturt168Inventorinisnu1">'Forma 13'!$D$251</definedName>
    <definedName name="VAS084_F_Ilgalaikioturt168Kitareguliuoja1">'Forma 13'!$O$251</definedName>
    <definedName name="VAS084_F_Ilgalaikioturt168Kitosveiklosne1">'Forma 13'!$P$251</definedName>
    <definedName name="VAS084_F_Ilgalaikioturt168Lrklimatokaito1">'Forma 13'!$E$251</definedName>
    <definedName name="VAS084_F_Ilgalaikioturt168Nuotekudumblot1">'Forma 13'!$L$251</definedName>
    <definedName name="VAS084_F_Ilgalaikioturt168Nuotekusurinki1">'Forma 13'!$J$251</definedName>
    <definedName name="VAS084_F_Ilgalaikioturt168Nuotekuvalymas1">'Forma 13'!$K$251</definedName>
    <definedName name="VAS084_F_Ilgalaikioturt168Pavirsiniunuot1">'Forma 13'!$M$251</definedName>
    <definedName name="VAS084_F_Ilgalaikioturt168Turtovienetask1">'Forma 13'!$F$251</definedName>
    <definedName name="VAS084_F_Ilgalaikioturt16Apskaitosveikla1">'Forma 13'!$N$34</definedName>
    <definedName name="VAS084_F_Ilgalaikioturt16Geriamojovande7">'Forma 13'!$G$34</definedName>
    <definedName name="VAS084_F_Ilgalaikioturt16Geriamojovande8">'Forma 13'!$H$34</definedName>
    <definedName name="VAS084_F_Ilgalaikioturt16Geriamojovande9">'Forma 13'!$I$34</definedName>
    <definedName name="VAS084_F_Ilgalaikioturt16Inventorinisnu1">'Forma 13'!$D$34</definedName>
    <definedName name="VAS084_F_Ilgalaikioturt16Kitareguliuoja1">'Forma 13'!$O$34</definedName>
    <definedName name="VAS084_F_Ilgalaikioturt16Kitosveiklosne1">'Forma 13'!$P$34</definedName>
    <definedName name="VAS084_F_Ilgalaikioturt16Lrklimatokaito1">'Forma 13'!$E$34</definedName>
    <definedName name="VAS084_F_Ilgalaikioturt16Nuotekudumblot1">'Forma 13'!$L$34</definedName>
    <definedName name="VAS084_F_Ilgalaikioturt16Nuotekusurinki1">'Forma 13'!$J$34</definedName>
    <definedName name="VAS084_F_Ilgalaikioturt16Nuotekuvalymas1">'Forma 13'!$K$34</definedName>
    <definedName name="VAS084_F_Ilgalaikioturt16Pavirsiniunuot1">'Forma 13'!$M$34</definedName>
    <definedName name="VAS084_F_Ilgalaikioturt16Turtovienetask1">'Forma 13'!$F$34</definedName>
    <definedName name="VAS084_F_Ilgalaikioturt17Apskaitosveikla1">'Forma 13'!$N$35</definedName>
    <definedName name="VAS084_F_Ilgalaikioturt17Geriamojovande7">'Forma 13'!$G$35</definedName>
    <definedName name="VAS084_F_Ilgalaikioturt17Geriamojovande8">'Forma 13'!$H$35</definedName>
    <definedName name="VAS084_F_Ilgalaikioturt17Geriamojovande9">'Forma 13'!$I$35</definedName>
    <definedName name="VAS084_F_Ilgalaikioturt17Inventorinisnu1">'Forma 13'!$D$35</definedName>
    <definedName name="VAS084_F_Ilgalaikioturt17Kitareguliuoja1">'Forma 13'!$O$35</definedName>
    <definedName name="VAS084_F_Ilgalaikioturt17Kitosveiklosne1">'Forma 13'!$P$35</definedName>
    <definedName name="VAS084_F_Ilgalaikioturt17Lrklimatokaito1">'Forma 13'!$E$35</definedName>
    <definedName name="VAS084_F_Ilgalaikioturt17Nuotekudumblot1">'Forma 13'!$L$35</definedName>
    <definedName name="VAS084_F_Ilgalaikioturt17Nuotekusurinki1">'Forma 13'!$J$35</definedName>
    <definedName name="VAS084_F_Ilgalaikioturt17Nuotekuvalymas1">'Forma 13'!$K$35</definedName>
    <definedName name="VAS084_F_Ilgalaikioturt17Pavirsiniunuot1">'Forma 13'!$M$35</definedName>
    <definedName name="VAS084_F_Ilgalaikioturt17Turtovienetask1">'Forma 13'!$F$35</definedName>
    <definedName name="VAS084_F_Ilgalaikioturt18Apskaitosveikla1">'Forma 13'!$N$36</definedName>
    <definedName name="VAS084_F_Ilgalaikioturt18Geriamojovande7">'Forma 13'!$G$36</definedName>
    <definedName name="VAS084_F_Ilgalaikioturt18Geriamojovande8">'Forma 13'!$H$36</definedName>
    <definedName name="VAS084_F_Ilgalaikioturt18Geriamojovande9">'Forma 13'!$I$36</definedName>
    <definedName name="VAS084_F_Ilgalaikioturt18Inventorinisnu1">'Forma 13'!$D$36</definedName>
    <definedName name="VAS084_F_Ilgalaikioturt18Kitareguliuoja1">'Forma 13'!$O$36</definedName>
    <definedName name="VAS084_F_Ilgalaikioturt18Kitosveiklosne1">'Forma 13'!$P$36</definedName>
    <definedName name="VAS084_F_Ilgalaikioturt18Lrklimatokaito1">'Forma 13'!$E$36</definedName>
    <definedName name="VAS084_F_Ilgalaikioturt18Nuotekudumblot1">'Forma 13'!$L$36</definedName>
    <definedName name="VAS084_F_Ilgalaikioturt18Nuotekusurinki1">'Forma 13'!$J$36</definedName>
    <definedName name="VAS084_F_Ilgalaikioturt18Nuotekuvalymas1">'Forma 13'!$K$36</definedName>
    <definedName name="VAS084_F_Ilgalaikioturt18Pavirsiniunuot1">'Forma 13'!$M$36</definedName>
    <definedName name="VAS084_F_Ilgalaikioturt18Turtovienetask1">'Forma 13'!$F$36</definedName>
    <definedName name="VAS084_F_Ilgalaikioturt19Apskaitosveikla1">'Forma 13'!$N$38</definedName>
    <definedName name="VAS084_F_Ilgalaikioturt19Geriamojovande7">'Forma 13'!$G$38</definedName>
    <definedName name="VAS084_F_Ilgalaikioturt19Geriamojovande8">'Forma 13'!$H$38</definedName>
    <definedName name="VAS084_F_Ilgalaikioturt19Geriamojovande9">'Forma 13'!$I$38</definedName>
    <definedName name="VAS084_F_Ilgalaikioturt19Inventorinisnu1">'Forma 13'!$D$38</definedName>
    <definedName name="VAS084_F_Ilgalaikioturt19Kitareguliuoja1">'Forma 13'!$O$38</definedName>
    <definedName name="VAS084_F_Ilgalaikioturt19Kitosveiklosne1">'Forma 13'!$P$38</definedName>
    <definedName name="VAS084_F_Ilgalaikioturt19Lrklimatokaito1">'Forma 13'!$E$38</definedName>
    <definedName name="VAS084_F_Ilgalaikioturt19Nuotekudumblot1">'Forma 13'!$L$38</definedName>
    <definedName name="VAS084_F_Ilgalaikioturt19Nuotekusurinki1">'Forma 13'!$J$38</definedName>
    <definedName name="VAS084_F_Ilgalaikioturt19Nuotekuvalymas1">'Forma 13'!$K$38</definedName>
    <definedName name="VAS084_F_Ilgalaikioturt19Pavirsiniunuot1">'Forma 13'!$M$38</definedName>
    <definedName name="VAS084_F_Ilgalaikioturt19Turtovienetask1">'Forma 13'!$F$38</definedName>
    <definedName name="VAS084_F_Ilgalaikioturt1Apskaitosveikla1">'Forma 13'!$N$13</definedName>
    <definedName name="VAS084_F_Ilgalaikioturt1Geriamojovande7">'Forma 13'!$G$13</definedName>
    <definedName name="VAS084_F_Ilgalaikioturt1Geriamojovande8">'Forma 13'!$H$13</definedName>
    <definedName name="VAS084_F_Ilgalaikioturt1Geriamojovande9">'Forma 13'!$I$13</definedName>
    <definedName name="VAS084_F_Ilgalaikioturt1Inventorinisnu1">'Forma 13'!$D$13</definedName>
    <definedName name="VAS084_F_Ilgalaikioturt1Kitareguliuoja1">'Forma 13'!$O$13</definedName>
    <definedName name="VAS084_F_Ilgalaikioturt1Kitosveiklosne1">'Forma 13'!$P$13</definedName>
    <definedName name="VAS084_F_Ilgalaikioturt1Lrklimatokaito1">'Forma 13'!$E$13</definedName>
    <definedName name="VAS084_F_Ilgalaikioturt1Nuotekudumblot1">'Forma 13'!$L$13</definedName>
    <definedName name="VAS084_F_Ilgalaikioturt1Nuotekusurinki1">'Forma 13'!$J$13</definedName>
    <definedName name="VAS084_F_Ilgalaikioturt1Nuotekuvalymas1">'Forma 13'!$K$13</definedName>
    <definedName name="VAS084_F_Ilgalaikioturt1Pavirsiniunuot1">'Forma 13'!$M$13</definedName>
    <definedName name="VAS084_F_Ilgalaikioturt1Turtovienetask1">'Forma 13'!$F$13</definedName>
    <definedName name="VAS084_F_Ilgalaikioturt20Apskaitosveikla1">'Forma 13'!$N$39</definedName>
    <definedName name="VAS084_F_Ilgalaikioturt20Geriamojovande7">'Forma 13'!$G$39</definedName>
    <definedName name="VAS084_F_Ilgalaikioturt20Geriamojovande8">'Forma 13'!$H$39</definedName>
    <definedName name="VAS084_F_Ilgalaikioturt20Geriamojovande9">'Forma 13'!$I$39</definedName>
    <definedName name="VAS084_F_Ilgalaikioturt20Inventorinisnu1">'Forma 13'!$D$39</definedName>
    <definedName name="VAS084_F_Ilgalaikioturt20Kitareguliuoja1">'Forma 13'!$O$39</definedName>
    <definedName name="VAS084_F_Ilgalaikioturt20Kitosveiklosne1">'Forma 13'!$P$39</definedName>
    <definedName name="VAS084_F_Ilgalaikioturt20Lrklimatokaito1">'Forma 13'!$E$39</definedName>
    <definedName name="VAS084_F_Ilgalaikioturt20Nuotekudumblot1">'Forma 13'!$L$39</definedName>
    <definedName name="VAS084_F_Ilgalaikioturt20Nuotekusurinki1">'Forma 13'!$J$39</definedName>
    <definedName name="VAS084_F_Ilgalaikioturt20Nuotekuvalymas1">'Forma 13'!$K$39</definedName>
    <definedName name="VAS084_F_Ilgalaikioturt20Pavirsiniunuot1">'Forma 13'!$M$39</definedName>
    <definedName name="VAS084_F_Ilgalaikioturt20Turtovienetask1">'Forma 13'!$F$39</definedName>
    <definedName name="VAS084_F_Ilgalaikioturt21Apskaitosveikla1">'Forma 13'!$N$40</definedName>
    <definedName name="VAS084_F_Ilgalaikioturt21Geriamojovande7">'Forma 13'!$G$40</definedName>
    <definedName name="VAS084_F_Ilgalaikioturt21Geriamojovande8">'Forma 13'!$H$40</definedName>
    <definedName name="VAS084_F_Ilgalaikioturt21Geriamojovande9">'Forma 13'!$I$40</definedName>
    <definedName name="VAS084_F_Ilgalaikioturt21Inventorinisnu1">'Forma 13'!$D$40</definedName>
    <definedName name="VAS084_F_Ilgalaikioturt21Kitareguliuoja1">'Forma 13'!$O$40</definedName>
    <definedName name="VAS084_F_Ilgalaikioturt21Kitosveiklosne1">'Forma 13'!$P$40</definedName>
    <definedName name="VAS084_F_Ilgalaikioturt21Lrklimatokaito1">'Forma 13'!$E$40</definedName>
    <definedName name="VAS084_F_Ilgalaikioturt21Nuotekudumblot1">'Forma 13'!$L$40</definedName>
    <definedName name="VAS084_F_Ilgalaikioturt21Nuotekusurinki1">'Forma 13'!$J$40</definedName>
    <definedName name="VAS084_F_Ilgalaikioturt21Nuotekuvalymas1">'Forma 13'!$K$40</definedName>
    <definedName name="VAS084_F_Ilgalaikioturt21Pavirsiniunuot1">'Forma 13'!$M$40</definedName>
    <definedName name="VAS084_F_Ilgalaikioturt21Turtovienetask1">'Forma 13'!$F$40</definedName>
    <definedName name="VAS084_F_Ilgalaikioturt22Apskaitosveikla1">'Forma 13'!$N$42</definedName>
    <definedName name="VAS084_F_Ilgalaikioturt22Geriamojovande7">'Forma 13'!$G$42</definedName>
    <definedName name="VAS084_F_Ilgalaikioturt22Geriamojovande8">'Forma 13'!$H$42</definedName>
    <definedName name="VAS084_F_Ilgalaikioturt22Geriamojovande9">'Forma 13'!$I$42</definedName>
    <definedName name="VAS084_F_Ilgalaikioturt22Inventorinisnu1">'Forma 13'!$D$42</definedName>
    <definedName name="VAS084_F_Ilgalaikioturt22Kitareguliuoja1">'Forma 13'!$O$42</definedName>
    <definedName name="VAS084_F_Ilgalaikioturt22Kitosveiklosne1">'Forma 13'!$P$42</definedName>
    <definedName name="VAS084_F_Ilgalaikioturt22Lrklimatokaito1">'Forma 13'!$E$42</definedName>
    <definedName name="VAS084_F_Ilgalaikioturt22Nuotekudumblot1">'Forma 13'!$L$42</definedName>
    <definedName name="VAS084_F_Ilgalaikioturt22Nuotekusurinki1">'Forma 13'!$J$42</definedName>
    <definedName name="VAS084_F_Ilgalaikioturt22Nuotekuvalymas1">'Forma 13'!$K$42</definedName>
    <definedName name="VAS084_F_Ilgalaikioturt22Pavirsiniunuot1">'Forma 13'!$M$42</definedName>
    <definedName name="VAS084_F_Ilgalaikioturt22Turtovienetask1">'Forma 13'!$F$42</definedName>
    <definedName name="VAS084_F_Ilgalaikioturt23Apskaitosveikla1">'Forma 13'!$N$43</definedName>
    <definedName name="VAS084_F_Ilgalaikioturt23Geriamojovande7">'Forma 13'!$G$43</definedName>
    <definedName name="VAS084_F_Ilgalaikioturt23Geriamojovande8">'Forma 13'!$H$43</definedName>
    <definedName name="VAS084_F_Ilgalaikioturt23Geriamojovande9">'Forma 13'!$I$43</definedName>
    <definedName name="VAS084_F_Ilgalaikioturt23Inventorinisnu1">'Forma 13'!$D$43</definedName>
    <definedName name="VAS084_F_Ilgalaikioturt23Kitareguliuoja1">'Forma 13'!$O$43</definedName>
    <definedName name="VAS084_F_Ilgalaikioturt23Kitosveiklosne1">'Forma 13'!$P$43</definedName>
    <definedName name="VAS084_F_Ilgalaikioturt23Lrklimatokaito1">'Forma 13'!$E$43</definedName>
    <definedName name="VAS084_F_Ilgalaikioturt23Nuotekudumblot1">'Forma 13'!$L$43</definedName>
    <definedName name="VAS084_F_Ilgalaikioturt23Nuotekusurinki1">'Forma 13'!$J$43</definedName>
    <definedName name="VAS084_F_Ilgalaikioturt23Nuotekuvalymas1">'Forma 13'!$K$43</definedName>
    <definedName name="VAS084_F_Ilgalaikioturt23Pavirsiniunuot1">'Forma 13'!$M$43</definedName>
    <definedName name="VAS084_F_Ilgalaikioturt23Turtovienetask1">'Forma 13'!$F$43</definedName>
    <definedName name="VAS084_F_Ilgalaikioturt24Apskaitosveikla1">'Forma 13'!$N$44</definedName>
    <definedName name="VAS084_F_Ilgalaikioturt24Geriamojovande7">'Forma 13'!$G$44</definedName>
    <definedName name="VAS084_F_Ilgalaikioturt24Geriamojovande8">'Forma 13'!$H$44</definedName>
    <definedName name="VAS084_F_Ilgalaikioturt24Geriamojovande9">'Forma 13'!$I$44</definedName>
    <definedName name="VAS084_F_Ilgalaikioturt24Inventorinisnu1">'Forma 13'!$D$44</definedName>
    <definedName name="VAS084_F_Ilgalaikioturt24Kitareguliuoja1">'Forma 13'!$O$44</definedName>
    <definedName name="VAS084_F_Ilgalaikioturt24Kitosveiklosne1">'Forma 13'!$P$44</definedName>
    <definedName name="VAS084_F_Ilgalaikioturt24Lrklimatokaito1">'Forma 13'!$E$44</definedName>
    <definedName name="VAS084_F_Ilgalaikioturt24Nuotekudumblot1">'Forma 13'!$L$44</definedName>
    <definedName name="VAS084_F_Ilgalaikioturt24Nuotekusurinki1">'Forma 13'!$J$44</definedName>
    <definedName name="VAS084_F_Ilgalaikioturt24Nuotekuvalymas1">'Forma 13'!$K$44</definedName>
    <definedName name="VAS084_F_Ilgalaikioturt24Pavirsiniunuot1">'Forma 13'!$M$44</definedName>
    <definedName name="VAS084_F_Ilgalaikioturt24Turtovienetask1">'Forma 13'!$F$44</definedName>
    <definedName name="VAS084_F_Ilgalaikioturt25Apskaitosveikla1">'Forma 13'!$N$46</definedName>
    <definedName name="VAS084_F_Ilgalaikioturt25Geriamojovande7">'Forma 13'!$G$46</definedName>
    <definedName name="VAS084_F_Ilgalaikioturt25Geriamojovande8">'Forma 13'!$H$46</definedName>
    <definedName name="VAS084_F_Ilgalaikioturt25Geriamojovande9">'Forma 13'!$I$46</definedName>
    <definedName name="VAS084_F_Ilgalaikioturt25Inventorinisnu1">'Forma 13'!$D$46</definedName>
    <definedName name="VAS084_F_Ilgalaikioturt25Kitareguliuoja1">'Forma 13'!$O$46</definedName>
    <definedName name="VAS084_F_Ilgalaikioturt25Kitosveiklosne1">'Forma 13'!$P$46</definedName>
    <definedName name="VAS084_F_Ilgalaikioturt25Lrklimatokaito1">'Forma 13'!$E$46</definedName>
    <definedName name="VAS084_F_Ilgalaikioturt25Nuotekudumblot1">'Forma 13'!$L$46</definedName>
    <definedName name="VAS084_F_Ilgalaikioturt25Nuotekusurinki1">'Forma 13'!$J$46</definedName>
    <definedName name="VAS084_F_Ilgalaikioturt25Nuotekuvalymas1">'Forma 13'!$K$46</definedName>
    <definedName name="VAS084_F_Ilgalaikioturt25Pavirsiniunuot1">'Forma 13'!$M$46</definedName>
    <definedName name="VAS084_F_Ilgalaikioturt25Turtovienetask1">'Forma 13'!$F$46</definedName>
    <definedName name="VAS084_F_Ilgalaikioturt26Apskaitosveikla1">'Forma 13'!$N$47</definedName>
    <definedName name="VAS084_F_Ilgalaikioturt26Geriamojovande7">'Forma 13'!$G$47</definedName>
    <definedName name="VAS084_F_Ilgalaikioturt26Geriamojovande8">'Forma 13'!$H$47</definedName>
    <definedName name="VAS084_F_Ilgalaikioturt26Geriamojovande9">'Forma 13'!$I$47</definedName>
    <definedName name="VAS084_F_Ilgalaikioturt26Inventorinisnu1">'Forma 13'!$D$47</definedName>
    <definedName name="VAS084_F_Ilgalaikioturt26Kitareguliuoja1">'Forma 13'!$O$47</definedName>
    <definedName name="VAS084_F_Ilgalaikioturt26Kitosveiklosne1">'Forma 13'!$P$47</definedName>
    <definedName name="VAS084_F_Ilgalaikioturt26Lrklimatokaito1">'Forma 13'!$E$47</definedName>
    <definedName name="VAS084_F_Ilgalaikioturt26Nuotekudumblot1">'Forma 13'!$L$47</definedName>
    <definedName name="VAS084_F_Ilgalaikioturt26Nuotekusurinki1">'Forma 13'!$J$47</definedName>
    <definedName name="VAS084_F_Ilgalaikioturt26Nuotekuvalymas1">'Forma 13'!$K$47</definedName>
    <definedName name="VAS084_F_Ilgalaikioturt26Pavirsiniunuot1">'Forma 13'!$M$47</definedName>
    <definedName name="VAS084_F_Ilgalaikioturt26Turtovienetask1">'Forma 13'!$F$47</definedName>
    <definedName name="VAS084_F_Ilgalaikioturt27Apskaitosveikla1">'Forma 13'!$N$48</definedName>
    <definedName name="VAS084_F_Ilgalaikioturt27Geriamojovande7">'Forma 13'!$G$48</definedName>
    <definedName name="VAS084_F_Ilgalaikioturt27Geriamojovande8">'Forma 13'!$H$48</definedName>
    <definedName name="VAS084_F_Ilgalaikioturt27Geriamojovande9">'Forma 13'!$I$48</definedName>
    <definedName name="VAS084_F_Ilgalaikioturt27Inventorinisnu1">'Forma 13'!$D$48</definedName>
    <definedName name="VAS084_F_Ilgalaikioturt27Kitareguliuoja1">'Forma 13'!$O$48</definedName>
    <definedName name="VAS084_F_Ilgalaikioturt27Kitosveiklosne1">'Forma 13'!$P$48</definedName>
    <definedName name="VAS084_F_Ilgalaikioturt27Lrklimatokaito1">'Forma 13'!$E$48</definedName>
    <definedName name="VAS084_F_Ilgalaikioturt27Nuotekudumblot1">'Forma 13'!$L$48</definedName>
    <definedName name="VAS084_F_Ilgalaikioturt27Nuotekusurinki1">'Forma 13'!$J$48</definedName>
    <definedName name="VAS084_F_Ilgalaikioturt27Nuotekuvalymas1">'Forma 13'!$K$48</definedName>
    <definedName name="VAS084_F_Ilgalaikioturt27Pavirsiniunuot1">'Forma 13'!$M$48</definedName>
    <definedName name="VAS084_F_Ilgalaikioturt27Turtovienetask1">'Forma 13'!$F$48</definedName>
    <definedName name="VAS084_F_Ilgalaikioturt28Apskaitosveikla1">'Forma 13'!$N$51</definedName>
    <definedName name="VAS084_F_Ilgalaikioturt28Geriamojovande7">'Forma 13'!$G$51</definedName>
    <definedName name="VAS084_F_Ilgalaikioturt28Geriamojovande8">'Forma 13'!$H$51</definedName>
    <definedName name="VAS084_F_Ilgalaikioturt28Geriamojovande9">'Forma 13'!$I$51</definedName>
    <definedName name="VAS084_F_Ilgalaikioturt28Inventorinisnu1">'Forma 13'!$D$51</definedName>
    <definedName name="VAS084_F_Ilgalaikioturt28Kitareguliuoja1">'Forma 13'!$O$51</definedName>
    <definedName name="VAS084_F_Ilgalaikioturt28Kitosveiklosne1">'Forma 13'!$P$51</definedName>
    <definedName name="VAS084_F_Ilgalaikioturt28Lrklimatokaito1">'Forma 13'!$E$51</definedName>
    <definedName name="VAS084_F_Ilgalaikioturt28Nuotekudumblot1">'Forma 13'!$L$51</definedName>
    <definedName name="VAS084_F_Ilgalaikioturt28Nuotekusurinki1">'Forma 13'!$J$51</definedName>
    <definedName name="VAS084_F_Ilgalaikioturt28Nuotekuvalymas1">'Forma 13'!$K$51</definedName>
    <definedName name="VAS084_F_Ilgalaikioturt28Pavirsiniunuot1">'Forma 13'!$M$51</definedName>
    <definedName name="VAS084_F_Ilgalaikioturt28Turtovienetask1">'Forma 13'!$F$51</definedName>
    <definedName name="VAS084_F_Ilgalaikioturt29Apskaitosveikla1">'Forma 13'!$N$52</definedName>
    <definedName name="VAS084_F_Ilgalaikioturt29Geriamojovande7">'Forma 13'!$G$52</definedName>
    <definedName name="VAS084_F_Ilgalaikioturt29Geriamojovande8">'Forma 13'!$H$52</definedName>
    <definedName name="VAS084_F_Ilgalaikioturt29Geriamojovande9">'Forma 13'!$I$52</definedName>
    <definedName name="VAS084_F_Ilgalaikioturt29Inventorinisnu1">'Forma 13'!$D$52</definedName>
    <definedName name="VAS084_F_Ilgalaikioturt29Kitareguliuoja1">'Forma 13'!$O$52</definedName>
    <definedName name="VAS084_F_Ilgalaikioturt29Kitosveiklosne1">'Forma 13'!$P$52</definedName>
    <definedName name="VAS084_F_Ilgalaikioturt29Lrklimatokaito1">'Forma 13'!$E$52</definedName>
    <definedName name="VAS084_F_Ilgalaikioturt29Nuotekudumblot1">'Forma 13'!$L$52</definedName>
    <definedName name="VAS084_F_Ilgalaikioturt29Nuotekusurinki1">'Forma 13'!$J$52</definedName>
    <definedName name="VAS084_F_Ilgalaikioturt29Nuotekuvalymas1">'Forma 13'!$K$52</definedName>
    <definedName name="VAS084_F_Ilgalaikioturt29Pavirsiniunuot1">'Forma 13'!$M$52</definedName>
    <definedName name="VAS084_F_Ilgalaikioturt29Turtovienetask1">'Forma 13'!$F$52</definedName>
    <definedName name="VAS084_F_Ilgalaikioturt2Apskaitosveikla1">'Forma 13'!$N$14</definedName>
    <definedName name="VAS084_F_Ilgalaikioturt2Geriamojovande7">'Forma 13'!$G$14</definedName>
    <definedName name="VAS084_F_Ilgalaikioturt2Geriamojovande8">'Forma 13'!$H$14</definedName>
    <definedName name="VAS084_F_Ilgalaikioturt2Geriamojovande9">'Forma 13'!$I$14</definedName>
    <definedName name="VAS084_F_Ilgalaikioturt2Inventorinisnu1">'Forma 13'!$D$14</definedName>
    <definedName name="VAS084_F_Ilgalaikioturt2Kitareguliuoja1">'Forma 13'!$O$14</definedName>
    <definedName name="VAS084_F_Ilgalaikioturt2Kitosveiklosne1">'Forma 13'!$P$14</definedName>
    <definedName name="VAS084_F_Ilgalaikioturt2Lrklimatokaito1">'Forma 13'!$E$14</definedName>
    <definedName name="VAS084_F_Ilgalaikioturt2Nuotekudumblot1">'Forma 13'!$L$14</definedName>
    <definedName name="VAS084_F_Ilgalaikioturt2Nuotekusurinki1">'Forma 13'!$J$14</definedName>
    <definedName name="VAS084_F_Ilgalaikioturt2Nuotekuvalymas1">'Forma 13'!$K$14</definedName>
    <definedName name="VAS084_F_Ilgalaikioturt2Pavirsiniunuot1">'Forma 13'!$M$14</definedName>
    <definedName name="VAS084_F_Ilgalaikioturt2Turtovienetask1">'Forma 13'!$F$14</definedName>
    <definedName name="VAS084_F_Ilgalaikioturt30Apskaitosveikla1">'Forma 13'!$N$53</definedName>
    <definedName name="VAS084_F_Ilgalaikioturt30Geriamojovande7">'Forma 13'!$G$53</definedName>
    <definedName name="VAS084_F_Ilgalaikioturt30Geriamojovande8">'Forma 13'!$H$53</definedName>
    <definedName name="VAS084_F_Ilgalaikioturt30Geriamojovande9">'Forma 13'!$I$53</definedName>
    <definedName name="VAS084_F_Ilgalaikioturt30Inventorinisnu1">'Forma 13'!$D$53</definedName>
    <definedName name="VAS084_F_Ilgalaikioturt30Kitareguliuoja1">'Forma 13'!$O$53</definedName>
    <definedName name="VAS084_F_Ilgalaikioturt30Kitosveiklosne1">'Forma 13'!$P$53</definedName>
    <definedName name="VAS084_F_Ilgalaikioturt30Lrklimatokaito1">'Forma 13'!$E$53</definedName>
    <definedName name="VAS084_F_Ilgalaikioturt30Nuotekudumblot1">'Forma 13'!$L$53</definedName>
    <definedName name="VAS084_F_Ilgalaikioturt30Nuotekusurinki1">'Forma 13'!$J$53</definedName>
    <definedName name="VAS084_F_Ilgalaikioturt30Nuotekuvalymas1">'Forma 13'!$K$53</definedName>
    <definedName name="VAS084_F_Ilgalaikioturt30Pavirsiniunuot1">'Forma 13'!$M$53</definedName>
    <definedName name="VAS084_F_Ilgalaikioturt30Turtovienetask1">'Forma 13'!$F$53</definedName>
    <definedName name="VAS084_F_Ilgalaikioturt31Apskaitosveikla1">'Forma 13'!$N$55</definedName>
    <definedName name="VAS084_F_Ilgalaikioturt31Geriamojovande7">'Forma 13'!$G$55</definedName>
    <definedName name="VAS084_F_Ilgalaikioturt31Geriamojovande8">'Forma 13'!$H$55</definedName>
    <definedName name="VAS084_F_Ilgalaikioturt31Geriamojovande9">'Forma 13'!$I$55</definedName>
    <definedName name="VAS084_F_Ilgalaikioturt31Inventorinisnu1">'Forma 13'!$D$55</definedName>
    <definedName name="VAS084_F_Ilgalaikioturt31Kitareguliuoja1">'Forma 13'!$O$55</definedName>
    <definedName name="VAS084_F_Ilgalaikioturt31Kitosveiklosne1">'Forma 13'!$P$55</definedName>
    <definedName name="VAS084_F_Ilgalaikioturt31Lrklimatokaito1">'Forma 13'!$E$55</definedName>
    <definedName name="VAS084_F_Ilgalaikioturt31Nuotekudumblot1">'Forma 13'!$L$55</definedName>
    <definedName name="VAS084_F_Ilgalaikioturt31Nuotekusurinki1">'Forma 13'!$J$55</definedName>
    <definedName name="VAS084_F_Ilgalaikioturt31Nuotekuvalymas1">'Forma 13'!$K$55</definedName>
    <definedName name="VAS084_F_Ilgalaikioturt31Pavirsiniunuot1">'Forma 13'!$M$55</definedName>
    <definedName name="VAS084_F_Ilgalaikioturt31Turtovienetask1">'Forma 13'!$F$55</definedName>
    <definedName name="VAS084_F_Ilgalaikioturt32Apskaitosveikla1">'Forma 13'!$N$56</definedName>
    <definedName name="VAS084_F_Ilgalaikioturt32Geriamojovande7">'Forma 13'!$G$56</definedName>
    <definedName name="VAS084_F_Ilgalaikioturt32Geriamojovande8">'Forma 13'!$H$56</definedName>
    <definedName name="VAS084_F_Ilgalaikioturt32Geriamojovande9">'Forma 13'!$I$56</definedName>
    <definedName name="VAS084_F_Ilgalaikioturt32Inventorinisnu1">'Forma 13'!$D$56</definedName>
    <definedName name="VAS084_F_Ilgalaikioturt32Kitareguliuoja1">'Forma 13'!$O$56</definedName>
    <definedName name="VAS084_F_Ilgalaikioturt32Kitosveiklosne1">'Forma 13'!$P$56</definedName>
    <definedName name="VAS084_F_Ilgalaikioturt32Lrklimatokaito1">'Forma 13'!$E$56</definedName>
    <definedName name="VAS084_F_Ilgalaikioturt32Nuotekudumblot1">'Forma 13'!$L$56</definedName>
    <definedName name="VAS084_F_Ilgalaikioturt32Nuotekusurinki1">'Forma 13'!$J$56</definedName>
    <definedName name="VAS084_F_Ilgalaikioturt32Nuotekuvalymas1">'Forma 13'!$K$56</definedName>
    <definedName name="VAS084_F_Ilgalaikioturt32Pavirsiniunuot1">'Forma 13'!$M$56</definedName>
    <definedName name="VAS084_F_Ilgalaikioturt32Turtovienetask1">'Forma 13'!$F$56</definedName>
    <definedName name="VAS084_F_Ilgalaikioturt33Apskaitosveikla1">'Forma 13'!$N$57</definedName>
    <definedName name="VAS084_F_Ilgalaikioturt33Geriamojovande7">'Forma 13'!$G$57</definedName>
    <definedName name="VAS084_F_Ilgalaikioturt33Geriamojovande8">'Forma 13'!$H$57</definedName>
    <definedName name="VAS084_F_Ilgalaikioturt33Geriamojovande9">'Forma 13'!$I$57</definedName>
    <definedName name="VAS084_F_Ilgalaikioturt33Inventorinisnu1">'Forma 13'!$D$57</definedName>
    <definedName name="VAS084_F_Ilgalaikioturt33Kitareguliuoja1">'Forma 13'!$O$57</definedName>
    <definedName name="VAS084_F_Ilgalaikioturt33Kitosveiklosne1">'Forma 13'!$P$57</definedName>
    <definedName name="VAS084_F_Ilgalaikioturt33Lrklimatokaito1">'Forma 13'!$E$57</definedName>
    <definedName name="VAS084_F_Ilgalaikioturt33Nuotekudumblot1">'Forma 13'!$L$57</definedName>
    <definedName name="VAS084_F_Ilgalaikioturt33Nuotekusurinki1">'Forma 13'!$J$57</definedName>
    <definedName name="VAS084_F_Ilgalaikioturt33Nuotekuvalymas1">'Forma 13'!$K$57</definedName>
    <definedName name="VAS084_F_Ilgalaikioturt33Pavirsiniunuot1">'Forma 13'!$M$57</definedName>
    <definedName name="VAS084_F_Ilgalaikioturt33Turtovienetask1">'Forma 13'!$F$57</definedName>
    <definedName name="VAS084_F_Ilgalaikioturt34Apskaitosveikla1">'Forma 13'!$N$60</definedName>
    <definedName name="VAS084_F_Ilgalaikioturt34Geriamojovande7">'Forma 13'!$G$60</definedName>
    <definedName name="VAS084_F_Ilgalaikioturt34Geriamojovande8">'Forma 13'!$H$60</definedName>
    <definedName name="VAS084_F_Ilgalaikioturt34Geriamojovande9">'Forma 13'!$I$60</definedName>
    <definedName name="VAS084_F_Ilgalaikioturt34Inventorinisnu1">'Forma 13'!$D$60</definedName>
    <definedName name="VAS084_F_Ilgalaikioturt34Kitareguliuoja1">'Forma 13'!$O$60</definedName>
    <definedName name="VAS084_F_Ilgalaikioturt34Kitosveiklosne1">'Forma 13'!$P$60</definedName>
    <definedName name="VAS084_F_Ilgalaikioturt34Lrklimatokaito1">'Forma 13'!$E$60</definedName>
    <definedName name="VAS084_F_Ilgalaikioturt34Nuotekudumblot1">'Forma 13'!$L$60</definedName>
    <definedName name="VAS084_F_Ilgalaikioturt34Nuotekusurinki1">'Forma 13'!$J$60</definedName>
    <definedName name="VAS084_F_Ilgalaikioturt34Nuotekuvalymas1">'Forma 13'!$K$60</definedName>
    <definedName name="VAS084_F_Ilgalaikioturt34Pavirsiniunuot1">'Forma 13'!$M$60</definedName>
    <definedName name="VAS084_F_Ilgalaikioturt34Turtovienetask1">'Forma 13'!$F$60</definedName>
    <definedName name="VAS084_F_Ilgalaikioturt35Apskaitosveikla1">'Forma 13'!$N$61</definedName>
    <definedName name="VAS084_F_Ilgalaikioturt35Geriamojovande7">'Forma 13'!$G$61</definedName>
    <definedName name="VAS084_F_Ilgalaikioturt35Geriamojovande8">'Forma 13'!$H$61</definedName>
    <definedName name="VAS084_F_Ilgalaikioturt35Geriamojovande9">'Forma 13'!$I$61</definedName>
    <definedName name="VAS084_F_Ilgalaikioturt35Inventorinisnu1">'Forma 13'!$D$61</definedName>
    <definedName name="VAS084_F_Ilgalaikioturt35Kitareguliuoja1">'Forma 13'!$O$61</definedName>
    <definedName name="VAS084_F_Ilgalaikioturt35Kitosveiklosne1">'Forma 13'!$P$61</definedName>
    <definedName name="VAS084_F_Ilgalaikioturt35Lrklimatokaito1">'Forma 13'!$E$61</definedName>
    <definedName name="VAS084_F_Ilgalaikioturt35Nuotekudumblot1">'Forma 13'!$L$61</definedName>
    <definedName name="VAS084_F_Ilgalaikioturt35Nuotekusurinki1">'Forma 13'!$J$61</definedName>
    <definedName name="VAS084_F_Ilgalaikioturt35Nuotekuvalymas1">'Forma 13'!$K$61</definedName>
    <definedName name="VAS084_F_Ilgalaikioturt35Pavirsiniunuot1">'Forma 13'!$M$61</definedName>
    <definedName name="VAS084_F_Ilgalaikioturt35Turtovienetask1">'Forma 13'!$F$61</definedName>
    <definedName name="VAS084_F_Ilgalaikioturt36Apskaitosveikla1">'Forma 13'!$N$62</definedName>
    <definedName name="VAS084_F_Ilgalaikioturt36Geriamojovande7">'Forma 13'!$G$62</definedName>
    <definedName name="VAS084_F_Ilgalaikioturt36Geriamojovande8">'Forma 13'!$H$62</definedName>
    <definedName name="VAS084_F_Ilgalaikioturt36Geriamojovande9">'Forma 13'!$I$62</definedName>
    <definedName name="VAS084_F_Ilgalaikioturt36Inventorinisnu1">'Forma 13'!$D$62</definedName>
    <definedName name="VAS084_F_Ilgalaikioturt36Kitareguliuoja1">'Forma 13'!$O$62</definedName>
    <definedName name="VAS084_F_Ilgalaikioturt36Kitosveiklosne1">'Forma 13'!$P$62</definedName>
    <definedName name="VAS084_F_Ilgalaikioturt36Lrklimatokaito1">'Forma 13'!$E$62</definedName>
    <definedName name="VAS084_F_Ilgalaikioturt36Nuotekudumblot1">'Forma 13'!$L$62</definedName>
    <definedName name="VAS084_F_Ilgalaikioturt36Nuotekusurinki1">'Forma 13'!$J$62</definedName>
    <definedName name="VAS084_F_Ilgalaikioturt36Nuotekuvalymas1">'Forma 13'!$K$62</definedName>
    <definedName name="VAS084_F_Ilgalaikioturt36Pavirsiniunuot1">'Forma 13'!$M$62</definedName>
    <definedName name="VAS084_F_Ilgalaikioturt36Turtovienetask1">'Forma 13'!$F$62</definedName>
    <definedName name="VAS084_F_Ilgalaikioturt37Apskaitosveikla1">'Forma 13'!$N$64</definedName>
    <definedName name="VAS084_F_Ilgalaikioturt37Geriamojovande7">'Forma 13'!$G$64</definedName>
    <definedName name="VAS084_F_Ilgalaikioturt37Geriamojovande8">'Forma 13'!$H$64</definedName>
    <definedName name="VAS084_F_Ilgalaikioturt37Geriamojovande9">'Forma 13'!$I$64</definedName>
    <definedName name="VAS084_F_Ilgalaikioturt37Inventorinisnu1">'Forma 13'!$D$64</definedName>
    <definedName name="VAS084_F_Ilgalaikioturt37Kitareguliuoja1">'Forma 13'!$O$64</definedName>
    <definedName name="VAS084_F_Ilgalaikioturt37Kitosveiklosne1">'Forma 13'!$P$64</definedName>
    <definedName name="VAS084_F_Ilgalaikioturt37Lrklimatokaito1">'Forma 13'!$E$64</definedName>
    <definedName name="VAS084_F_Ilgalaikioturt37Nuotekudumblot1">'Forma 13'!$L$64</definedName>
    <definedName name="VAS084_F_Ilgalaikioturt37Nuotekusurinki1">'Forma 13'!$J$64</definedName>
    <definedName name="VAS084_F_Ilgalaikioturt37Nuotekuvalymas1">'Forma 13'!$K$64</definedName>
    <definedName name="VAS084_F_Ilgalaikioturt37Pavirsiniunuot1">'Forma 13'!$M$64</definedName>
    <definedName name="VAS084_F_Ilgalaikioturt37Turtovienetask1">'Forma 13'!$F$64</definedName>
    <definedName name="VAS084_F_Ilgalaikioturt38Apskaitosveikla1">'Forma 13'!$N$65</definedName>
    <definedName name="VAS084_F_Ilgalaikioturt38Geriamojovande7">'Forma 13'!$G$65</definedName>
    <definedName name="VAS084_F_Ilgalaikioturt38Geriamojovande8">'Forma 13'!$H$65</definedName>
    <definedName name="VAS084_F_Ilgalaikioturt38Geriamojovande9">'Forma 13'!$I$65</definedName>
    <definedName name="VAS084_F_Ilgalaikioturt38Inventorinisnu1">'Forma 13'!$D$65</definedName>
    <definedName name="VAS084_F_Ilgalaikioturt38Kitareguliuoja1">'Forma 13'!$O$65</definedName>
    <definedName name="VAS084_F_Ilgalaikioturt38Kitosveiklosne1">'Forma 13'!$P$65</definedName>
    <definedName name="VAS084_F_Ilgalaikioturt38Lrklimatokaito1">'Forma 13'!$E$65</definedName>
    <definedName name="VAS084_F_Ilgalaikioturt38Nuotekudumblot1">'Forma 13'!$L$65</definedName>
    <definedName name="VAS084_F_Ilgalaikioturt38Nuotekusurinki1">'Forma 13'!$J$65</definedName>
    <definedName name="VAS084_F_Ilgalaikioturt38Nuotekuvalymas1">'Forma 13'!$K$65</definedName>
    <definedName name="VAS084_F_Ilgalaikioturt38Pavirsiniunuot1">'Forma 13'!$M$65</definedName>
    <definedName name="VAS084_F_Ilgalaikioturt38Turtovienetask1">'Forma 13'!$F$65</definedName>
    <definedName name="VAS084_F_Ilgalaikioturt39Apskaitosveikla1">'Forma 13'!$N$66</definedName>
    <definedName name="VAS084_F_Ilgalaikioturt39Geriamojovande7">'Forma 13'!$G$66</definedName>
    <definedName name="VAS084_F_Ilgalaikioturt39Geriamojovande8">'Forma 13'!$H$66</definedName>
    <definedName name="VAS084_F_Ilgalaikioturt39Geriamojovande9">'Forma 13'!$I$66</definedName>
    <definedName name="VAS084_F_Ilgalaikioturt39Inventorinisnu1">'Forma 13'!$D$66</definedName>
    <definedName name="VAS084_F_Ilgalaikioturt39Kitareguliuoja1">'Forma 13'!$O$66</definedName>
    <definedName name="VAS084_F_Ilgalaikioturt39Kitosveiklosne1">'Forma 13'!$P$66</definedName>
    <definedName name="VAS084_F_Ilgalaikioturt39Lrklimatokaito1">'Forma 13'!$E$66</definedName>
    <definedName name="VAS084_F_Ilgalaikioturt39Nuotekudumblot1">'Forma 13'!$L$66</definedName>
    <definedName name="VAS084_F_Ilgalaikioturt39Nuotekusurinki1">'Forma 13'!$J$66</definedName>
    <definedName name="VAS084_F_Ilgalaikioturt39Nuotekuvalymas1">'Forma 13'!$K$66</definedName>
    <definedName name="VAS084_F_Ilgalaikioturt39Pavirsiniunuot1">'Forma 13'!$M$66</definedName>
    <definedName name="VAS084_F_Ilgalaikioturt39Turtovienetask1">'Forma 13'!$F$66</definedName>
    <definedName name="VAS084_F_Ilgalaikioturt3Apskaitosveikla1">'Forma 13'!$N$15</definedName>
    <definedName name="VAS084_F_Ilgalaikioturt3Geriamojovande7">'Forma 13'!$G$15</definedName>
    <definedName name="VAS084_F_Ilgalaikioturt3Geriamojovande8">'Forma 13'!$H$15</definedName>
    <definedName name="VAS084_F_Ilgalaikioturt3Geriamojovande9">'Forma 13'!$I$15</definedName>
    <definedName name="VAS084_F_Ilgalaikioturt3Inventorinisnu1">'Forma 13'!$D$15</definedName>
    <definedName name="VAS084_F_Ilgalaikioturt3Kitareguliuoja1">'Forma 13'!$O$15</definedName>
    <definedName name="VAS084_F_Ilgalaikioturt3Kitosveiklosne1">'Forma 13'!$P$15</definedName>
    <definedName name="VAS084_F_Ilgalaikioturt3Lrklimatokaito1">'Forma 13'!$E$15</definedName>
    <definedName name="VAS084_F_Ilgalaikioturt3Nuotekudumblot1">'Forma 13'!$L$15</definedName>
    <definedName name="VAS084_F_Ilgalaikioturt3Nuotekusurinki1">'Forma 13'!$J$15</definedName>
    <definedName name="VAS084_F_Ilgalaikioturt3Nuotekuvalymas1">'Forma 13'!$K$15</definedName>
    <definedName name="VAS084_F_Ilgalaikioturt3Pavirsiniunuot1">'Forma 13'!$M$15</definedName>
    <definedName name="VAS084_F_Ilgalaikioturt3Turtovienetask1">'Forma 13'!$F$15</definedName>
    <definedName name="VAS084_F_Ilgalaikioturt40Apskaitosveikla1">'Forma 13'!$N$68</definedName>
    <definedName name="VAS084_F_Ilgalaikioturt40Geriamojovande7">'Forma 13'!$G$68</definedName>
    <definedName name="VAS084_F_Ilgalaikioturt40Geriamojovande8">'Forma 13'!$H$68</definedName>
    <definedName name="VAS084_F_Ilgalaikioturt40Geriamojovande9">'Forma 13'!$I$68</definedName>
    <definedName name="VAS084_F_Ilgalaikioturt40Inventorinisnu1">'Forma 13'!$D$68</definedName>
    <definedName name="VAS084_F_Ilgalaikioturt40Kitareguliuoja1">'Forma 13'!$O$68</definedName>
    <definedName name="VAS084_F_Ilgalaikioturt40Kitosveiklosne1">'Forma 13'!$P$68</definedName>
    <definedName name="VAS084_F_Ilgalaikioturt40Lrklimatokaito1">'Forma 13'!$E$68</definedName>
    <definedName name="VAS084_F_Ilgalaikioturt40Nuotekudumblot1">'Forma 13'!$L$68</definedName>
    <definedName name="VAS084_F_Ilgalaikioturt40Nuotekusurinki1">'Forma 13'!$J$68</definedName>
    <definedName name="VAS084_F_Ilgalaikioturt40Nuotekuvalymas1">'Forma 13'!$K$68</definedName>
    <definedName name="VAS084_F_Ilgalaikioturt40Pavirsiniunuot1">'Forma 13'!$M$68</definedName>
    <definedName name="VAS084_F_Ilgalaikioturt40Turtovienetask1">'Forma 13'!$F$68</definedName>
    <definedName name="VAS084_F_Ilgalaikioturt41Apskaitosveikla1">'Forma 13'!$N$69</definedName>
    <definedName name="VAS084_F_Ilgalaikioturt41Geriamojovande7">'Forma 13'!$G$69</definedName>
    <definedName name="VAS084_F_Ilgalaikioturt41Geriamojovande8">'Forma 13'!$H$69</definedName>
    <definedName name="VAS084_F_Ilgalaikioturt41Geriamojovande9">'Forma 13'!$I$69</definedName>
    <definedName name="VAS084_F_Ilgalaikioturt41Inventorinisnu1">'Forma 13'!$D$69</definedName>
    <definedName name="VAS084_F_Ilgalaikioturt41Kitareguliuoja1">'Forma 13'!$O$69</definedName>
    <definedName name="VAS084_F_Ilgalaikioturt41Kitosveiklosne1">'Forma 13'!$P$69</definedName>
    <definedName name="VAS084_F_Ilgalaikioturt41Lrklimatokaito1">'Forma 13'!$E$69</definedName>
    <definedName name="VAS084_F_Ilgalaikioturt41Nuotekudumblot1">'Forma 13'!$L$69</definedName>
    <definedName name="VAS084_F_Ilgalaikioturt41Nuotekusurinki1">'Forma 13'!$J$69</definedName>
    <definedName name="VAS084_F_Ilgalaikioturt41Nuotekuvalymas1">'Forma 13'!$K$69</definedName>
    <definedName name="VAS084_F_Ilgalaikioturt41Pavirsiniunuot1">'Forma 13'!$M$69</definedName>
    <definedName name="VAS084_F_Ilgalaikioturt41Turtovienetask1">'Forma 13'!$F$69</definedName>
    <definedName name="VAS084_F_Ilgalaikioturt42Apskaitosveikla1">'Forma 13'!$N$70</definedName>
    <definedName name="VAS084_F_Ilgalaikioturt42Geriamojovande7">'Forma 13'!$G$70</definedName>
    <definedName name="VAS084_F_Ilgalaikioturt42Geriamojovande8">'Forma 13'!$H$70</definedName>
    <definedName name="VAS084_F_Ilgalaikioturt42Geriamojovande9">'Forma 13'!$I$70</definedName>
    <definedName name="VAS084_F_Ilgalaikioturt42Inventorinisnu1">'Forma 13'!$D$70</definedName>
    <definedName name="VAS084_F_Ilgalaikioturt42Kitareguliuoja1">'Forma 13'!$O$70</definedName>
    <definedName name="VAS084_F_Ilgalaikioturt42Kitosveiklosne1">'Forma 13'!$P$70</definedName>
    <definedName name="VAS084_F_Ilgalaikioturt42Lrklimatokaito1">'Forma 13'!$E$70</definedName>
    <definedName name="VAS084_F_Ilgalaikioturt42Nuotekudumblot1">'Forma 13'!$L$70</definedName>
    <definedName name="VAS084_F_Ilgalaikioturt42Nuotekusurinki1">'Forma 13'!$J$70</definedName>
    <definedName name="VAS084_F_Ilgalaikioturt42Nuotekuvalymas1">'Forma 13'!$K$70</definedName>
    <definedName name="VAS084_F_Ilgalaikioturt42Pavirsiniunuot1">'Forma 13'!$M$70</definedName>
    <definedName name="VAS084_F_Ilgalaikioturt42Turtovienetask1">'Forma 13'!$F$70</definedName>
    <definedName name="VAS084_F_Ilgalaikioturt43Apskaitosveikla1">'Forma 13'!$N$72</definedName>
    <definedName name="VAS084_F_Ilgalaikioturt43Geriamojovande7">'Forma 13'!$G$72</definedName>
    <definedName name="VAS084_F_Ilgalaikioturt43Geriamojovande8">'Forma 13'!$H$72</definedName>
    <definedName name="VAS084_F_Ilgalaikioturt43Geriamojovande9">'Forma 13'!$I$72</definedName>
    <definedName name="VAS084_F_Ilgalaikioturt43Inventorinisnu1">'Forma 13'!$D$72</definedName>
    <definedName name="VAS084_F_Ilgalaikioturt43Kitareguliuoja1">'Forma 13'!$O$72</definedName>
    <definedName name="VAS084_F_Ilgalaikioturt43Kitosveiklosne1">'Forma 13'!$P$72</definedName>
    <definedName name="VAS084_F_Ilgalaikioturt43Lrklimatokaito1">'Forma 13'!$E$72</definedName>
    <definedName name="VAS084_F_Ilgalaikioturt43Nuotekudumblot1">'Forma 13'!$L$72</definedName>
    <definedName name="VAS084_F_Ilgalaikioturt43Nuotekusurinki1">'Forma 13'!$J$72</definedName>
    <definedName name="VAS084_F_Ilgalaikioturt43Nuotekuvalymas1">'Forma 13'!$K$72</definedName>
    <definedName name="VAS084_F_Ilgalaikioturt43Pavirsiniunuot1">'Forma 13'!$M$72</definedName>
    <definedName name="VAS084_F_Ilgalaikioturt43Turtovienetask1">'Forma 13'!$F$72</definedName>
    <definedName name="VAS084_F_Ilgalaikioturt44Apskaitosveikla1">'Forma 13'!$N$73</definedName>
    <definedName name="VAS084_F_Ilgalaikioturt44Geriamojovande7">'Forma 13'!$G$73</definedName>
    <definedName name="VAS084_F_Ilgalaikioturt44Geriamojovande8">'Forma 13'!$H$73</definedName>
    <definedName name="VAS084_F_Ilgalaikioturt44Geriamojovande9">'Forma 13'!$I$73</definedName>
    <definedName name="VAS084_F_Ilgalaikioturt44Inventorinisnu1">'Forma 13'!$D$73</definedName>
    <definedName name="VAS084_F_Ilgalaikioturt44Kitareguliuoja1">'Forma 13'!$O$73</definedName>
    <definedName name="VAS084_F_Ilgalaikioturt44Kitosveiklosne1">'Forma 13'!$P$73</definedName>
    <definedName name="VAS084_F_Ilgalaikioturt44Lrklimatokaito1">'Forma 13'!$E$73</definedName>
    <definedName name="VAS084_F_Ilgalaikioturt44Nuotekudumblot1">'Forma 13'!$L$73</definedName>
    <definedName name="VAS084_F_Ilgalaikioturt44Nuotekusurinki1">'Forma 13'!$J$73</definedName>
    <definedName name="VAS084_F_Ilgalaikioturt44Nuotekuvalymas1">'Forma 13'!$K$73</definedName>
    <definedName name="VAS084_F_Ilgalaikioturt44Pavirsiniunuot1">'Forma 13'!$M$73</definedName>
    <definedName name="VAS084_F_Ilgalaikioturt44Turtovienetask1">'Forma 13'!$F$73</definedName>
    <definedName name="VAS084_F_Ilgalaikioturt45Apskaitosveikla1">'Forma 13'!$N$74</definedName>
    <definedName name="VAS084_F_Ilgalaikioturt45Geriamojovande7">'Forma 13'!$G$74</definedName>
    <definedName name="VAS084_F_Ilgalaikioturt45Geriamojovande8">'Forma 13'!$H$74</definedName>
    <definedName name="VAS084_F_Ilgalaikioturt45Geriamojovande9">'Forma 13'!$I$74</definedName>
    <definedName name="VAS084_F_Ilgalaikioturt45Inventorinisnu1">'Forma 13'!$D$74</definedName>
    <definedName name="VAS084_F_Ilgalaikioturt45Kitareguliuoja1">'Forma 13'!$O$74</definedName>
    <definedName name="VAS084_F_Ilgalaikioturt45Kitosveiklosne1">'Forma 13'!$P$74</definedName>
    <definedName name="VAS084_F_Ilgalaikioturt45Lrklimatokaito1">'Forma 13'!$E$74</definedName>
    <definedName name="VAS084_F_Ilgalaikioturt45Nuotekudumblot1">'Forma 13'!$L$74</definedName>
    <definedName name="VAS084_F_Ilgalaikioturt45Nuotekusurinki1">'Forma 13'!$J$74</definedName>
    <definedName name="VAS084_F_Ilgalaikioturt45Nuotekuvalymas1">'Forma 13'!$K$74</definedName>
    <definedName name="VAS084_F_Ilgalaikioturt45Pavirsiniunuot1">'Forma 13'!$M$74</definedName>
    <definedName name="VAS084_F_Ilgalaikioturt45Turtovienetask1">'Forma 13'!$F$74</definedName>
    <definedName name="VAS084_F_Ilgalaikioturt46Apskaitosveikla1">'Forma 13'!$N$76</definedName>
    <definedName name="VAS084_F_Ilgalaikioturt46Geriamojovande7">'Forma 13'!$G$76</definedName>
    <definedName name="VAS084_F_Ilgalaikioturt46Geriamojovande8">'Forma 13'!$H$76</definedName>
    <definedName name="VAS084_F_Ilgalaikioturt46Geriamojovande9">'Forma 13'!$I$76</definedName>
    <definedName name="VAS084_F_Ilgalaikioturt46Inventorinisnu1">'Forma 13'!$D$76</definedName>
    <definedName name="VAS084_F_Ilgalaikioturt46Kitareguliuoja1">'Forma 13'!$O$76</definedName>
    <definedName name="VAS084_F_Ilgalaikioturt46Kitosveiklosne1">'Forma 13'!$P$76</definedName>
    <definedName name="VAS084_F_Ilgalaikioturt46Lrklimatokaito1">'Forma 13'!$E$76</definedName>
    <definedName name="VAS084_F_Ilgalaikioturt46Nuotekudumblot1">'Forma 13'!$L$76</definedName>
    <definedName name="VAS084_F_Ilgalaikioturt46Nuotekusurinki1">'Forma 13'!$J$76</definedName>
    <definedName name="VAS084_F_Ilgalaikioturt46Nuotekuvalymas1">'Forma 13'!$K$76</definedName>
    <definedName name="VAS084_F_Ilgalaikioturt46Pavirsiniunuot1">'Forma 13'!$M$76</definedName>
    <definedName name="VAS084_F_Ilgalaikioturt46Turtovienetask1">'Forma 13'!$F$76</definedName>
    <definedName name="VAS084_F_Ilgalaikioturt47Apskaitosveikla1">'Forma 13'!$N$77</definedName>
    <definedName name="VAS084_F_Ilgalaikioturt47Geriamojovande7">'Forma 13'!$G$77</definedName>
    <definedName name="VAS084_F_Ilgalaikioturt47Geriamojovande8">'Forma 13'!$H$77</definedName>
    <definedName name="VAS084_F_Ilgalaikioturt47Geriamojovande9">'Forma 13'!$I$77</definedName>
    <definedName name="VAS084_F_Ilgalaikioturt47Inventorinisnu1">'Forma 13'!$D$77</definedName>
    <definedName name="VAS084_F_Ilgalaikioturt47Kitareguliuoja1">'Forma 13'!$O$77</definedName>
    <definedName name="VAS084_F_Ilgalaikioturt47Kitosveiklosne1">'Forma 13'!$P$77</definedName>
    <definedName name="VAS084_F_Ilgalaikioturt47Lrklimatokaito1">'Forma 13'!$E$77</definedName>
    <definedName name="VAS084_F_Ilgalaikioturt47Nuotekudumblot1">'Forma 13'!$L$77</definedName>
    <definedName name="VAS084_F_Ilgalaikioturt47Nuotekusurinki1">'Forma 13'!$J$77</definedName>
    <definedName name="VAS084_F_Ilgalaikioturt47Nuotekuvalymas1">'Forma 13'!$K$77</definedName>
    <definedName name="VAS084_F_Ilgalaikioturt47Pavirsiniunuot1">'Forma 13'!$M$77</definedName>
    <definedName name="VAS084_F_Ilgalaikioturt47Turtovienetask1">'Forma 13'!$F$77</definedName>
    <definedName name="VAS084_F_Ilgalaikioturt48Apskaitosveikla1">'Forma 13'!$N$78</definedName>
    <definedName name="VAS084_F_Ilgalaikioturt48Geriamojovande7">'Forma 13'!$G$78</definedName>
    <definedName name="VAS084_F_Ilgalaikioturt48Geriamojovande8">'Forma 13'!$H$78</definedName>
    <definedName name="VAS084_F_Ilgalaikioturt48Geriamojovande9">'Forma 13'!$I$78</definedName>
    <definedName name="VAS084_F_Ilgalaikioturt48Inventorinisnu1">'Forma 13'!$D$78</definedName>
    <definedName name="VAS084_F_Ilgalaikioturt48Kitareguliuoja1">'Forma 13'!$O$78</definedName>
    <definedName name="VAS084_F_Ilgalaikioturt48Kitosveiklosne1">'Forma 13'!$P$78</definedName>
    <definedName name="VAS084_F_Ilgalaikioturt48Lrklimatokaito1">'Forma 13'!$E$78</definedName>
    <definedName name="VAS084_F_Ilgalaikioturt48Nuotekudumblot1">'Forma 13'!$L$78</definedName>
    <definedName name="VAS084_F_Ilgalaikioturt48Nuotekusurinki1">'Forma 13'!$J$78</definedName>
    <definedName name="VAS084_F_Ilgalaikioturt48Nuotekuvalymas1">'Forma 13'!$K$78</definedName>
    <definedName name="VAS084_F_Ilgalaikioturt48Pavirsiniunuot1">'Forma 13'!$M$78</definedName>
    <definedName name="VAS084_F_Ilgalaikioturt48Turtovienetask1">'Forma 13'!$F$78</definedName>
    <definedName name="VAS084_F_Ilgalaikioturt49Apskaitosveikla1">'Forma 13'!$N$81</definedName>
    <definedName name="VAS084_F_Ilgalaikioturt49Geriamojovande7">'Forma 13'!$G$81</definedName>
    <definedName name="VAS084_F_Ilgalaikioturt49Geriamojovande8">'Forma 13'!$H$81</definedName>
    <definedName name="VAS084_F_Ilgalaikioturt49Geriamojovande9">'Forma 13'!$I$81</definedName>
    <definedName name="VAS084_F_Ilgalaikioturt49Inventorinisnu1">'Forma 13'!$D$81</definedName>
    <definedName name="VAS084_F_Ilgalaikioturt49Kitareguliuoja1">'Forma 13'!$O$81</definedName>
    <definedName name="VAS084_F_Ilgalaikioturt49Kitosveiklosne1">'Forma 13'!$P$81</definedName>
    <definedName name="VAS084_F_Ilgalaikioturt49Lrklimatokaito1">'Forma 13'!$E$81</definedName>
    <definedName name="VAS084_F_Ilgalaikioturt49Nuotekudumblot1">'Forma 13'!$L$81</definedName>
    <definedName name="VAS084_F_Ilgalaikioturt49Nuotekusurinki1">'Forma 13'!$J$81</definedName>
    <definedName name="VAS084_F_Ilgalaikioturt49Nuotekuvalymas1">'Forma 13'!$K$81</definedName>
    <definedName name="VAS084_F_Ilgalaikioturt49Pavirsiniunuot1">'Forma 13'!$M$81</definedName>
    <definedName name="VAS084_F_Ilgalaikioturt49Turtovienetask1">'Forma 13'!$F$81</definedName>
    <definedName name="VAS084_F_Ilgalaikioturt4Apskaitosveikla1">'Forma 13'!$N$17</definedName>
    <definedName name="VAS084_F_Ilgalaikioturt4Geriamojovande7">'Forma 13'!$G$17</definedName>
    <definedName name="VAS084_F_Ilgalaikioturt4Geriamojovande8">'Forma 13'!$H$17</definedName>
    <definedName name="VAS084_F_Ilgalaikioturt4Geriamojovande9">'Forma 13'!$I$17</definedName>
    <definedName name="VAS084_F_Ilgalaikioturt4Inventorinisnu1">'Forma 13'!$D$17</definedName>
    <definedName name="VAS084_F_Ilgalaikioturt4Kitareguliuoja1">'Forma 13'!$O$17</definedName>
    <definedName name="VAS084_F_Ilgalaikioturt4Kitosveiklosne1">'Forma 13'!$P$17</definedName>
    <definedName name="VAS084_F_Ilgalaikioturt4Lrklimatokaito1">'Forma 13'!$E$17</definedName>
    <definedName name="VAS084_F_Ilgalaikioturt4Nuotekudumblot1">'Forma 13'!$L$17</definedName>
    <definedName name="VAS084_F_Ilgalaikioturt4Nuotekusurinki1">'Forma 13'!$J$17</definedName>
    <definedName name="VAS084_F_Ilgalaikioturt4Nuotekuvalymas1">'Forma 13'!$K$17</definedName>
    <definedName name="VAS084_F_Ilgalaikioturt4Pavirsiniunuot1">'Forma 13'!$M$17</definedName>
    <definedName name="VAS084_F_Ilgalaikioturt4Turtovienetask1">'Forma 13'!$F$17</definedName>
    <definedName name="VAS084_F_Ilgalaikioturt50Apskaitosveikla1">'Forma 13'!$N$82</definedName>
    <definedName name="VAS084_F_Ilgalaikioturt50Geriamojovande7">'Forma 13'!$G$82</definedName>
    <definedName name="VAS084_F_Ilgalaikioturt50Geriamojovande8">'Forma 13'!$H$82</definedName>
    <definedName name="VAS084_F_Ilgalaikioturt50Geriamojovande9">'Forma 13'!$I$82</definedName>
    <definedName name="VAS084_F_Ilgalaikioturt50Inventorinisnu1">'Forma 13'!$D$82</definedName>
    <definedName name="VAS084_F_Ilgalaikioturt50Kitareguliuoja1">'Forma 13'!$O$82</definedName>
    <definedName name="VAS084_F_Ilgalaikioturt50Kitosveiklosne1">'Forma 13'!$P$82</definedName>
    <definedName name="VAS084_F_Ilgalaikioturt50Lrklimatokaito1">'Forma 13'!$E$82</definedName>
    <definedName name="VAS084_F_Ilgalaikioturt50Nuotekudumblot1">'Forma 13'!$L$82</definedName>
    <definedName name="VAS084_F_Ilgalaikioturt50Nuotekusurinki1">'Forma 13'!$J$82</definedName>
    <definedName name="VAS084_F_Ilgalaikioturt50Nuotekuvalymas1">'Forma 13'!$K$82</definedName>
    <definedName name="VAS084_F_Ilgalaikioturt50Pavirsiniunuot1">'Forma 13'!$M$82</definedName>
    <definedName name="VAS084_F_Ilgalaikioturt50Turtovienetask1">'Forma 13'!$F$82</definedName>
    <definedName name="VAS084_F_Ilgalaikioturt51Apskaitosveikla1">'Forma 13'!$N$83</definedName>
    <definedName name="VAS084_F_Ilgalaikioturt51Geriamojovande7">'Forma 13'!$G$83</definedName>
    <definedName name="VAS084_F_Ilgalaikioturt51Geriamojovande8">'Forma 13'!$H$83</definedName>
    <definedName name="VAS084_F_Ilgalaikioturt51Geriamojovande9">'Forma 13'!$I$83</definedName>
    <definedName name="VAS084_F_Ilgalaikioturt51Inventorinisnu1">'Forma 13'!$D$83</definedName>
    <definedName name="VAS084_F_Ilgalaikioturt51Kitareguliuoja1">'Forma 13'!$O$83</definedName>
    <definedName name="VAS084_F_Ilgalaikioturt51Kitosveiklosne1">'Forma 13'!$P$83</definedName>
    <definedName name="VAS084_F_Ilgalaikioturt51Lrklimatokaito1">'Forma 13'!$E$83</definedName>
    <definedName name="VAS084_F_Ilgalaikioturt51Nuotekudumblot1">'Forma 13'!$L$83</definedName>
    <definedName name="VAS084_F_Ilgalaikioturt51Nuotekusurinki1">'Forma 13'!$J$83</definedName>
    <definedName name="VAS084_F_Ilgalaikioturt51Nuotekuvalymas1">'Forma 13'!$K$83</definedName>
    <definedName name="VAS084_F_Ilgalaikioturt51Pavirsiniunuot1">'Forma 13'!$M$83</definedName>
    <definedName name="VAS084_F_Ilgalaikioturt51Turtovienetask1">'Forma 13'!$F$83</definedName>
    <definedName name="VAS084_F_Ilgalaikioturt52Apskaitosveikla1">'Forma 13'!$N$85</definedName>
    <definedName name="VAS084_F_Ilgalaikioturt52Geriamojovande7">'Forma 13'!$G$85</definedName>
    <definedName name="VAS084_F_Ilgalaikioturt52Geriamojovande8">'Forma 13'!$H$85</definedName>
    <definedName name="VAS084_F_Ilgalaikioturt52Geriamojovande9">'Forma 13'!$I$85</definedName>
    <definedName name="VAS084_F_Ilgalaikioturt52Inventorinisnu1">'Forma 13'!$D$85</definedName>
    <definedName name="VAS084_F_Ilgalaikioturt52Kitareguliuoja1">'Forma 13'!$O$85</definedName>
    <definedName name="VAS084_F_Ilgalaikioturt52Kitosveiklosne1">'Forma 13'!$P$85</definedName>
    <definedName name="VAS084_F_Ilgalaikioturt52Lrklimatokaito1">'Forma 13'!$E$85</definedName>
    <definedName name="VAS084_F_Ilgalaikioturt52Nuotekudumblot1">'Forma 13'!$L$85</definedName>
    <definedName name="VAS084_F_Ilgalaikioturt52Nuotekusurinki1">'Forma 13'!$J$85</definedName>
    <definedName name="VAS084_F_Ilgalaikioturt52Nuotekuvalymas1">'Forma 13'!$K$85</definedName>
    <definedName name="VAS084_F_Ilgalaikioturt52Pavirsiniunuot1">'Forma 13'!$M$85</definedName>
    <definedName name="VAS084_F_Ilgalaikioturt52Turtovienetask1">'Forma 13'!$F$85</definedName>
    <definedName name="VAS084_F_Ilgalaikioturt53Apskaitosveikla1">'Forma 13'!$N$86</definedName>
    <definedName name="VAS084_F_Ilgalaikioturt53Geriamojovande7">'Forma 13'!$G$86</definedName>
    <definedName name="VAS084_F_Ilgalaikioturt53Geriamojovande8">'Forma 13'!$H$86</definedName>
    <definedName name="VAS084_F_Ilgalaikioturt53Geriamojovande9">'Forma 13'!$I$86</definedName>
    <definedName name="VAS084_F_Ilgalaikioturt53Inventorinisnu1">'Forma 13'!$D$86</definedName>
    <definedName name="VAS084_F_Ilgalaikioturt53Kitareguliuoja1">'Forma 13'!$O$86</definedName>
    <definedName name="VAS084_F_Ilgalaikioturt53Kitosveiklosne1">'Forma 13'!$P$86</definedName>
    <definedName name="VAS084_F_Ilgalaikioturt53Lrklimatokaito1">'Forma 13'!$E$86</definedName>
    <definedName name="VAS084_F_Ilgalaikioturt53Nuotekudumblot1">'Forma 13'!$L$86</definedName>
    <definedName name="VAS084_F_Ilgalaikioturt53Nuotekusurinki1">'Forma 13'!$J$86</definedName>
    <definedName name="VAS084_F_Ilgalaikioturt53Nuotekuvalymas1">'Forma 13'!$K$86</definedName>
    <definedName name="VAS084_F_Ilgalaikioturt53Pavirsiniunuot1">'Forma 13'!$M$86</definedName>
    <definedName name="VAS084_F_Ilgalaikioturt53Turtovienetask1">'Forma 13'!$F$86</definedName>
    <definedName name="VAS084_F_Ilgalaikioturt54Apskaitosveikla1">'Forma 13'!$N$87</definedName>
    <definedName name="VAS084_F_Ilgalaikioturt54Geriamojovande7">'Forma 13'!$G$87</definedName>
    <definedName name="VAS084_F_Ilgalaikioturt54Geriamojovande8">'Forma 13'!$H$87</definedName>
    <definedName name="VAS084_F_Ilgalaikioturt54Geriamojovande9">'Forma 13'!$I$87</definedName>
    <definedName name="VAS084_F_Ilgalaikioturt54Inventorinisnu1">'Forma 13'!$D$87</definedName>
    <definedName name="VAS084_F_Ilgalaikioturt54Kitareguliuoja1">'Forma 13'!$O$87</definedName>
    <definedName name="VAS084_F_Ilgalaikioturt54Kitosveiklosne1">'Forma 13'!$P$87</definedName>
    <definedName name="VAS084_F_Ilgalaikioturt54Lrklimatokaito1">'Forma 13'!$E$87</definedName>
    <definedName name="VAS084_F_Ilgalaikioturt54Nuotekudumblot1">'Forma 13'!$L$87</definedName>
    <definedName name="VAS084_F_Ilgalaikioturt54Nuotekusurinki1">'Forma 13'!$J$87</definedName>
    <definedName name="VAS084_F_Ilgalaikioturt54Nuotekuvalymas1">'Forma 13'!$K$87</definedName>
    <definedName name="VAS084_F_Ilgalaikioturt54Pavirsiniunuot1">'Forma 13'!$M$87</definedName>
    <definedName name="VAS084_F_Ilgalaikioturt54Turtovienetask1">'Forma 13'!$F$87</definedName>
    <definedName name="VAS084_F_Ilgalaikioturt55Apskaitosveikla1">'Forma 13'!$N$89</definedName>
    <definedName name="VAS084_F_Ilgalaikioturt55Geriamojovande7">'Forma 13'!$G$89</definedName>
    <definedName name="VAS084_F_Ilgalaikioturt55Geriamojovande8">'Forma 13'!$H$89</definedName>
    <definedName name="VAS084_F_Ilgalaikioturt55Geriamojovande9">'Forma 13'!$I$89</definedName>
    <definedName name="VAS084_F_Ilgalaikioturt55Inventorinisnu1">'Forma 13'!$D$89</definedName>
    <definedName name="VAS084_F_Ilgalaikioturt55Kitareguliuoja1">'Forma 13'!$O$89</definedName>
    <definedName name="VAS084_F_Ilgalaikioturt55Kitosveiklosne1">'Forma 13'!$P$89</definedName>
    <definedName name="VAS084_F_Ilgalaikioturt55Lrklimatokaito1">'Forma 13'!$E$89</definedName>
    <definedName name="VAS084_F_Ilgalaikioturt55Nuotekudumblot1">'Forma 13'!$L$89</definedName>
    <definedName name="VAS084_F_Ilgalaikioturt55Nuotekusurinki1">'Forma 13'!$J$89</definedName>
    <definedName name="VAS084_F_Ilgalaikioturt55Nuotekuvalymas1">'Forma 13'!$K$89</definedName>
    <definedName name="VAS084_F_Ilgalaikioturt55Pavirsiniunuot1">'Forma 13'!$M$89</definedName>
    <definedName name="VAS084_F_Ilgalaikioturt55Turtovienetask1">'Forma 13'!$F$89</definedName>
    <definedName name="VAS084_F_Ilgalaikioturt56Apskaitosveikla1">'Forma 13'!$N$90</definedName>
    <definedName name="VAS084_F_Ilgalaikioturt56Geriamojovande7">'Forma 13'!$G$90</definedName>
    <definedName name="VAS084_F_Ilgalaikioturt56Geriamojovande8">'Forma 13'!$H$90</definedName>
    <definedName name="VAS084_F_Ilgalaikioturt56Geriamojovande9">'Forma 13'!$I$90</definedName>
    <definedName name="VAS084_F_Ilgalaikioturt56Inventorinisnu1">'Forma 13'!$D$90</definedName>
    <definedName name="VAS084_F_Ilgalaikioturt56Kitareguliuoja1">'Forma 13'!$O$90</definedName>
    <definedName name="VAS084_F_Ilgalaikioturt56Kitosveiklosne1">'Forma 13'!$P$90</definedName>
    <definedName name="VAS084_F_Ilgalaikioturt56Lrklimatokaito1">'Forma 13'!$E$90</definedName>
    <definedName name="VAS084_F_Ilgalaikioturt56Nuotekudumblot1">'Forma 13'!$L$90</definedName>
    <definedName name="VAS084_F_Ilgalaikioturt56Nuotekusurinki1">'Forma 13'!$J$90</definedName>
    <definedName name="VAS084_F_Ilgalaikioturt56Nuotekuvalymas1">'Forma 13'!$K$90</definedName>
    <definedName name="VAS084_F_Ilgalaikioturt56Pavirsiniunuot1">'Forma 13'!$M$90</definedName>
    <definedName name="VAS084_F_Ilgalaikioturt56Turtovienetask1">'Forma 13'!$F$90</definedName>
    <definedName name="VAS084_F_Ilgalaikioturt57Apskaitosveikla1">'Forma 13'!$N$91</definedName>
    <definedName name="VAS084_F_Ilgalaikioturt57Geriamojovande7">'Forma 13'!$G$91</definedName>
    <definedName name="VAS084_F_Ilgalaikioturt57Geriamojovande8">'Forma 13'!$H$91</definedName>
    <definedName name="VAS084_F_Ilgalaikioturt57Geriamojovande9">'Forma 13'!$I$91</definedName>
    <definedName name="VAS084_F_Ilgalaikioturt57Inventorinisnu1">'Forma 13'!$D$91</definedName>
    <definedName name="VAS084_F_Ilgalaikioturt57Kitareguliuoja1">'Forma 13'!$O$91</definedName>
    <definedName name="VAS084_F_Ilgalaikioturt57Kitosveiklosne1">'Forma 13'!$P$91</definedName>
    <definedName name="VAS084_F_Ilgalaikioturt57Lrklimatokaito1">'Forma 13'!$E$91</definedName>
    <definedName name="VAS084_F_Ilgalaikioturt57Nuotekudumblot1">'Forma 13'!$L$91</definedName>
    <definedName name="VAS084_F_Ilgalaikioturt57Nuotekusurinki1">'Forma 13'!$J$91</definedName>
    <definedName name="VAS084_F_Ilgalaikioturt57Nuotekuvalymas1">'Forma 13'!$K$91</definedName>
    <definedName name="VAS084_F_Ilgalaikioturt57Pavirsiniunuot1">'Forma 13'!$M$91</definedName>
    <definedName name="VAS084_F_Ilgalaikioturt57Turtovienetask1">'Forma 13'!$F$91</definedName>
    <definedName name="VAS084_F_Ilgalaikioturt58Apskaitosveikla1">'Forma 13'!$N$95</definedName>
    <definedName name="VAS084_F_Ilgalaikioturt58Geriamojovande7">'Forma 13'!$G$95</definedName>
    <definedName name="VAS084_F_Ilgalaikioturt58Geriamojovande8">'Forma 13'!$H$95</definedName>
    <definedName name="VAS084_F_Ilgalaikioturt58Geriamojovande9">'Forma 13'!$I$95</definedName>
    <definedName name="VAS084_F_Ilgalaikioturt58Inventorinisnu1">'Forma 13'!$D$95</definedName>
    <definedName name="VAS084_F_Ilgalaikioturt58Kitareguliuoja1">'Forma 13'!$O$95</definedName>
    <definedName name="VAS084_F_Ilgalaikioturt58Kitosveiklosne1">'Forma 13'!$P$95</definedName>
    <definedName name="VAS084_F_Ilgalaikioturt58Lrklimatokaito1">'Forma 13'!$E$95</definedName>
    <definedName name="VAS084_F_Ilgalaikioturt58Nuotekudumblot1">'Forma 13'!$L$95</definedName>
    <definedName name="VAS084_F_Ilgalaikioturt58Nuotekusurinki1">'Forma 13'!$J$95</definedName>
    <definedName name="VAS084_F_Ilgalaikioturt58Nuotekuvalymas1">'Forma 13'!$K$95</definedName>
    <definedName name="VAS084_F_Ilgalaikioturt58Pavirsiniunuot1">'Forma 13'!$M$95</definedName>
    <definedName name="VAS084_F_Ilgalaikioturt58Turtovienetask1">'Forma 13'!$F$95</definedName>
    <definedName name="VAS084_F_Ilgalaikioturt59Apskaitosveikla1">'Forma 13'!$N$96</definedName>
    <definedName name="VAS084_F_Ilgalaikioturt59Geriamojovande7">'Forma 13'!$G$96</definedName>
    <definedName name="VAS084_F_Ilgalaikioturt59Geriamojovande8">'Forma 13'!$H$96</definedName>
    <definedName name="VAS084_F_Ilgalaikioturt59Geriamojovande9">'Forma 13'!$I$96</definedName>
    <definedName name="VAS084_F_Ilgalaikioturt59Inventorinisnu1">'Forma 13'!$D$96</definedName>
    <definedName name="VAS084_F_Ilgalaikioturt59Kitareguliuoja1">'Forma 13'!$O$96</definedName>
    <definedName name="VAS084_F_Ilgalaikioturt59Kitosveiklosne1">'Forma 13'!$P$96</definedName>
    <definedName name="VAS084_F_Ilgalaikioturt59Lrklimatokaito1">'Forma 13'!$E$96</definedName>
    <definedName name="VAS084_F_Ilgalaikioturt59Nuotekudumblot1">'Forma 13'!$L$96</definedName>
    <definedName name="VAS084_F_Ilgalaikioturt59Nuotekusurinki1">'Forma 13'!$J$96</definedName>
    <definedName name="VAS084_F_Ilgalaikioturt59Nuotekuvalymas1">'Forma 13'!$K$96</definedName>
    <definedName name="VAS084_F_Ilgalaikioturt59Pavirsiniunuot1">'Forma 13'!$M$96</definedName>
    <definedName name="VAS084_F_Ilgalaikioturt59Turtovienetask1">'Forma 13'!$F$96</definedName>
    <definedName name="VAS084_F_Ilgalaikioturt5Apskaitosveikla1">'Forma 13'!$N$18</definedName>
    <definedName name="VAS084_F_Ilgalaikioturt5Geriamojovande7">'Forma 13'!$G$18</definedName>
    <definedName name="VAS084_F_Ilgalaikioturt5Geriamojovande8">'Forma 13'!$H$18</definedName>
    <definedName name="VAS084_F_Ilgalaikioturt5Geriamojovande9">'Forma 13'!$I$18</definedName>
    <definedName name="VAS084_F_Ilgalaikioturt5Inventorinisnu1">'Forma 13'!$D$18</definedName>
    <definedName name="VAS084_F_Ilgalaikioturt5Kitareguliuoja1">'Forma 13'!$O$18</definedName>
    <definedName name="VAS084_F_Ilgalaikioturt5Kitosveiklosne1">'Forma 13'!$P$18</definedName>
    <definedName name="VAS084_F_Ilgalaikioturt5Lrklimatokaito1">'Forma 13'!$E$18</definedName>
    <definedName name="VAS084_F_Ilgalaikioturt5Nuotekudumblot1">'Forma 13'!$L$18</definedName>
    <definedName name="VAS084_F_Ilgalaikioturt5Nuotekusurinki1">'Forma 13'!$J$18</definedName>
    <definedName name="VAS084_F_Ilgalaikioturt5Nuotekuvalymas1">'Forma 13'!$K$18</definedName>
    <definedName name="VAS084_F_Ilgalaikioturt5Pavirsiniunuot1">'Forma 13'!$M$18</definedName>
    <definedName name="VAS084_F_Ilgalaikioturt5Turtovienetask1">'Forma 13'!$F$18</definedName>
    <definedName name="VAS084_F_Ilgalaikioturt60Apskaitosveikla1">'Forma 13'!$N$97</definedName>
    <definedName name="VAS084_F_Ilgalaikioturt60Geriamojovande7">'Forma 13'!$G$97</definedName>
    <definedName name="VAS084_F_Ilgalaikioturt60Geriamojovande8">'Forma 13'!$H$97</definedName>
    <definedName name="VAS084_F_Ilgalaikioturt60Geriamojovande9">'Forma 13'!$I$97</definedName>
    <definedName name="VAS084_F_Ilgalaikioturt60Inventorinisnu1">'Forma 13'!$D$97</definedName>
    <definedName name="VAS084_F_Ilgalaikioturt60Kitareguliuoja1">'Forma 13'!$O$97</definedName>
    <definedName name="VAS084_F_Ilgalaikioturt60Kitosveiklosne1">'Forma 13'!$P$97</definedName>
    <definedName name="VAS084_F_Ilgalaikioturt60Lrklimatokaito1">'Forma 13'!$E$97</definedName>
    <definedName name="VAS084_F_Ilgalaikioturt60Nuotekudumblot1">'Forma 13'!$L$97</definedName>
    <definedName name="VAS084_F_Ilgalaikioturt60Nuotekusurinki1">'Forma 13'!$J$97</definedName>
    <definedName name="VAS084_F_Ilgalaikioturt60Nuotekuvalymas1">'Forma 13'!$K$97</definedName>
    <definedName name="VAS084_F_Ilgalaikioturt60Pavirsiniunuot1">'Forma 13'!$M$97</definedName>
    <definedName name="VAS084_F_Ilgalaikioturt60Turtovienetask1">'Forma 13'!$F$97</definedName>
    <definedName name="VAS084_F_Ilgalaikioturt61Apskaitosveikla1">'Forma 13'!$N$99</definedName>
    <definedName name="VAS084_F_Ilgalaikioturt61Geriamojovande7">'Forma 13'!$G$99</definedName>
    <definedName name="VAS084_F_Ilgalaikioturt61Geriamojovande8">'Forma 13'!$H$99</definedName>
    <definedName name="VAS084_F_Ilgalaikioturt61Geriamojovande9">'Forma 13'!$I$99</definedName>
    <definedName name="VAS084_F_Ilgalaikioturt61Inventorinisnu1">'Forma 13'!$D$99</definedName>
    <definedName name="VAS084_F_Ilgalaikioturt61Kitareguliuoja1">'Forma 13'!$O$99</definedName>
    <definedName name="VAS084_F_Ilgalaikioturt61Kitosveiklosne1">'Forma 13'!$P$99</definedName>
    <definedName name="VAS084_F_Ilgalaikioturt61Lrklimatokaito1">'Forma 13'!$E$99</definedName>
    <definedName name="VAS084_F_Ilgalaikioturt61Nuotekudumblot1">'Forma 13'!$L$99</definedName>
    <definedName name="VAS084_F_Ilgalaikioturt61Nuotekusurinki1">'Forma 13'!$J$99</definedName>
    <definedName name="VAS084_F_Ilgalaikioturt61Nuotekuvalymas1">'Forma 13'!$K$99</definedName>
    <definedName name="VAS084_F_Ilgalaikioturt61Pavirsiniunuot1">'Forma 13'!$M$99</definedName>
    <definedName name="VAS084_F_Ilgalaikioturt61Turtovienetask1">'Forma 13'!$F$99</definedName>
    <definedName name="VAS084_F_Ilgalaikioturt62Apskaitosveikla1">'Forma 13'!$N$100</definedName>
    <definedName name="VAS084_F_Ilgalaikioturt62Geriamojovande7">'Forma 13'!$G$100</definedName>
    <definedName name="VAS084_F_Ilgalaikioturt62Geriamojovande8">'Forma 13'!$H$100</definedName>
    <definedName name="VAS084_F_Ilgalaikioturt62Geriamojovande9">'Forma 13'!$I$100</definedName>
    <definedName name="VAS084_F_Ilgalaikioturt62Inventorinisnu1">'Forma 13'!$D$100</definedName>
    <definedName name="VAS084_F_Ilgalaikioturt62Kitareguliuoja1">'Forma 13'!$O$100</definedName>
    <definedName name="VAS084_F_Ilgalaikioturt62Kitosveiklosne1">'Forma 13'!$P$100</definedName>
    <definedName name="VAS084_F_Ilgalaikioturt62Lrklimatokaito1">'Forma 13'!$E$100</definedName>
    <definedName name="VAS084_F_Ilgalaikioturt62Nuotekudumblot1">'Forma 13'!$L$100</definedName>
    <definedName name="VAS084_F_Ilgalaikioturt62Nuotekusurinki1">'Forma 13'!$J$100</definedName>
    <definedName name="VAS084_F_Ilgalaikioturt62Nuotekuvalymas1">'Forma 13'!$K$100</definedName>
    <definedName name="VAS084_F_Ilgalaikioturt62Pavirsiniunuot1">'Forma 13'!$M$100</definedName>
    <definedName name="VAS084_F_Ilgalaikioturt62Turtovienetask1">'Forma 13'!$F$100</definedName>
    <definedName name="VAS084_F_Ilgalaikioturt63Apskaitosveikla1">'Forma 13'!$N$101</definedName>
    <definedName name="VAS084_F_Ilgalaikioturt63Geriamojovande7">'Forma 13'!$G$101</definedName>
    <definedName name="VAS084_F_Ilgalaikioturt63Geriamojovande8">'Forma 13'!$H$101</definedName>
    <definedName name="VAS084_F_Ilgalaikioturt63Geriamojovande9">'Forma 13'!$I$101</definedName>
    <definedName name="VAS084_F_Ilgalaikioturt63Inventorinisnu1">'Forma 13'!$D$101</definedName>
    <definedName name="VAS084_F_Ilgalaikioturt63Kitareguliuoja1">'Forma 13'!$O$101</definedName>
    <definedName name="VAS084_F_Ilgalaikioturt63Kitosveiklosne1">'Forma 13'!$P$101</definedName>
    <definedName name="VAS084_F_Ilgalaikioturt63Lrklimatokaito1">'Forma 13'!$E$101</definedName>
    <definedName name="VAS084_F_Ilgalaikioturt63Nuotekudumblot1">'Forma 13'!$L$101</definedName>
    <definedName name="VAS084_F_Ilgalaikioturt63Nuotekusurinki1">'Forma 13'!$J$101</definedName>
    <definedName name="VAS084_F_Ilgalaikioturt63Nuotekuvalymas1">'Forma 13'!$K$101</definedName>
    <definedName name="VAS084_F_Ilgalaikioturt63Pavirsiniunuot1">'Forma 13'!$M$101</definedName>
    <definedName name="VAS084_F_Ilgalaikioturt63Turtovienetask1">'Forma 13'!$F$101</definedName>
    <definedName name="VAS084_F_Ilgalaikioturt64Apskaitosveikla1">'Forma 13'!$N$103</definedName>
    <definedName name="VAS084_F_Ilgalaikioturt64Geriamojovande7">'Forma 13'!$G$103</definedName>
    <definedName name="VAS084_F_Ilgalaikioturt64Geriamojovande8">'Forma 13'!$H$103</definedName>
    <definedName name="VAS084_F_Ilgalaikioturt64Geriamojovande9">'Forma 13'!$I$103</definedName>
    <definedName name="VAS084_F_Ilgalaikioturt64Inventorinisnu1">'Forma 13'!$D$103</definedName>
    <definedName name="VAS084_F_Ilgalaikioturt64Kitareguliuoja1">'Forma 13'!$O$103</definedName>
    <definedName name="VAS084_F_Ilgalaikioturt64Kitosveiklosne1">'Forma 13'!$P$103</definedName>
    <definedName name="VAS084_F_Ilgalaikioturt64Lrklimatokaito1">'Forma 13'!$E$103</definedName>
    <definedName name="VAS084_F_Ilgalaikioturt64Nuotekudumblot1">'Forma 13'!$L$103</definedName>
    <definedName name="VAS084_F_Ilgalaikioturt64Nuotekusurinki1">'Forma 13'!$J$103</definedName>
    <definedName name="VAS084_F_Ilgalaikioturt64Nuotekuvalymas1">'Forma 13'!$K$103</definedName>
    <definedName name="VAS084_F_Ilgalaikioturt64Pavirsiniunuot1">'Forma 13'!$M$103</definedName>
    <definedName name="VAS084_F_Ilgalaikioturt64Turtovienetask1">'Forma 13'!$F$103</definedName>
    <definedName name="VAS084_F_Ilgalaikioturt65Apskaitosveikla1">'Forma 13'!$N$104</definedName>
    <definedName name="VAS084_F_Ilgalaikioturt65Geriamojovande7">'Forma 13'!$G$104</definedName>
    <definedName name="VAS084_F_Ilgalaikioturt65Geriamojovande8">'Forma 13'!$H$104</definedName>
    <definedName name="VAS084_F_Ilgalaikioturt65Geriamojovande9">'Forma 13'!$I$104</definedName>
    <definedName name="VAS084_F_Ilgalaikioturt65Inventorinisnu1">'Forma 13'!$D$104</definedName>
    <definedName name="VAS084_F_Ilgalaikioturt65Kitareguliuoja1">'Forma 13'!$O$104</definedName>
    <definedName name="VAS084_F_Ilgalaikioturt65Kitosveiklosne1">'Forma 13'!$P$104</definedName>
    <definedName name="VAS084_F_Ilgalaikioturt65Lrklimatokaito1">'Forma 13'!$E$104</definedName>
    <definedName name="VAS084_F_Ilgalaikioturt65Nuotekudumblot1">'Forma 13'!$L$104</definedName>
    <definedName name="VAS084_F_Ilgalaikioturt65Nuotekusurinki1">'Forma 13'!$J$104</definedName>
    <definedName name="VAS084_F_Ilgalaikioturt65Nuotekuvalymas1">'Forma 13'!$K$104</definedName>
    <definedName name="VAS084_F_Ilgalaikioturt65Pavirsiniunuot1">'Forma 13'!$M$104</definedName>
    <definedName name="VAS084_F_Ilgalaikioturt65Turtovienetask1">'Forma 13'!$F$104</definedName>
    <definedName name="VAS084_F_Ilgalaikioturt66Apskaitosveikla1">'Forma 13'!$N$105</definedName>
    <definedName name="VAS084_F_Ilgalaikioturt66Geriamojovande7">'Forma 13'!$G$105</definedName>
    <definedName name="VAS084_F_Ilgalaikioturt66Geriamojovande8">'Forma 13'!$H$105</definedName>
    <definedName name="VAS084_F_Ilgalaikioturt66Geriamojovande9">'Forma 13'!$I$105</definedName>
    <definedName name="VAS084_F_Ilgalaikioturt66Inventorinisnu1">'Forma 13'!$D$105</definedName>
    <definedName name="VAS084_F_Ilgalaikioturt66Kitareguliuoja1">'Forma 13'!$O$105</definedName>
    <definedName name="VAS084_F_Ilgalaikioturt66Kitosveiklosne1">'Forma 13'!$P$105</definedName>
    <definedName name="VAS084_F_Ilgalaikioturt66Lrklimatokaito1">'Forma 13'!$E$105</definedName>
    <definedName name="VAS084_F_Ilgalaikioturt66Nuotekudumblot1">'Forma 13'!$L$105</definedName>
    <definedName name="VAS084_F_Ilgalaikioturt66Nuotekusurinki1">'Forma 13'!$J$105</definedName>
    <definedName name="VAS084_F_Ilgalaikioturt66Nuotekuvalymas1">'Forma 13'!$K$105</definedName>
    <definedName name="VAS084_F_Ilgalaikioturt66Pavirsiniunuot1">'Forma 13'!$M$105</definedName>
    <definedName name="VAS084_F_Ilgalaikioturt66Turtovienetask1">'Forma 13'!$F$105</definedName>
    <definedName name="VAS084_F_Ilgalaikioturt67Apskaitosveikla1">'Forma 13'!$N$108</definedName>
    <definedName name="VAS084_F_Ilgalaikioturt67Geriamojovande7">'Forma 13'!$G$108</definedName>
    <definedName name="VAS084_F_Ilgalaikioturt67Geriamojovande8">'Forma 13'!$H$108</definedName>
    <definedName name="VAS084_F_Ilgalaikioturt67Geriamojovande9">'Forma 13'!$I$108</definedName>
    <definedName name="VAS084_F_Ilgalaikioturt67Inventorinisnu1">'Forma 13'!$D$108</definedName>
    <definedName name="VAS084_F_Ilgalaikioturt67Kitareguliuoja1">'Forma 13'!$O$108</definedName>
    <definedName name="VAS084_F_Ilgalaikioturt67Kitosveiklosne1">'Forma 13'!$P$108</definedName>
    <definedName name="VAS084_F_Ilgalaikioturt67Lrklimatokaito1">'Forma 13'!$E$108</definedName>
    <definedName name="VAS084_F_Ilgalaikioturt67Nuotekudumblot1">'Forma 13'!$L$108</definedName>
    <definedName name="VAS084_F_Ilgalaikioturt67Nuotekusurinki1">'Forma 13'!$J$108</definedName>
    <definedName name="VAS084_F_Ilgalaikioturt67Nuotekuvalymas1">'Forma 13'!$K$108</definedName>
    <definedName name="VAS084_F_Ilgalaikioturt67Pavirsiniunuot1">'Forma 13'!$M$108</definedName>
    <definedName name="VAS084_F_Ilgalaikioturt67Turtovienetask1">'Forma 13'!$F$108</definedName>
    <definedName name="VAS084_F_Ilgalaikioturt68Apskaitosveikla1">'Forma 13'!$N$109</definedName>
    <definedName name="VAS084_F_Ilgalaikioturt68Geriamojovande7">'Forma 13'!$G$109</definedName>
    <definedName name="VAS084_F_Ilgalaikioturt68Geriamojovande8">'Forma 13'!$H$109</definedName>
    <definedName name="VAS084_F_Ilgalaikioturt68Geriamojovande9">'Forma 13'!$I$109</definedName>
    <definedName name="VAS084_F_Ilgalaikioturt68Inventorinisnu1">'Forma 13'!$D$109</definedName>
    <definedName name="VAS084_F_Ilgalaikioturt68Kitareguliuoja1">'Forma 13'!$O$109</definedName>
    <definedName name="VAS084_F_Ilgalaikioturt68Kitosveiklosne1">'Forma 13'!$P$109</definedName>
    <definedName name="VAS084_F_Ilgalaikioturt68Lrklimatokaito1">'Forma 13'!$E$109</definedName>
    <definedName name="VAS084_F_Ilgalaikioturt68Nuotekudumblot1">'Forma 13'!$L$109</definedName>
    <definedName name="VAS084_F_Ilgalaikioturt68Nuotekusurinki1">'Forma 13'!$J$109</definedName>
    <definedName name="VAS084_F_Ilgalaikioturt68Nuotekuvalymas1">'Forma 13'!$K$109</definedName>
    <definedName name="VAS084_F_Ilgalaikioturt68Pavirsiniunuot1">'Forma 13'!$M$109</definedName>
    <definedName name="VAS084_F_Ilgalaikioturt68Turtovienetask1">'Forma 13'!$F$109</definedName>
    <definedName name="VAS084_F_Ilgalaikioturt69Apskaitosveikla1">'Forma 13'!$N$110</definedName>
    <definedName name="VAS084_F_Ilgalaikioturt69Geriamojovande7">'Forma 13'!$G$110</definedName>
    <definedName name="VAS084_F_Ilgalaikioturt69Geriamojovande8">'Forma 13'!$H$110</definedName>
    <definedName name="VAS084_F_Ilgalaikioturt69Geriamojovande9">'Forma 13'!$I$110</definedName>
    <definedName name="VAS084_F_Ilgalaikioturt69Inventorinisnu1">'Forma 13'!$D$110</definedName>
    <definedName name="VAS084_F_Ilgalaikioturt69Kitareguliuoja1">'Forma 13'!$O$110</definedName>
    <definedName name="VAS084_F_Ilgalaikioturt69Kitosveiklosne1">'Forma 13'!$P$110</definedName>
    <definedName name="VAS084_F_Ilgalaikioturt69Lrklimatokaito1">'Forma 13'!$E$110</definedName>
    <definedName name="VAS084_F_Ilgalaikioturt69Nuotekudumblot1">'Forma 13'!$L$110</definedName>
    <definedName name="VAS084_F_Ilgalaikioturt69Nuotekusurinki1">'Forma 13'!$J$110</definedName>
    <definedName name="VAS084_F_Ilgalaikioturt69Nuotekuvalymas1">'Forma 13'!$K$110</definedName>
    <definedName name="VAS084_F_Ilgalaikioturt69Pavirsiniunuot1">'Forma 13'!$M$110</definedName>
    <definedName name="VAS084_F_Ilgalaikioturt69Turtovienetask1">'Forma 13'!$F$110</definedName>
    <definedName name="VAS084_F_Ilgalaikioturt6Apskaitosveikla1">'Forma 13'!$N$19</definedName>
    <definedName name="VAS084_F_Ilgalaikioturt6Geriamojovande7">'Forma 13'!$G$19</definedName>
    <definedName name="VAS084_F_Ilgalaikioturt6Geriamojovande8">'Forma 13'!$H$19</definedName>
    <definedName name="VAS084_F_Ilgalaikioturt6Geriamojovande9">'Forma 13'!$I$19</definedName>
    <definedName name="VAS084_F_Ilgalaikioturt6Inventorinisnu1">'Forma 13'!$D$19</definedName>
    <definedName name="VAS084_F_Ilgalaikioturt6Kitareguliuoja1">'Forma 13'!$O$19</definedName>
    <definedName name="VAS084_F_Ilgalaikioturt6Kitosveiklosne1">'Forma 13'!$P$19</definedName>
    <definedName name="VAS084_F_Ilgalaikioturt6Lrklimatokaito1">'Forma 13'!$E$19</definedName>
    <definedName name="VAS084_F_Ilgalaikioturt6Nuotekudumblot1">'Forma 13'!$L$19</definedName>
    <definedName name="VAS084_F_Ilgalaikioturt6Nuotekusurinki1">'Forma 13'!$J$19</definedName>
    <definedName name="VAS084_F_Ilgalaikioturt6Nuotekuvalymas1">'Forma 13'!$K$19</definedName>
    <definedName name="VAS084_F_Ilgalaikioturt6Pavirsiniunuot1">'Forma 13'!$M$19</definedName>
    <definedName name="VAS084_F_Ilgalaikioturt6Turtovienetask1">'Forma 13'!$F$19</definedName>
    <definedName name="VAS084_F_Ilgalaikioturt70Apskaitosveikla1">'Forma 13'!$N$112</definedName>
    <definedName name="VAS084_F_Ilgalaikioturt70Geriamojovande7">'Forma 13'!$G$112</definedName>
    <definedName name="VAS084_F_Ilgalaikioturt70Geriamojovande8">'Forma 13'!$H$112</definedName>
    <definedName name="VAS084_F_Ilgalaikioturt70Geriamojovande9">'Forma 13'!$I$112</definedName>
    <definedName name="VAS084_F_Ilgalaikioturt70Inventorinisnu1">'Forma 13'!$D$112</definedName>
    <definedName name="VAS084_F_Ilgalaikioturt70Kitareguliuoja1">'Forma 13'!$O$112</definedName>
    <definedName name="VAS084_F_Ilgalaikioturt70Kitosveiklosne1">'Forma 13'!$P$112</definedName>
    <definedName name="VAS084_F_Ilgalaikioturt70Lrklimatokaito1">'Forma 13'!$E$112</definedName>
    <definedName name="VAS084_F_Ilgalaikioturt70Nuotekudumblot1">'Forma 13'!$L$112</definedName>
    <definedName name="VAS084_F_Ilgalaikioturt70Nuotekusurinki1">'Forma 13'!$J$112</definedName>
    <definedName name="VAS084_F_Ilgalaikioturt70Nuotekuvalymas1">'Forma 13'!$K$112</definedName>
    <definedName name="VAS084_F_Ilgalaikioturt70Pavirsiniunuot1">'Forma 13'!$M$112</definedName>
    <definedName name="VAS084_F_Ilgalaikioturt70Turtovienetask1">'Forma 13'!$F$112</definedName>
    <definedName name="VAS084_F_Ilgalaikioturt71Apskaitosveikla1">'Forma 13'!$N$113</definedName>
    <definedName name="VAS084_F_Ilgalaikioturt71Geriamojovande7">'Forma 13'!$G$113</definedName>
    <definedName name="VAS084_F_Ilgalaikioturt71Geriamojovande8">'Forma 13'!$H$113</definedName>
    <definedName name="VAS084_F_Ilgalaikioturt71Geriamojovande9">'Forma 13'!$I$113</definedName>
    <definedName name="VAS084_F_Ilgalaikioturt71Inventorinisnu1">'Forma 13'!$D$113</definedName>
    <definedName name="VAS084_F_Ilgalaikioturt71Kitareguliuoja1">'Forma 13'!$O$113</definedName>
    <definedName name="VAS084_F_Ilgalaikioturt71Kitosveiklosne1">'Forma 13'!$P$113</definedName>
    <definedName name="VAS084_F_Ilgalaikioturt71Lrklimatokaito1">'Forma 13'!$E$113</definedName>
    <definedName name="VAS084_F_Ilgalaikioturt71Nuotekudumblot1">'Forma 13'!$L$113</definedName>
    <definedName name="VAS084_F_Ilgalaikioturt71Nuotekusurinki1">'Forma 13'!$J$113</definedName>
    <definedName name="VAS084_F_Ilgalaikioturt71Nuotekuvalymas1">'Forma 13'!$K$113</definedName>
    <definedName name="VAS084_F_Ilgalaikioturt71Pavirsiniunuot1">'Forma 13'!$M$113</definedName>
    <definedName name="VAS084_F_Ilgalaikioturt71Turtovienetask1">'Forma 13'!$F$113</definedName>
    <definedName name="VAS084_F_Ilgalaikioturt72Apskaitosveikla1">'Forma 13'!$N$114</definedName>
    <definedName name="VAS084_F_Ilgalaikioturt72Geriamojovande7">'Forma 13'!$G$114</definedName>
    <definedName name="VAS084_F_Ilgalaikioturt72Geriamojovande8">'Forma 13'!$H$114</definedName>
    <definedName name="VAS084_F_Ilgalaikioturt72Geriamojovande9">'Forma 13'!$I$114</definedName>
    <definedName name="VAS084_F_Ilgalaikioturt72Inventorinisnu1">'Forma 13'!$D$114</definedName>
    <definedName name="VAS084_F_Ilgalaikioturt72Kitareguliuoja1">'Forma 13'!$O$114</definedName>
    <definedName name="VAS084_F_Ilgalaikioturt72Kitosveiklosne1">'Forma 13'!$P$114</definedName>
    <definedName name="VAS084_F_Ilgalaikioturt72Lrklimatokaito1">'Forma 13'!$E$114</definedName>
    <definedName name="VAS084_F_Ilgalaikioturt72Nuotekudumblot1">'Forma 13'!$L$114</definedName>
    <definedName name="VAS084_F_Ilgalaikioturt72Nuotekusurinki1">'Forma 13'!$J$114</definedName>
    <definedName name="VAS084_F_Ilgalaikioturt72Nuotekuvalymas1">'Forma 13'!$K$114</definedName>
    <definedName name="VAS084_F_Ilgalaikioturt72Pavirsiniunuot1">'Forma 13'!$M$114</definedName>
    <definedName name="VAS084_F_Ilgalaikioturt72Turtovienetask1">'Forma 13'!$F$114</definedName>
    <definedName name="VAS084_F_Ilgalaikioturt73Apskaitosveikla1">'Forma 13'!$N$116</definedName>
    <definedName name="VAS084_F_Ilgalaikioturt73Geriamojovande7">'Forma 13'!$G$116</definedName>
    <definedName name="VAS084_F_Ilgalaikioturt73Geriamojovande8">'Forma 13'!$H$116</definedName>
    <definedName name="VAS084_F_Ilgalaikioturt73Geriamojovande9">'Forma 13'!$I$116</definedName>
    <definedName name="VAS084_F_Ilgalaikioturt73Inventorinisnu1">'Forma 13'!$D$116</definedName>
    <definedName name="VAS084_F_Ilgalaikioturt73Kitareguliuoja1">'Forma 13'!$O$116</definedName>
    <definedName name="VAS084_F_Ilgalaikioturt73Kitosveiklosne1">'Forma 13'!$P$116</definedName>
    <definedName name="VAS084_F_Ilgalaikioturt73Lrklimatokaito1">'Forma 13'!$E$116</definedName>
    <definedName name="VAS084_F_Ilgalaikioturt73Nuotekudumblot1">'Forma 13'!$L$116</definedName>
    <definedName name="VAS084_F_Ilgalaikioturt73Nuotekusurinki1">'Forma 13'!$J$116</definedName>
    <definedName name="VAS084_F_Ilgalaikioturt73Nuotekuvalymas1">'Forma 13'!$K$116</definedName>
    <definedName name="VAS084_F_Ilgalaikioturt73Pavirsiniunuot1">'Forma 13'!$M$116</definedName>
    <definedName name="VAS084_F_Ilgalaikioturt73Turtovienetask1">'Forma 13'!$F$116</definedName>
    <definedName name="VAS084_F_Ilgalaikioturt74Apskaitosveikla1">'Forma 13'!$N$117</definedName>
    <definedName name="VAS084_F_Ilgalaikioturt74Geriamojovande7">'Forma 13'!$G$117</definedName>
    <definedName name="VAS084_F_Ilgalaikioturt74Geriamojovande8">'Forma 13'!$H$117</definedName>
    <definedName name="VAS084_F_Ilgalaikioturt74Geriamojovande9">'Forma 13'!$I$117</definedName>
    <definedName name="VAS084_F_Ilgalaikioturt74Inventorinisnu1">'Forma 13'!$D$117</definedName>
    <definedName name="VAS084_F_Ilgalaikioturt74Kitareguliuoja1">'Forma 13'!$O$117</definedName>
    <definedName name="VAS084_F_Ilgalaikioturt74Kitosveiklosne1">'Forma 13'!$P$117</definedName>
    <definedName name="VAS084_F_Ilgalaikioturt74Lrklimatokaito1">'Forma 13'!$E$117</definedName>
    <definedName name="VAS084_F_Ilgalaikioturt74Nuotekudumblot1">'Forma 13'!$L$117</definedName>
    <definedName name="VAS084_F_Ilgalaikioturt74Nuotekusurinki1">'Forma 13'!$J$117</definedName>
    <definedName name="VAS084_F_Ilgalaikioturt74Nuotekuvalymas1">'Forma 13'!$K$117</definedName>
    <definedName name="VAS084_F_Ilgalaikioturt74Pavirsiniunuot1">'Forma 13'!$M$117</definedName>
    <definedName name="VAS084_F_Ilgalaikioturt74Turtovienetask1">'Forma 13'!$F$117</definedName>
    <definedName name="VAS084_F_Ilgalaikioturt75Apskaitosveikla1">'Forma 13'!$N$118</definedName>
    <definedName name="VAS084_F_Ilgalaikioturt75Geriamojovande7">'Forma 13'!$G$118</definedName>
    <definedName name="VAS084_F_Ilgalaikioturt75Geriamojovande8">'Forma 13'!$H$118</definedName>
    <definedName name="VAS084_F_Ilgalaikioturt75Geriamojovande9">'Forma 13'!$I$118</definedName>
    <definedName name="VAS084_F_Ilgalaikioturt75Inventorinisnu1">'Forma 13'!$D$118</definedName>
    <definedName name="VAS084_F_Ilgalaikioturt75Kitareguliuoja1">'Forma 13'!$O$118</definedName>
    <definedName name="VAS084_F_Ilgalaikioturt75Kitosveiklosne1">'Forma 13'!$P$118</definedName>
    <definedName name="VAS084_F_Ilgalaikioturt75Lrklimatokaito1">'Forma 13'!$E$118</definedName>
    <definedName name="VAS084_F_Ilgalaikioturt75Nuotekudumblot1">'Forma 13'!$L$118</definedName>
    <definedName name="VAS084_F_Ilgalaikioturt75Nuotekusurinki1">'Forma 13'!$J$118</definedName>
    <definedName name="VAS084_F_Ilgalaikioturt75Nuotekuvalymas1">'Forma 13'!$K$118</definedName>
    <definedName name="VAS084_F_Ilgalaikioturt75Pavirsiniunuot1">'Forma 13'!$M$118</definedName>
    <definedName name="VAS084_F_Ilgalaikioturt75Turtovienetask1">'Forma 13'!$F$118</definedName>
    <definedName name="VAS084_F_Ilgalaikioturt76Apskaitosveikla1">'Forma 13'!$N$120</definedName>
    <definedName name="VAS084_F_Ilgalaikioturt76Geriamojovande7">'Forma 13'!$G$120</definedName>
    <definedName name="VAS084_F_Ilgalaikioturt76Geriamojovande8">'Forma 13'!$H$120</definedName>
    <definedName name="VAS084_F_Ilgalaikioturt76Geriamojovande9">'Forma 13'!$I$120</definedName>
    <definedName name="VAS084_F_Ilgalaikioturt76Inventorinisnu1">'Forma 13'!$D$120</definedName>
    <definedName name="VAS084_F_Ilgalaikioturt76Kitareguliuoja1">'Forma 13'!$O$120</definedName>
    <definedName name="VAS084_F_Ilgalaikioturt76Kitosveiklosne1">'Forma 13'!$P$120</definedName>
    <definedName name="VAS084_F_Ilgalaikioturt76Lrklimatokaito1">'Forma 13'!$E$120</definedName>
    <definedName name="VAS084_F_Ilgalaikioturt76Nuotekudumblot1">'Forma 13'!$L$120</definedName>
    <definedName name="VAS084_F_Ilgalaikioturt76Nuotekusurinki1">'Forma 13'!$J$120</definedName>
    <definedName name="VAS084_F_Ilgalaikioturt76Nuotekuvalymas1">'Forma 13'!$K$120</definedName>
    <definedName name="VAS084_F_Ilgalaikioturt76Pavirsiniunuot1">'Forma 13'!$M$120</definedName>
    <definedName name="VAS084_F_Ilgalaikioturt76Turtovienetask1">'Forma 13'!$F$120</definedName>
    <definedName name="VAS084_F_Ilgalaikioturt77Apskaitosveikla1">'Forma 13'!$N$121</definedName>
    <definedName name="VAS084_F_Ilgalaikioturt77Geriamojovande7">'Forma 13'!$G$121</definedName>
    <definedName name="VAS084_F_Ilgalaikioturt77Geriamojovande8">'Forma 13'!$H$121</definedName>
    <definedName name="VAS084_F_Ilgalaikioturt77Geriamojovande9">'Forma 13'!$I$121</definedName>
    <definedName name="VAS084_F_Ilgalaikioturt77Inventorinisnu1">'Forma 13'!$D$121</definedName>
    <definedName name="VAS084_F_Ilgalaikioturt77Kitareguliuoja1">'Forma 13'!$O$121</definedName>
    <definedName name="VAS084_F_Ilgalaikioturt77Kitosveiklosne1">'Forma 13'!$P$121</definedName>
    <definedName name="VAS084_F_Ilgalaikioturt77Lrklimatokaito1">'Forma 13'!$E$121</definedName>
    <definedName name="VAS084_F_Ilgalaikioturt77Nuotekudumblot1">'Forma 13'!$L$121</definedName>
    <definedName name="VAS084_F_Ilgalaikioturt77Nuotekusurinki1">'Forma 13'!$J$121</definedName>
    <definedName name="VAS084_F_Ilgalaikioturt77Nuotekuvalymas1">'Forma 13'!$K$121</definedName>
    <definedName name="VAS084_F_Ilgalaikioturt77Pavirsiniunuot1">'Forma 13'!$M$121</definedName>
    <definedName name="VAS084_F_Ilgalaikioturt77Turtovienetask1">'Forma 13'!$F$121</definedName>
    <definedName name="VAS084_F_Ilgalaikioturt78Apskaitosveikla1">'Forma 13'!$N$122</definedName>
    <definedName name="VAS084_F_Ilgalaikioturt78Geriamojovande7">'Forma 13'!$G$122</definedName>
    <definedName name="VAS084_F_Ilgalaikioturt78Geriamojovande8">'Forma 13'!$H$122</definedName>
    <definedName name="VAS084_F_Ilgalaikioturt78Geriamojovande9">'Forma 13'!$I$122</definedName>
    <definedName name="VAS084_F_Ilgalaikioturt78Inventorinisnu1">'Forma 13'!$D$122</definedName>
    <definedName name="VAS084_F_Ilgalaikioturt78Kitareguliuoja1">'Forma 13'!$O$122</definedName>
    <definedName name="VAS084_F_Ilgalaikioturt78Kitosveiklosne1">'Forma 13'!$P$122</definedName>
    <definedName name="VAS084_F_Ilgalaikioturt78Lrklimatokaito1">'Forma 13'!$E$122</definedName>
    <definedName name="VAS084_F_Ilgalaikioturt78Nuotekudumblot1">'Forma 13'!$L$122</definedName>
    <definedName name="VAS084_F_Ilgalaikioturt78Nuotekusurinki1">'Forma 13'!$J$122</definedName>
    <definedName name="VAS084_F_Ilgalaikioturt78Nuotekuvalymas1">'Forma 13'!$K$122</definedName>
    <definedName name="VAS084_F_Ilgalaikioturt78Pavirsiniunuot1">'Forma 13'!$M$122</definedName>
    <definedName name="VAS084_F_Ilgalaikioturt78Turtovienetask1">'Forma 13'!$F$122</definedName>
    <definedName name="VAS084_F_Ilgalaikioturt79Apskaitosveikla1">'Forma 13'!$N$124</definedName>
    <definedName name="VAS084_F_Ilgalaikioturt79Geriamojovande7">'Forma 13'!$G$124</definedName>
    <definedName name="VAS084_F_Ilgalaikioturt79Geriamojovande8">'Forma 13'!$H$124</definedName>
    <definedName name="VAS084_F_Ilgalaikioturt79Geriamojovande9">'Forma 13'!$I$124</definedName>
    <definedName name="VAS084_F_Ilgalaikioturt79Inventorinisnu1">'Forma 13'!$D$124</definedName>
    <definedName name="VAS084_F_Ilgalaikioturt79Kitareguliuoja1">'Forma 13'!$O$124</definedName>
    <definedName name="VAS084_F_Ilgalaikioturt79Kitosveiklosne1">'Forma 13'!$P$124</definedName>
    <definedName name="VAS084_F_Ilgalaikioturt79Lrklimatokaito1">'Forma 13'!$E$124</definedName>
    <definedName name="VAS084_F_Ilgalaikioturt79Nuotekudumblot1">'Forma 13'!$L$124</definedName>
    <definedName name="VAS084_F_Ilgalaikioturt79Nuotekusurinki1">'Forma 13'!$J$124</definedName>
    <definedName name="VAS084_F_Ilgalaikioturt79Nuotekuvalymas1">'Forma 13'!$K$124</definedName>
    <definedName name="VAS084_F_Ilgalaikioturt79Pavirsiniunuot1">'Forma 13'!$M$124</definedName>
    <definedName name="VAS084_F_Ilgalaikioturt79Turtovienetask1">'Forma 13'!$F$124</definedName>
    <definedName name="VAS084_F_Ilgalaikioturt7Apskaitosveikla1">'Forma 13'!$N$21</definedName>
    <definedName name="VAS084_F_Ilgalaikioturt7Geriamojovande7">'Forma 13'!$G$21</definedName>
    <definedName name="VAS084_F_Ilgalaikioturt7Geriamojovande8">'Forma 13'!$H$21</definedName>
    <definedName name="VAS084_F_Ilgalaikioturt7Geriamojovande9">'Forma 13'!$I$21</definedName>
    <definedName name="VAS084_F_Ilgalaikioturt7Inventorinisnu1">'Forma 13'!$D$21</definedName>
    <definedName name="VAS084_F_Ilgalaikioturt7Kitareguliuoja1">'Forma 13'!$O$21</definedName>
    <definedName name="VAS084_F_Ilgalaikioturt7Kitosveiklosne1">'Forma 13'!$P$21</definedName>
    <definedName name="VAS084_F_Ilgalaikioturt7Lrklimatokaito1">'Forma 13'!$E$21</definedName>
    <definedName name="VAS084_F_Ilgalaikioturt7Nuotekudumblot1">'Forma 13'!$L$21</definedName>
    <definedName name="VAS084_F_Ilgalaikioturt7Nuotekusurinki1">'Forma 13'!$J$21</definedName>
    <definedName name="VAS084_F_Ilgalaikioturt7Nuotekuvalymas1">'Forma 13'!$K$21</definedName>
    <definedName name="VAS084_F_Ilgalaikioturt7Pavirsiniunuot1">'Forma 13'!$M$21</definedName>
    <definedName name="VAS084_F_Ilgalaikioturt7Turtovienetask1">'Forma 13'!$F$21</definedName>
    <definedName name="VAS084_F_Ilgalaikioturt80Apskaitosveikla1">'Forma 13'!$N$125</definedName>
    <definedName name="VAS084_F_Ilgalaikioturt80Geriamojovande7">'Forma 13'!$G$125</definedName>
    <definedName name="VAS084_F_Ilgalaikioturt80Geriamojovande8">'Forma 13'!$H$125</definedName>
    <definedName name="VAS084_F_Ilgalaikioturt80Geriamojovande9">'Forma 13'!$I$125</definedName>
    <definedName name="VAS084_F_Ilgalaikioturt80Inventorinisnu1">'Forma 13'!$D$125</definedName>
    <definedName name="VAS084_F_Ilgalaikioturt80Kitareguliuoja1">'Forma 13'!$O$125</definedName>
    <definedName name="VAS084_F_Ilgalaikioturt80Kitosveiklosne1">'Forma 13'!$P$125</definedName>
    <definedName name="VAS084_F_Ilgalaikioturt80Lrklimatokaito1">'Forma 13'!$E$125</definedName>
    <definedName name="VAS084_F_Ilgalaikioturt80Nuotekudumblot1">'Forma 13'!$L$125</definedName>
    <definedName name="VAS084_F_Ilgalaikioturt80Nuotekusurinki1">'Forma 13'!$J$125</definedName>
    <definedName name="VAS084_F_Ilgalaikioturt80Nuotekuvalymas1">'Forma 13'!$K$125</definedName>
    <definedName name="VAS084_F_Ilgalaikioturt80Pavirsiniunuot1">'Forma 13'!$M$125</definedName>
    <definedName name="VAS084_F_Ilgalaikioturt80Turtovienetask1">'Forma 13'!$F$125</definedName>
    <definedName name="VAS084_F_Ilgalaikioturt81Apskaitosveikla1">'Forma 13'!$N$126</definedName>
    <definedName name="VAS084_F_Ilgalaikioturt81Geriamojovande7">'Forma 13'!$G$126</definedName>
    <definedName name="VAS084_F_Ilgalaikioturt81Geriamojovande8">'Forma 13'!$H$126</definedName>
    <definedName name="VAS084_F_Ilgalaikioturt81Geriamojovande9">'Forma 13'!$I$126</definedName>
    <definedName name="VAS084_F_Ilgalaikioturt81Inventorinisnu1">'Forma 13'!$D$126</definedName>
    <definedName name="VAS084_F_Ilgalaikioturt81Kitareguliuoja1">'Forma 13'!$O$126</definedName>
    <definedName name="VAS084_F_Ilgalaikioturt81Kitosveiklosne1">'Forma 13'!$P$126</definedName>
    <definedName name="VAS084_F_Ilgalaikioturt81Lrklimatokaito1">'Forma 13'!$E$126</definedName>
    <definedName name="VAS084_F_Ilgalaikioturt81Nuotekudumblot1">'Forma 13'!$L$126</definedName>
    <definedName name="VAS084_F_Ilgalaikioturt81Nuotekusurinki1">'Forma 13'!$J$126</definedName>
    <definedName name="VAS084_F_Ilgalaikioturt81Nuotekuvalymas1">'Forma 13'!$K$126</definedName>
    <definedName name="VAS084_F_Ilgalaikioturt81Pavirsiniunuot1">'Forma 13'!$M$126</definedName>
    <definedName name="VAS084_F_Ilgalaikioturt81Turtovienetask1">'Forma 13'!$F$126</definedName>
    <definedName name="VAS084_F_Ilgalaikioturt82Apskaitosveikla1">'Forma 13'!$N$128</definedName>
    <definedName name="VAS084_F_Ilgalaikioturt82Geriamojovande7">'Forma 13'!$G$128</definedName>
    <definedName name="VAS084_F_Ilgalaikioturt82Geriamojovande8">'Forma 13'!$H$128</definedName>
    <definedName name="VAS084_F_Ilgalaikioturt82Geriamojovande9">'Forma 13'!$I$128</definedName>
    <definedName name="VAS084_F_Ilgalaikioturt82Inventorinisnu1">'Forma 13'!$D$128</definedName>
    <definedName name="VAS084_F_Ilgalaikioturt82Kitareguliuoja1">'Forma 13'!$O$128</definedName>
    <definedName name="VAS084_F_Ilgalaikioturt82Kitosveiklosne1">'Forma 13'!$P$128</definedName>
    <definedName name="VAS084_F_Ilgalaikioturt82Lrklimatokaito1">'Forma 13'!$E$128</definedName>
    <definedName name="VAS084_F_Ilgalaikioturt82Nuotekudumblot1">'Forma 13'!$L$128</definedName>
    <definedName name="VAS084_F_Ilgalaikioturt82Nuotekusurinki1">'Forma 13'!$J$128</definedName>
    <definedName name="VAS084_F_Ilgalaikioturt82Nuotekuvalymas1">'Forma 13'!$K$128</definedName>
    <definedName name="VAS084_F_Ilgalaikioturt82Pavirsiniunuot1">'Forma 13'!$M$128</definedName>
    <definedName name="VAS084_F_Ilgalaikioturt82Turtovienetask1">'Forma 13'!$F$128</definedName>
    <definedName name="VAS084_F_Ilgalaikioturt83Apskaitosveikla1">'Forma 13'!$N$129</definedName>
    <definedName name="VAS084_F_Ilgalaikioturt83Geriamojovande7">'Forma 13'!$G$129</definedName>
    <definedName name="VAS084_F_Ilgalaikioturt83Geriamojovande8">'Forma 13'!$H$129</definedName>
    <definedName name="VAS084_F_Ilgalaikioturt83Geriamojovande9">'Forma 13'!$I$129</definedName>
    <definedName name="VAS084_F_Ilgalaikioturt83Inventorinisnu1">'Forma 13'!$D$129</definedName>
    <definedName name="VAS084_F_Ilgalaikioturt83Kitareguliuoja1">'Forma 13'!$O$129</definedName>
    <definedName name="VAS084_F_Ilgalaikioturt83Kitosveiklosne1">'Forma 13'!$P$129</definedName>
    <definedName name="VAS084_F_Ilgalaikioturt83Lrklimatokaito1">'Forma 13'!$E$129</definedName>
    <definedName name="VAS084_F_Ilgalaikioturt83Nuotekudumblot1">'Forma 13'!$L$129</definedName>
    <definedName name="VAS084_F_Ilgalaikioturt83Nuotekusurinki1">'Forma 13'!$J$129</definedName>
    <definedName name="VAS084_F_Ilgalaikioturt83Nuotekuvalymas1">'Forma 13'!$K$129</definedName>
    <definedName name="VAS084_F_Ilgalaikioturt83Pavirsiniunuot1">'Forma 13'!$M$129</definedName>
    <definedName name="VAS084_F_Ilgalaikioturt83Turtovienetask1">'Forma 13'!$F$129</definedName>
    <definedName name="VAS084_F_Ilgalaikioturt84Apskaitosveikla1">'Forma 13'!$N$130</definedName>
    <definedName name="VAS084_F_Ilgalaikioturt84Geriamojovande7">'Forma 13'!$G$130</definedName>
    <definedName name="VAS084_F_Ilgalaikioturt84Geriamojovande8">'Forma 13'!$H$130</definedName>
    <definedName name="VAS084_F_Ilgalaikioturt84Geriamojovande9">'Forma 13'!$I$130</definedName>
    <definedName name="VAS084_F_Ilgalaikioturt84Inventorinisnu1">'Forma 13'!$D$130</definedName>
    <definedName name="VAS084_F_Ilgalaikioturt84Kitareguliuoja1">'Forma 13'!$O$130</definedName>
    <definedName name="VAS084_F_Ilgalaikioturt84Kitosveiklosne1">'Forma 13'!$P$130</definedName>
    <definedName name="VAS084_F_Ilgalaikioturt84Lrklimatokaito1">'Forma 13'!$E$130</definedName>
    <definedName name="VAS084_F_Ilgalaikioturt84Nuotekudumblot1">'Forma 13'!$L$130</definedName>
    <definedName name="VAS084_F_Ilgalaikioturt84Nuotekusurinki1">'Forma 13'!$J$130</definedName>
    <definedName name="VAS084_F_Ilgalaikioturt84Nuotekuvalymas1">'Forma 13'!$K$130</definedName>
    <definedName name="VAS084_F_Ilgalaikioturt84Pavirsiniunuot1">'Forma 13'!$M$130</definedName>
    <definedName name="VAS084_F_Ilgalaikioturt84Turtovienetask1">'Forma 13'!$F$130</definedName>
    <definedName name="VAS084_F_Ilgalaikioturt85Apskaitosveikla1">'Forma 13'!$N$133</definedName>
    <definedName name="VAS084_F_Ilgalaikioturt85Geriamojovande7">'Forma 13'!$G$133</definedName>
    <definedName name="VAS084_F_Ilgalaikioturt85Geriamojovande8">'Forma 13'!$H$133</definedName>
    <definedName name="VAS084_F_Ilgalaikioturt85Geriamojovande9">'Forma 13'!$I$133</definedName>
    <definedName name="VAS084_F_Ilgalaikioturt85Inventorinisnu1">'Forma 13'!$D$133</definedName>
    <definedName name="VAS084_F_Ilgalaikioturt85Kitareguliuoja1">'Forma 13'!$O$133</definedName>
    <definedName name="VAS084_F_Ilgalaikioturt85Kitosveiklosne1">'Forma 13'!$P$133</definedName>
    <definedName name="VAS084_F_Ilgalaikioturt85Lrklimatokaito1">'Forma 13'!$E$133</definedName>
    <definedName name="VAS084_F_Ilgalaikioturt85Nuotekudumblot1">'Forma 13'!$L$133</definedName>
    <definedName name="VAS084_F_Ilgalaikioturt85Nuotekusurinki1">'Forma 13'!$J$133</definedName>
    <definedName name="VAS084_F_Ilgalaikioturt85Nuotekuvalymas1">'Forma 13'!$K$133</definedName>
    <definedName name="VAS084_F_Ilgalaikioturt85Pavirsiniunuot1">'Forma 13'!$M$133</definedName>
    <definedName name="VAS084_F_Ilgalaikioturt85Turtovienetask1">'Forma 13'!$F$133</definedName>
    <definedName name="VAS084_F_Ilgalaikioturt86Apskaitosveikla1">'Forma 13'!$N$134</definedName>
    <definedName name="VAS084_F_Ilgalaikioturt86Geriamojovande7">'Forma 13'!$G$134</definedName>
    <definedName name="VAS084_F_Ilgalaikioturt86Geriamojovande8">'Forma 13'!$H$134</definedName>
    <definedName name="VAS084_F_Ilgalaikioturt86Geriamojovande9">'Forma 13'!$I$134</definedName>
    <definedName name="VAS084_F_Ilgalaikioturt86Inventorinisnu1">'Forma 13'!$D$134</definedName>
    <definedName name="VAS084_F_Ilgalaikioturt86Kitareguliuoja1">'Forma 13'!$O$134</definedName>
    <definedName name="VAS084_F_Ilgalaikioturt86Kitosveiklosne1">'Forma 13'!$P$134</definedName>
    <definedName name="VAS084_F_Ilgalaikioturt86Lrklimatokaito1">'Forma 13'!$E$134</definedName>
    <definedName name="VAS084_F_Ilgalaikioturt86Nuotekudumblot1">'Forma 13'!$L$134</definedName>
    <definedName name="VAS084_F_Ilgalaikioturt86Nuotekusurinki1">'Forma 13'!$J$134</definedName>
    <definedName name="VAS084_F_Ilgalaikioturt86Nuotekuvalymas1">'Forma 13'!$K$134</definedName>
    <definedName name="VAS084_F_Ilgalaikioturt86Pavirsiniunuot1">'Forma 13'!$M$134</definedName>
    <definedName name="VAS084_F_Ilgalaikioturt86Turtovienetask1">'Forma 13'!$F$134</definedName>
    <definedName name="VAS084_F_Ilgalaikioturt87Apskaitosveikla1">'Forma 13'!$N$135</definedName>
    <definedName name="VAS084_F_Ilgalaikioturt87Geriamojovande7">'Forma 13'!$G$135</definedName>
    <definedName name="VAS084_F_Ilgalaikioturt87Geriamojovande8">'Forma 13'!$H$135</definedName>
    <definedName name="VAS084_F_Ilgalaikioturt87Geriamojovande9">'Forma 13'!$I$135</definedName>
    <definedName name="VAS084_F_Ilgalaikioturt87Inventorinisnu1">'Forma 13'!$D$135</definedName>
    <definedName name="VAS084_F_Ilgalaikioturt87Kitareguliuoja1">'Forma 13'!$O$135</definedName>
    <definedName name="VAS084_F_Ilgalaikioturt87Kitosveiklosne1">'Forma 13'!$P$135</definedName>
    <definedName name="VAS084_F_Ilgalaikioturt87Lrklimatokaito1">'Forma 13'!$E$135</definedName>
    <definedName name="VAS084_F_Ilgalaikioturt87Nuotekudumblot1">'Forma 13'!$L$135</definedName>
    <definedName name="VAS084_F_Ilgalaikioturt87Nuotekusurinki1">'Forma 13'!$J$135</definedName>
    <definedName name="VAS084_F_Ilgalaikioturt87Nuotekuvalymas1">'Forma 13'!$K$135</definedName>
    <definedName name="VAS084_F_Ilgalaikioturt87Pavirsiniunuot1">'Forma 13'!$M$135</definedName>
    <definedName name="VAS084_F_Ilgalaikioturt87Turtovienetask1">'Forma 13'!$F$135</definedName>
    <definedName name="VAS084_F_Ilgalaikioturt88Apskaitosveikla1">'Forma 13'!$N$137</definedName>
    <definedName name="VAS084_F_Ilgalaikioturt88Geriamojovande7">'Forma 13'!$G$137</definedName>
    <definedName name="VAS084_F_Ilgalaikioturt88Geriamojovande8">'Forma 13'!$H$137</definedName>
    <definedName name="VAS084_F_Ilgalaikioturt88Geriamojovande9">'Forma 13'!$I$137</definedName>
    <definedName name="VAS084_F_Ilgalaikioturt88Inventorinisnu1">'Forma 13'!$D$137</definedName>
    <definedName name="VAS084_F_Ilgalaikioturt88Kitareguliuoja1">'Forma 13'!$O$137</definedName>
    <definedName name="VAS084_F_Ilgalaikioturt88Kitosveiklosne1">'Forma 13'!$P$137</definedName>
    <definedName name="VAS084_F_Ilgalaikioturt88Lrklimatokaito1">'Forma 13'!$E$137</definedName>
    <definedName name="VAS084_F_Ilgalaikioturt88Nuotekudumblot1">'Forma 13'!$L$137</definedName>
    <definedName name="VAS084_F_Ilgalaikioturt88Nuotekusurinki1">'Forma 13'!$J$137</definedName>
    <definedName name="VAS084_F_Ilgalaikioturt88Nuotekuvalymas1">'Forma 13'!$K$137</definedName>
    <definedName name="VAS084_F_Ilgalaikioturt88Pavirsiniunuot1">'Forma 13'!$M$137</definedName>
    <definedName name="VAS084_F_Ilgalaikioturt88Turtovienetask1">'Forma 13'!$F$137</definedName>
    <definedName name="VAS084_F_Ilgalaikioturt89Apskaitosveikla1">'Forma 13'!$N$138</definedName>
    <definedName name="VAS084_F_Ilgalaikioturt89Geriamojovande7">'Forma 13'!$G$138</definedName>
    <definedName name="VAS084_F_Ilgalaikioturt89Geriamojovande8">'Forma 13'!$H$138</definedName>
    <definedName name="VAS084_F_Ilgalaikioturt89Geriamojovande9">'Forma 13'!$I$138</definedName>
    <definedName name="VAS084_F_Ilgalaikioturt89Inventorinisnu1">'Forma 13'!$D$138</definedName>
    <definedName name="VAS084_F_Ilgalaikioturt89Kitareguliuoja1">'Forma 13'!$O$138</definedName>
    <definedName name="VAS084_F_Ilgalaikioturt89Kitosveiklosne1">'Forma 13'!$P$138</definedName>
    <definedName name="VAS084_F_Ilgalaikioturt89Lrklimatokaito1">'Forma 13'!$E$138</definedName>
    <definedName name="VAS084_F_Ilgalaikioturt89Nuotekudumblot1">'Forma 13'!$L$138</definedName>
    <definedName name="VAS084_F_Ilgalaikioturt89Nuotekusurinki1">'Forma 13'!$J$138</definedName>
    <definedName name="VAS084_F_Ilgalaikioturt89Nuotekuvalymas1">'Forma 13'!$K$138</definedName>
    <definedName name="VAS084_F_Ilgalaikioturt89Pavirsiniunuot1">'Forma 13'!$M$138</definedName>
    <definedName name="VAS084_F_Ilgalaikioturt89Turtovienetask1">'Forma 13'!$F$138</definedName>
    <definedName name="VAS084_F_Ilgalaikioturt8Apskaitosveikla1">'Forma 13'!$N$22</definedName>
    <definedName name="VAS084_F_Ilgalaikioturt8Geriamojovande7">'Forma 13'!$G$22</definedName>
    <definedName name="VAS084_F_Ilgalaikioturt8Geriamojovande8">'Forma 13'!$H$22</definedName>
    <definedName name="VAS084_F_Ilgalaikioturt8Geriamojovande9">'Forma 13'!$I$22</definedName>
    <definedName name="VAS084_F_Ilgalaikioturt8Inventorinisnu1">'Forma 13'!$D$22</definedName>
    <definedName name="VAS084_F_Ilgalaikioturt8Kitareguliuoja1">'Forma 13'!$O$22</definedName>
    <definedName name="VAS084_F_Ilgalaikioturt8Kitosveiklosne1">'Forma 13'!$P$22</definedName>
    <definedName name="VAS084_F_Ilgalaikioturt8Lrklimatokaito1">'Forma 13'!$E$22</definedName>
    <definedName name="VAS084_F_Ilgalaikioturt8Nuotekudumblot1">'Forma 13'!$L$22</definedName>
    <definedName name="VAS084_F_Ilgalaikioturt8Nuotekusurinki1">'Forma 13'!$J$22</definedName>
    <definedName name="VAS084_F_Ilgalaikioturt8Nuotekuvalymas1">'Forma 13'!$K$22</definedName>
    <definedName name="VAS084_F_Ilgalaikioturt8Pavirsiniunuot1">'Forma 13'!$M$22</definedName>
    <definedName name="VAS084_F_Ilgalaikioturt8Turtovienetask1">'Forma 13'!$F$22</definedName>
    <definedName name="VAS084_F_Ilgalaikioturt90Apskaitosveikla1">'Forma 13'!$N$139</definedName>
    <definedName name="VAS084_F_Ilgalaikioturt90Geriamojovande7">'Forma 13'!$G$139</definedName>
    <definedName name="VAS084_F_Ilgalaikioturt90Geriamojovande8">'Forma 13'!$H$139</definedName>
    <definedName name="VAS084_F_Ilgalaikioturt90Geriamojovande9">'Forma 13'!$I$139</definedName>
    <definedName name="VAS084_F_Ilgalaikioturt90Inventorinisnu1">'Forma 13'!$D$139</definedName>
    <definedName name="VAS084_F_Ilgalaikioturt90Kitareguliuoja1">'Forma 13'!$O$139</definedName>
    <definedName name="VAS084_F_Ilgalaikioturt90Kitosveiklosne1">'Forma 13'!$P$139</definedName>
    <definedName name="VAS084_F_Ilgalaikioturt90Lrklimatokaito1">'Forma 13'!$E$139</definedName>
    <definedName name="VAS084_F_Ilgalaikioturt90Nuotekudumblot1">'Forma 13'!$L$139</definedName>
    <definedName name="VAS084_F_Ilgalaikioturt90Nuotekusurinki1">'Forma 13'!$J$139</definedName>
    <definedName name="VAS084_F_Ilgalaikioturt90Nuotekuvalymas1">'Forma 13'!$K$139</definedName>
    <definedName name="VAS084_F_Ilgalaikioturt90Pavirsiniunuot1">'Forma 13'!$M$139</definedName>
    <definedName name="VAS084_F_Ilgalaikioturt90Turtovienetask1">'Forma 13'!$F$139</definedName>
    <definedName name="VAS084_F_Ilgalaikioturt91Apskaitosveikla1">'Forma 13'!$N$142</definedName>
    <definedName name="VAS084_F_Ilgalaikioturt91Geriamojovande7">'Forma 13'!$G$142</definedName>
    <definedName name="VAS084_F_Ilgalaikioturt91Geriamojovande8">'Forma 13'!$H$142</definedName>
    <definedName name="VAS084_F_Ilgalaikioturt91Geriamojovande9">'Forma 13'!$I$142</definedName>
    <definedName name="VAS084_F_Ilgalaikioturt91Inventorinisnu1">'Forma 13'!$D$142</definedName>
    <definedName name="VAS084_F_Ilgalaikioturt91Kitareguliuoja1">'Forma 13'!$O$142</definedName>
    <definedName name="VAS084_F_Ilgalaikioturt91Kitosveiklosne1">'Forma 13'!$P$142</definedName>
    <definedName name="VAS084_F_Ilgalaikioturt91Lrklimatokaito1">'Forma 13'!$E$142</definedName>
    <definedName name="VAS084_F_Ilgalaikioturt91Nuotekudumblot1">'Forma 13'!$L$142</definedName>
    <definedName name="VAS084_F_Ilgalaikioturt91Nuotekusurinki1">'Forma 13'!$J$142</definedName>
    <definedName name="VAS084_F_Ilgalaikioturt91Nuotekuvalymas1">'Forma 13'!$K$142</definedName>
    <definedName name="VAS084_F_Ilgalaikioturt91Pavirsiniunuot1">'Forma 13'!$M$142</definedName>
    <definedName name="VAS084_F_Ilgalaikioturt91Turtovienetask1">'Forma 13'!$F$142</definedName>
    <definedName name="VAS084_F_Ilgalaikioturt92Apskaitosveikla1">'Forma 13'!$N$143</definedName>
    <definedName name="VAS084_F_Ilgalaikioturt92Geriamojovande7">'Forma 13'!$G$143</definedName>
    <definedName name="VAS084_F_Ilgalaikioturt92Geriamojovande8">'Forma 13'!$H$143</definedName>
    <definedName name="VAS084_F_Ilgalaikioturt92Geriamojovande9">'Forma 13'!$I$143</definedName>
    <definedName name="VAS084_F_Ilgalaikioturt92Inventorinisnu1">'Forma 13'!$D$143</definedName>
    <definedName name="VAS084_F_Ilgalaikioturt92Kitareguliuoja1">'Forma 13'!$O$143</definedName>
    <definedName name="VAS084_F_Ilgalaikioturt92Kitosveiklosne1">'Forma 13'!$P$143</definedName>
    <definedName name="VAS084_F_Ilgalaikioturt92Lrklimatokaito1">'Forma 13'!$E$143</definedName>
    <definedName name="VAS084_F_Ilgalaikioturt92Nuotekudumblot1">'Forma 13'!$L$143</definedName>
    <definedName name="VAS084_F_Ilgalaikioturt92Nuotekusurinki1">'Forma 13'!$J$143</definedName>
    <definedName name="VAS084_F_Ilgalaikioturt92Nuotekuvalymas1">'Forma 13'!$K$143</definedName>
    <definedName name="VAS084_F_Ilgalaikioturt92Pavirsiniunuot1">'Forma 13'!$M$143</definedName>
    <definedName name="VAS084_F_Ilgalaikioturt92Turtovienetask1">'Forma 13'!$F$143</definedName>
    <definedName name="VAS084_F_Ilgalaikioturt93Apskaitosveikla1">'Forma 13'!$N$144</definedName>
    <definedName name="VAS084_F_Ilgalaikioturt93Geriamojovande7">'Forma 13'!$G$144</definedName>
    <definedName name="VAS084_F_Ilgalaikioturt93Geriamojovande8">'Forma 13'!$H$144</definedName>
    <definedName name="VAS084_F_Ilgalaikioturt93Geriamojovande9">'Forma 13'!$I$144</definedName>
    <definedName name="VAS084_F_Ilgalaikioturt93Inventorinisnu1">'Forma 13'!$D$144</definedName>
    <definedName name="VAS084_F_Ilgalaikioturt93Kitareguliuoja1">'Forma 13'!$O$144</definedName>
    <definedName name="VAS084_F_Ilgalaikioturt93Kitosveiklosne1">'Forma 13'!$P$144</definedName>
    <definedName name="VAS084_F_Ilgalaikioturt93Lrklimatokaito1">'Forma 13'!$E$144</definedName>
    <definedName name="VAS084_F_Ilgalaikioturt93Nuotekudumblot1">'Forma 13'!$L$144</definedName>
    <definedName name="VAS084_F_Ilgalaikioturt93Nuotekusurinki1">'Forma 13'!$J$144</definedName>
    <definedName name="VAS084_F_Ilgalaikioturt93Nuotekuvalymas1">'Forma 13'!$K$144</definedName>
    <definedName name="VAS084_F_Ilgalaikioturt93Pavirsiniunuot1">'Forma 13'!$M$144</definedName>
    <definedName name="VAS084_F_Ilgalaikioturt93Turtovienetask1">'Forma 13'!$F$144</definedName>
    <definedName name="VAS084_F_Ilgalaikioturt94Apskaitosveikla1">'Forma 13'!$N$146</definedName>
    <definedName name="VAS084_F_Ilgalaikioturt94Geriamojovande7">'Forma 13'!$G$146</definedName>
    <definedName name="VAS084_F_Ilgalaikioturt94Geriamojovande8">'Forma 13'!$H$146</definedName>
    <definedName name="VAS084_F_Ilgalaikioturt94Geriamojovande9">'Forma 13'!$I$146</definedName>
    <definedName name="VAS084_F_Ilgalaikioturt94Inventorinisnu1">'Forma 13'!$D$146</definedName>
    <definedName name="VAS084_F_Ilgalaikioturt94Kitareguliuoja1">'Forma 13'!$O$146</definedName>
    <definedName name="VAS084_F_Ilgalaikioturt94Kitosveiklosne1">'Forma 13'!$P$146</definedName>
    <definedName name="VAS084_F_Ilgalaikioturt94Lrklimatokaito1">'Forma 13'!$E$146</definedName>
    <definedName name="VAS084_F_Ilgalaikioturt94Nuotekudumblot1">'Forma 13'!$L$146</definedName>
    <definedName name="VAS084_F_Ilgalaikioturt94Nuotekusurinki1">'Forma 13'!$J$146</definedName>
    <definedName name="VAS084_F_Ilgalaikioturt94Nuotekuvalymas1">'Forma 13'!$K$146</definedName>
    <definedName name="VAS084_F_Ilgalaikioturt94Pavirsiniunuot1">'Forma 13'!$M$146</definedName>
    <definedName name="VAS084_F_Ilgalaikioturt94Turtovienetask1">'Forma 13'!$F$146</definedName>
    <definedName name="VAS084_F_Ilgalaikioturt95Apskaitosveikla1">'Forma 13'!$N$147</definedName>
    <definedName name="VAS084_F_Ilgalaikioturt95Geriamojovande7">'Forma 13'!$G$147</definedName>
    <definedName name="VAS084_F_Ilgalaikioturt95Geriamojovande8">'Forma 13'!$H$147</definedName>
    <definedName name="VAS084_F_Ilgalaikioturt95Geriamojovande9">'Forma 13'!$I$147</definedName>
    <definedName name="VAS084_F_Ilgalaikioturt95Inventorinisnu1">'Forma 13'!$D$147</definedName>
    <definedName name="VAS084_F_Ilgalaikioturt95Kitareguliuoja1">'Forma 13'!$O$147</definedName>
    <definedName name="VAS084_F_Ilgalaikioturt95Kitosveiklosne1">'Forma 13'!$P$147</definedName>
    <definedName name="VAS084_F_Ilgalaikioturt95Lrklimatokaito1">'Forma 13'!$E$147</definedName>
    <definedName name="VAS084_F_Ilgalaikioturt95Nuotekudumblot1">'Forma 13'!$L$147</definedName>
    <definedName name="VAS084_F_Ilgalaikioturt95Nuotekusurinki1">'Forma 13'!$J$147</definedName>
    <definedName name="VAS084_F_Ilgalaikioturt95Nuotekuvalymas1">'Forma 13'!$K$147</definedName>
    <definedName name="VAS084_F_Ilgalaikioturt95Pavirsiniunuot1">'Forma 13'!$M$147</definedName>
    <definedName name="VAS084_F_Ilgalaikioturt95Turtovienetask1">'Forma 13'!$F$147</definedName>
    <definedName name="VAS084_F_Ilgalaikioturt96Apskaitosveikla1">'Forma 13'!$N$148</definedName>
    <definedName name="VAS084_F_Ilgalaikioturt96Geriamojovande7">'Forma 13'!$G$148</definedName>
    <definedName name="VAS084_F_Ilgalaikioturt96Geriamojovande8">'Forma 13'!$H$148</definedName>
    <definedName name="VAS084_F_Ilgalaikioturt96Geriamojovande9">'Forma 13'!$I$148</definedName>
    <definedName name="VAS084_F_Ilgalaikioturt96Inventorinisnu1">'Forma 13'!$D$148</definedName>
    <definedName name="VAS084_F_Ilgalaikioturt96Kitareguliuoja1">'Forma 13'!$O$148</definedName>
    <definedName name="VAS084_F_Ilgalaikioturt96Kitosveiklosne1">'Forma 13'!$P$148</definedName>
    <definedName name="VAS084_F_Ilgalaikioturt96Lrklimatokaito1">'Forma 13'!$E$148</definedName>
    <definedName name="VAS084_F_Ilgalaikioturt96Nuotekudumblot1">'Forma 13'!$L$148</definedName>
    <definedName name="VAS084_F_Ilgalaikioturt96Nuotekusurinki1">'Forma 13'!$J$148</definedName>
    <definedName name="VAS084_F_Ilgalaikioturt96Nuotekuvalymas1">'Forma 13'!$K$148</definedName>
    <definedName name="VAS084_F_Ilgalaikioturt96Pavirsiniunuot1">'Forma 13'!$M$148</definedName>
    <definedName name="VAS084_F_Ilgalaikioturt96Turtovienetask1">'Forma 13'!$F$148</definedName>
    <definedName name="VAS084_F_Ilgalaikioturt97Apskaitosveikla1">'Forma 13'!$N$150</definedName>
    <definedName name="VAS084_F_Ilgalaikioturt97Geriamojovande7">'Forma 13'!$G$150</definedName>
    <definedName name="VAS084_F_Ilgalaikioturt97Geriamojovande8">'Forma 13'!$H$150</definedName>
    <definedName name="VAS084_F_Ilgalaikioturt97Geriamojovande9">'Forma 13'!$I$150</definedName>
    <definedName name="VAS084_F_Ilgalaikioturt97Inventorinisnu1">'Forma 13'!$D$150</definedName>
    <definedName name="VAS084_F_Ilgalaikioturt97Kitareguliuoja1">'Forma 13'!$O$150</definedName>
    <definedName name="VAS084_F_Ilgalaikioturt97Kitosveiklosne1">'Forma 13'!$P$150</definedName>
    <definedName name="VAS084_F_Ilgalaikioturt97Lrklimatokaito1">'Forma 13'!$E$150</definedName>
    <definedName name="VAS084_F_Ilgalaikioturt97Nuotekudumblot1">'Forma 13'!$L$150</definedName>
    <definedName name="VAS084_F_Ilgalaikioturt97Nuotekusurinki1">'Forma 13'!$J$150</definedName>
    <definedName name="VAS084_F_Ilgalaikioturt97Nuotekuvalymas1">'Forma 13'!$K$150</definedName>
    <definedName name="VAS084_F_Ilgalaikioturt97Pavirsiniunuot1">'Forma 13'!$M$150</definedName>
    <definedName name="VAS084_F_Ilgalaikioturt97Turtovienetask1">'Forma 13'!$F$150</definedName>
    <definedName name="VAS084_F_Ilgalaikioturt98Apskaitosveikla1">'Forma 13'!$N$151</definedName>
    <definedName name="VAS084_F_Ilgalaikioturt98Geriamojovande7">'Forma 13'!$G$151</definedName>
    <definedName name="VAS084_F_Ilgalaikioturt98Geriamojovande8">'Forma 13'!$H$151</definedName>
    <definedName name="VAS084_F_Ilgalaikioturt98Geriamojovande9">'Forma 13'!$I$151</definedName>
    <definedName name="VAS084_F_Ilgalaikioturt98Inventorinisnu1">'Forma 13'!$D$151</definedName>
    <definedName name="VAS084_F_Ilgalaikioturt98Kitareguliuoja1">'Forma 13'!$O$151</definedName>
    <definedName name="VAS084_F_Ilgalaikioturt98Kitosveiklosne1">'Forma 13'!$P$151</definedName>
    <definedName name="VAS084_F_Ilgalaikioturt98Lrklimatokaito1">'Forma 13'!$E$151</definedName>
    <definedName name="VAS084_F_Ilgalaikioturt98Nuotekudumblot1">'Forma 13'!$L$151</definedName>
    <definedName name="VAS084_F_Ilgalaikioturt98Nuotekusurinki1">'Forma 13'!$J$151</definedName>
    <definedName name="VAS084_F_Ilgalaikioturt98Nuotekuvalymas1">'Forma 13'!$K$151</definedName>
    <definedName name="VAS084_F_Ilgalaikioturt98Pavirsiniunuot1">'Forma 13'!$M$151</definedName>
    <definedName name="VAS084_F_Ilgalaikioturt98Turtovienetask1">'Forma 13'!$F$151</definedName>
    <definedName name="VAS084_F_Ilgalaikioturt99Apskaitosveikla1">'Forma 13'!$N$152</definedName>
    <definedName name="VAS084_F_Ilgalaikioturt99Geriamojovande7">'Forma 13'!$G$152</definedName>
    <definedName name="VAS084_F_Ilgalaikioturt99Geriamojovande8">'Forma 13'!$H$152</definedName>
    <definedName name="VAS084_F_Ilgalaikioturt99Geriamojovande9">'Forma 13'!$I$152</definedName>
    <definedName name="VAS084_F_Ilgalaikioturt99Inventorinisnu1">'Forma 13'!$D$152</definedName>
    <definedName name="VAS084_F_Ilgalaikioturt99Kitareguliuoja1">'Forma 13'!$O$152</definedName>
    <definedName name="VAS084_F_Ilgalaikioturt99Kitosveiklosne1">'Forma 13'!$P$152</definedName>
    <definedName name="VAS084_F_Ilgalaikioturt99Lrklimatokaito1">'Forma 13'!$E$152</definedName>
    <definedName name="VAS084_F_Ilgalaikioturt99Nuotekudumblot1">'Forma 13'!$L$152</definedName>
    <definedName name="VAS084_F_Ilgalaikioturt99Nuotekusurinki1">'Forma 13'!$J$152</definedName>
    <definedName name="VAS084_F_Ilgalaikioturt99Nuotekuvalymas1">'Forma 13'!$K$152</definedName>
    <definedName name="VAS084_F_Ilgalaikioturt99Pavirsiniunuot1">'Forma 13'!$M$152</definedName>
    <definedName name="VAS084_F_Ilgalaikioturt99Turtovienetask1">'Forma 13'!$F$152</definedName>
    <definedName name="VAS084_F_Ilgalaikioturt9Apskaitosveikla1">'Forma 13'!$N$23</definedName>
    <definedName name="VAS084_F_Ilgalaikioturt9Geriamojovande7">'Forma 13'!$G$23</definedName>
    <definedName name="VAS084_F_Ilgalaikioturt9Geriamojovande8">'Forma 13'!$H$23</definedName>
    <definedName name="VAS084_F_Ilgalaikioturt9Geriamojovande9">'Forma 13'!$I$23</definedName>
    <definedName name="VAS084_F_Ilgalaikioturt9Inventorinisnu1">'Forma 13'!$D$23</definedName>
    <definedName name="VAS084_F_Ilgalaikioturt9Kitareguliuoja1">'Forma 13'!$O$23</definedName>
    <definedName name="VAS084_F_Ilgalaikioturt9Kitosveiklosne1">'Forma 13'!$P$23</definedName>
    <definedName name="VAS084_F_Ilgalaikioturt9Lrklimatokaito1">'Forma 13'!$E$23</definedName>
    <definedName name="VAS084_F_Ilgalaikioturt9Nuotekudumblot1">'Forma 13'!$L$23</definedName>
    <definedName name="VAS084_F_Ilgalaikioturt9Nuotekusurinki1">'Forma 13'!$J$23</definedName>
    <definedName name="VAS084_F_Ilgalaikioturt9Nuotekuvalymas1">'Forma 13'!$K$23</definedName>
    <definedName name="VAS084_F_Ilgalaikioturt9Pavirsiniunuot1">'Forma 13'!$M$23</definedName>
    <definedName name="VAS084_F_Ilgalaikioturt9Turtovienetask1">'Forma 13'!$F$23</definedName>
    <definedName name="VAS084_F_Irankiaimatavi1Apskaitosveikla1">'Forma 13'!$N$75</definedName>
    <definedName name="VAS084_F_Irankiaimatavi1Geriamojovande7">'Forma 13'!$G$75</definedName>
    <definedName name="VAS084_F_Irankiaimatavi1Geriamojovande8">'Forma 13'!$H$75</definedName>
    <definedName name="VAS084_F_Irankiaimatavi1Geriamojovande9">'Forma 13'!$I$75</definedName>
    <definedName name="VAS084_F_Irankiaimatavi1Kitareguliuoja1">'Forma 13'!$O$75</definedName>
    <definedName name="VAS084_F_Irankiaimatavi1Kitosveiklosne1">'Forma 13'!$P$75</definedName>
    <definedName name="VAS084_F_Irankiaimatavi1Nuotekudumblot1">'Forma 13'!$L$75</definedName>
    <definedName name="VAS084_F_Irankiaimatavi1Nuotekusurinki1">'Forma 13'!$J$75</definedName>
    <definedName name="VAS084_F_Irankiaimatavi1Nuotekuvalymas1">'Forma 13'!$K$75</definedName>
    <definedName name="VAS084_F_Irankiaimatavi1Pavirsiniunuot1">'Forma 13'!$M$75</definedName>
    <definedName name="VAS084_F_Irankiaimatavi2Apskaitosveikla1">'Forma 13'!$N$157</definedName>
    <definedName name="VAS084_F_Irankiaimatavi2Geriamojovande7">'Forma 13'!$G$157</definedName>
    <definedName name="VAS084_F_Irankiaimatavi2Geriamojovande8">'Forma 13'!$H$157</definedName>
    <definedName name="VAS084_F_Irankiaimatavi2Geriamojovande9">'Forma 13'!$I$157</definedName>
    <definedName name="VAS084_F_Irankiaimatavi2Kitareguliuoja1">'Forma 13'!$O$157</definedName>
    <definedName name="VAS084_F_Irankiaimatavi2Kitosveiklosne1">'Forma 13'!$P$157</definedName>
    <definedName name="VAS084_F_Irankiaimatavi2Nuotekudumblot1">'Forma 13'!$L$157</definedName>
    <definedName name="VAS084_F_Irankiaimatavi2Nuotekusurinki1">'Forma 13'!$J$157</definedName>
    <definedName name="VAS084_F_Irankiaimatavi2Nuotekuvalymas1">'Forma 13'!$K$157</definedName>
    <definedName name="VAS084_F_Irankiaimatavi2Pavirsiniunuot1">'Forma 13'!$M$157</definedName>
    <definedName name="VAS084_F_Irankiaimatavi3Apskaitosveikla1">'Forma 13'!$N$239</definedName>
    <definedName name="VAS084_F_Irankiaimatavi3Geriamojovande7">'Forma 13'!$G$239</definedName>
    <definedName name="VAS084_F_Irankiaimatavi3Geriamojovande8">'Forma 13'!$H$239</definedName>
    <definedName name="VAS084_F_Irankiaimatavi3Geriamojovande9">'Forma 13'!$I$239</definedName>
    <definedName name="VAS084_F_Irankiaimatavi3Kitareguliuoja1">'Forma 13'!$O$239</definedName>
    <definedName name="VAS084_F_Irankiaimatavi3Kitosveiklosne1">'Forma 13'!$P$239</definedName>
    <definedName name="VAS084_F_Irankiaimatavi3Nuotekudumblot1">'Forma 13'!$L$239</definedName>
    <definedName name="VAS084_F_Irankiaimatavi3Nuotekusurinki1">'Forma 13'!$J$239</definedName>
    <definedName name="VAS084_F_Irankiaimatavi3Nuotekuvalymas1">'Forma 13'!$K$239</definedName>
    <definedName name="VAS084_F_Irankiaimatavi3Pavirsiniunuot1">'Forma 13'!$M$239</definedName>
    <definedName name="VAS084_F_Irasyti1Apskaitosveikla1">'Forma 13'!$N$253</definedName>
    <definedName name="VAS084_F_Irasyti1Geriamojovande7">'Forma 13'!$G$253</definedName>
    <definedName name="VAS084_F_Irasyti1Geriamojovande8">'Forma 13'!$H$253</definedName>
    <definedName name="VAS084_F_Irasyti1Geriamojovande9">'Forma 13'!$I$253</definedName>
    <definedName name="VAS084_F_Irasyti1Inventorinisnu1">'Forma 13'!$D$253</definedName>
    <definedName name="VAS084_F_Irasyti1Kitareguliuoja1">'Forma 13'!$O$253</definedName>
    <definedName name="VAS084_F_Irasyti1Kitosveiklosne1">'Forma 13'!$P$253</definedName>
    <definedName name="VAS084_F_Irasyti1Lrklimatokaito1">'Forma 13'!$E$253</definedName>
    <definedName name="VAS084_F_Irasyti1Nuotekudumblot1">'Forma 13'!$L$253</definedName>
    <definedName name="VAS084_F_Irasyti1Nuotekusurinki1">'Forma 13'!$J$253</definedName>
    <definedName name="VAS084_F_Irasyti1Nuotekuvalymas1">'Forma 13'!$K$253</definedName>
    <definedName name="VAS084_F_Irasyti1Pavirsiniunuot1">'Forma 13'!$M$253</definedName>
    <definedName name="VAS084_F_Irasyti1Turtovienetask1">'Forma 13'!$F$253</definedName>
    <definedName name="VAS084_F_Irasyti2Apskaitosveikla1">'Forma 13'!$N$254</definedName>
    <definedName name="VAS084_F_Irasyti2Geriamojovande7">'Forma 13'!$G$254</definedName>
    <definedName name="VAS084_F_Irasyti2Geriamojovande8">'Forma 13'!$H$254</definedName>
    <definedName name="VAS084_F_Irasyti2Geriamojovande9">'Forma 13'!$I$254</definedName>
    <definedName name="VAS084_F_Irasyti2Inventorinisnu1">'Forma 13'!$D$254</definedName>
    <definedName name="VAS084_F_Irasyti2Kitareguliuoja1">'Forma 13'!$O$254</definedName>
    <definedName name="VAS084_F_Irasyti2Kitosveiklosne1">'Forma 13'!$P$254</definedName>
    <definedName name="VAS084_F_Irasyti2Lrklimatokaito1">'Forma 13'!$E$254</definedName>
    <definedName name="VAS084_F_Irasyti2Nuotekudumblot1">'Forma 13'!$L$254</definedName>
    <definedName name="VAS084_F_Irasyti2Nuotekusurinki1">'Forma 13'!$J$254</definedName>
    <definedName name="VAS084_F_Irasyti2Nuotekuvalymas1">'Forma 13'!$K$254</definedName>
    <definedName name="VAS084_F_Irasyti2Pavirsiniunuot1">'Forma 13'!$M$254</definedName>
    <definedName name="VAS084_F_Irasyti2Turtovienetask1">'Forma 13'!$F$254</definedName>
    <definedName name="VAS084_F_Irasyti3Apskaitosveikla1">'Forma 13'!$N$255</definedName>
    <definedName name="VAS084_F_Irasyti3Geriamojovande7">'Forma 13'!$G$255</definedName>
    <definedName name="VAS084_F_Irasyti3Geriamojovande8">'Forma 13'!$H$255</definedName>
    <definedName name="VAS084_F_Irasyti3Geriamojovande9">'Forma 13'!$I$255</definedName>
    <definedName name="VAS084_F_Irasyti3Inventorinisnu1">'Forma 13'!$D$255</definedName>
    <definedName name="VAS084_F_Irasyti3Kitareguliuoja1">'Forma 13'!$O$255</definedName>
    <definedName name="VAS084_F_Irasyti3Kitosveiklosne1">'Forma 13'!$P$255</definedName>
    <definedName name="VAS084_F_Irasyti3Lrklimatokaito1">'Forma 13'!$E$255</definedName>
    <definedName name="VAS084_F_Irasyti3Nuotekudumblot1">'Forma 13'!$L$255</definedName>
    <definedName name="VAS084_F_Irasyti3Nuotekusurinki1">'Forma 13'!$J$255</definedName>
    <definedName name="VAS084_F_Irasyti3Nuotekuvalymas1">'Forma 13'!$K$255</definedName>
    <definedName name="VAS084_F_Irasyti3Pavirsiniunuot1">'Forma 13'!$M$255</definedName>
    <definedName name="VAS084_F_Irasyti3Turtovienetask1">'Forma 13'!$F$255</definedName>
    <definedName name="VAS084_F_Keliaiaikstele1Apskaitosveikla1">'Forma 13'!$N$29</definedName>
    <definedName name="VAS084_F_Keliaiaikstele1Geriamojovande7">'Forma 13'!$G$29</definedName>
    <definedName name="VAS084_F_Keliaiaikstele1Geriamojovande8">'Forma 13'!$H$29</definedName>
    <definedName name="VAS084_F_Keliaiaikstele1Geriamojovande9">'Forma 13'!$I$29</definedName>
    <definedName name="VAS084_F_Keliaiaikstele1Kitareguliuoja1">'Forma 13'!$O$29</definedName>
    <definedName name="VAS084_F_Keliaiaikstele1Kitosveiklosne1">'Forma 13'!$P$29</definedName>
    <definedName name="VAS084_F_Keliaiaikstele1Nuotekudumblot1">'Forma 13'!$L$29</definedName>
    <definedName name="VAS084_F_Keliaiaikstele1Nuotekusurinki1">'Forma 13'!$J$29</definedName>
    <definedName name="VAS084_F_Keliaiaikstele1Nuotekuvalymas1">'Forma 13'!$K$29</definedName>
    <definedName name="VAS084_F_Keliaiaikstele1Pavirsiniunuot1">'Forma 13'!$M$29</definedName>
    <definedName name="VAS084_F_Keliaiaikstele2Apskaitosveikla1">'Forma 13'!$N$111</definedName>
    <definedName name="VAS084_F_Keliaiaikstele2Geriamojovande7">'Forma 13'!$G$111</definedName>
    <definedName name="VAS084_F_Keliaiaikstele2Geriamojovande8">'Forma 13'!$H$111</definedName>
    <definedName name="VAS084_F_Keliaiaikstele2Geriamojovande9">'Forma 13'!$I$111</definedName>
    <definedName name="VAS084_F_Keliaiaikstele2Kitareguliuoja1">'Forma 13'!$O$111</definedName>
    <definedName name="VAS084_F_Keliaiaikstele2Kitosveiklosne1">'Forma 13'!$P$111</definedName>
    <definedName name="VAS084_F_Keliaiaikstele2Nuotekudumblot1">'Forma 13'!$L$111</definedName>
    <definedName name="VAS084_F_Keliaiaikstele2Nuotekusurinki1">'Forma 13'!$J$111</definedName>
    <definedName name="VAS084_F_Keliaiaikstele2Nuotekuvalymas1">'Forma 13'!$K$111</definedName>
    <definedName name="VAS084_F_Keliaiaikstele2Pavirsiniunuot1">'Forma 13'!$M$111</definedName>
    <definedName name="VAS084_F_Keliaiaikstele3Apskaitosveikla1">'Forma 13'!$N$193</definedName>
    <definedName name="VAS084_F_Keliaiaikstele3Geriamojovande7">'Forma 13'!$G$193</definedName>
    <definedName name="VAS084_F_Keliaiaikstele3Geriamojovande8">'Forma 13'!$H$193</definedName>
    <definedName name="VAS084_F_Keliaiaikstele3Geriamojovande9">'Forma 13'!$I$193</definedName>
    <definedName name="VAS084_F_Keliaiaikstele3Kitareguliuoja1">'Forma 13'!$O$193</definedName>
    <definedName name="VAS084_F_Keliaiaikstele3Kitosveiklosne1">'Forma 13'!$P$193</definedName>
    <definedName name="VAS084_F_Keliaiaikstele3Nuotekudumblot1">'Forma 13'!$L$193</definedName>
    <definedName name="VAS084_F_Keliaiaikstele3Nuotekusurinki1">'Forma 13'!$J$193</definedName>
    <definedName name="VAS084_F_Keliaiaikstele3Nuotekuvalymas1">'Forma 13'!$K$193</definedName>
    <definedName name="VAS084_F_Keliaiaikstele3Pavirsiniunuot1">'Forma 13'!$M$193</definedName>
    <definedName name="VAS084_F_Kitasilgalaiki1Apskaitosveikla1">'Forma 13'!$N$88</definedName>
    <definedName name="VAS084_F_Kitasilgalaiki1Geriamojovande7">'Forma 13'!$G$88</definedName>
    <definedName name="VAS084_F_Kitasilgalaiki1Geriamojovande8">'Forma 13'!$H$88</definedName>
    <definedName name="VAS084_F_Kitasilgalaiki1Geriamojovande9">'Forma 13'!$I$88</definedName>
    <definedName name="VAS084_F_Kitasilgalaiki1Kitareguliuoja1">'Forma 13'!$O$88</definedName>
    <definedName name="VAS084_F_Kitasilgalaiki1Kitosveiklosne1">'Forma 13'!$P$88</definedName>
    <definedName name="VAS084_F_Kitasilgalaiki1Nuotekudumblot1">'Forma 13'!$L$88</definedName>
    <definedName name="VAS084_F_Kitasilgalaiki1Nuotekusurinki1">'Forma 13'!$J$88</definedName>
    <definedName name="VAS084_F_Kitasilgalaiki1Nuotekuvalymas1">'Forma 13'!$K$88</definedName>
    <definedName name="VAS084_F_Kitasilgalaiki1Pavirsiniunuot1">'Forma 13'!$M$88</definedName>
    <definedName name="VAS084_F_Kitasilgalaiki2Apskaitosveikla1">'Forma 13'!$N$170</definedName>
    <definedName name="VAS084_F_Kitasilgalaiki2Geriamojovande7">'Forma 13'!$G$170</definedName>
    <definedName name="VAS084_F_Kitasilgalaiki2Geriamojovande8">'Forma 13'!$H$170</definedName>
    <definedName name="VAS084_F_Kitasilgalaiki2Geriamojovande9">'Forma 13'!$I$170</definedName>
    <definedName name="VAS084_F_Kitasilgalaiki2Kitareguliuoja1">'Forma 13'!$O$170</definedName>
    <definedName name="VAS084_F_Kitasilgalaiki2Kitosveiklosne1">'Forma 13'!$P$170</definedName>
    <definedName name="VAS084_F_Kitasilgalaiki2Nuotekudumblot1">'Forma 13'!$L$170</definedName>
    <definedName name="VAS084_F_Kitasilgalaiki2Nuotekusurinki1">'Forma 13'!$J$170</definedName>
    <definedName name="VAS084_F_Kitasilgalaiki2Nuotekuvalymas1">'Forma 13'!$K$170</definedName>
    <definedName name="VAS084_F_Kitasilgalaiki2Pavirsiniunuot1">'Forma 13'!$M$170</definedName>
    <definedName name="VAS084_F_Kitasilgalaiki3Apskaitosveikla1">'Forma 13'!$N$252</definedName>
    <definedName name="VAS084_F_Kitasilgalaiki3Geriamojovande7">'Forma 13'!$G$252</definedName>
    <definedName name="VAS084_F_Kitasilgalaiki3Geriamojovande8">'Forma 13'!$H$252</definedName>
    <definedName name="VAS084_F_Kitasilgalaiki3Geriamojovande9">'Forma 13'!$I$252</definedName>
    <definedName name="VAS084_F_Kitasilgalaiki3Kitareguliuoja1">'Forma 13'!$O$252</definedName>
    <definedName name="VAS084_F_Kitasilgalaiki3Kitosveiklosne1">'Forma 13'!$P$252</definedName>
    <definedName name="VAS084_F_Kitasilgalaiki3Nuotekudumblot1">'Forma 13'!$L$252</definedName>
    <definedName name="VAS084_F_Kitasilgalaiki3Nuotekusurinki1">'Forma 13'!$J$252</definedName>
    <definedName name="VAS084_F_Kitasilgalaiki3Nuotekuvalymas1">'Forma 13'!$K$252</definedName>
    <definedName name="VAS084_F_Kitasilgalaiki3Pavirsiniunuot1">'Forma 13'!$M$252</definedName>
    <definedName name="VAS084_F_Kitasnemateria1Apskaitosveikla1">'Forma 13'!$N$20</definedName>
    <definedName name="VAS084_F_Kitasnemateria1Geriamojovande7">'Forma 13'!$G$20</definedName>
    <definedName name="VAS084_F_Kitasnemateria1Geriamojovande8">'Forma 13'!$H$20</definedName>
    <definedName name="VAS084_F_Kitasnemateria1Geriamojovande9">'Forma 13'!$I$20</definedName>
    <definedName name="VAS084_F_Kitasnemateria1Kitareguliuoja1">'Forma 13'!$O$20</definedName>
    <definedName name="VAS084_F_Kitasnemateria1Kitosveiklosne1">'Forma 13'!$P$20</definedName>
    <definedName name="VAS084_F_Kitasnemateria1Nuotekudumblot1">'Forma 13'!$L$20</definedName>
    <definedName name="VAS084_F_Kitasnemateria1Nuotekusurinki1">'Forma 13'!$J$20</definedName>
    <definedName name="VAS084_F_Kitasnemateria1Nuotekuvalymas1">'Forma 13'!$K$20</definedName>
    <definedName name="VAS084_F_Kitasnemateria1Pavirsiniunuot1">'Forma 13'!$M$20</definedName>
    <definedName name="VAS084_F_Kitasnemateria2Apskaitosveikla1">'Forma 13'!$N$102</definedName>
    <definedName name="VAS084_F_Kitasnemateria2Geriamojovande7">'Forma 13'!$G$102</definedName>
    <definedName name="VAS084_F_Kitasnemateria2Geriamojovande8">'Forma 13'!$H$102</definedName>
    <definedName name="VAS084_F_Kitasnemateria2Geriamojovande9">'Forma 13'!$I$102</definedName>
    <definedName name="VAS084_F_Kitasnemateria2Kitareguliuoja1">'Forma 13'!$O$102</definedName>
    <definedName name="VAS084_F_Kitasnemateria2Kitosveiklosne1">'Forma 13'!$P$102</definedName>
    <definedName name="VAS084_F_Kitasnemateria2Nuotekudumblot1">'Forma 13'!$L$102</definedName>
    <definedName name="VAS084_F_Kitasnemateria2Nuotekusurinki1">'Forma 13'!$J$102</definedName>
    <definedName name="VAS084_F_Kitasnemateria2Nuotekuvalymas1">'Forma 13'!$K$102</definedName>
    <definedName name="VAS084_F_Kitasnemateria2Pavirsiniunuot1">'Forma 13'!$M$102</definedName>
    <definedName name="VAS084_F_Kitasnemateria3Apskaitosveikla1">'Forma 13'!$N$184</definedName>
    <definedName name="VAS084_F_Kitasnemateria3Geriamojovande7">'Forma 13'!$G$184</definedName>
    <definedName name="VAS084_F_Kitasnemateria3Geriamojovande8">'Forma 13'!$H$184</definedName>
    <definedName name="VAS084_F_Kitasnemateria3Geriamojovande9">'Forma 13'!$I$184</definedName>
    <definedName name="VAS084_F_Kitasnemateria3Kitareguliuoja1">'Forma 13'!$O$184</definedName>
    <definedName name="VAS084_F_Kitasnemateria3Kitosveiklosne1">'Forma 13'!$P$184</definedName>
    <definedName name="VAS084_F_Kitasnemateria3Nuotekudumblot1">'Forma 13'!$L$184</definedName>
    <definedName name="VAS084_F_Kitasnemateria3Nuotekusurinki1">'Forma 13'!$J$184</definedName>
    <definedName name="VAS084_F_Kitasnemateria3Nuotekuvalymas1">'Forma 13'!$K$184</definedName>
    <definedName name="VAS084_F_Kitasnemateria3Pavirsiniunuot1">'Forma 13'!$M$184</definedName>
    <definedName name="VAS084_F_Kitigeriamojov1Apskaitosveikla1">'Forma 13'!$N$71</definedName>
    <definedName name="VAS084_F_Kitigeriamojov1Geriamojovande7">'Forma 13'!$G$71</definedName>
    <definedName name="VAS084_F_Kitigeriamojov1Geriamojovande8">'Forma 13'!$H$71</definedName>
    <definedName name="VAS084_F_Kitigeriamojov1Geriamojovande9">'Forma 13'!$I$71</definedName>
    <definedName name="VAS084_F_Kitigeriamojov1Kitareguliuoja1">'Forma 13'!$O$71</definedName>
    <definedName name="VAS084_F_Kitigeriamojov1Kitosveiklosne1">'Forma 13'!$P$71</definedName>
    <definedName name="VAS084_F_Kitigeriamojov1Nuotekudumblot1">'Forma 13'!$L$71</definedName>
    <definedName name="VAS084_F_Kitigeriamojov1Nuotekusurinki1">'Forma 13'!$J$71</definedName>
    <definedName name="VAS084_F_Kitigeriamojov1Nuotekuvalymas1">'Forma 13'!$K$71</definedName>
    <definedName name="VAS084_F_Kitigeriamojov1Pavirsiniunuot1">'Forma 13'!$M$71</definedName>
    <definedName name="VAS084_F_Kitigeriamojov2Apskaitosveikla1">'Forma 13'!$N$153</definedName>
    <definedName name="VAS084_F_Kitigeriamojov2Geriamojovande7">'Forma 13'!$G$153</definedName>
    <definedName name="VAS084_F_Kitigeriamojov2Geriamojovande8">'Forma 13'!$H$153</definedName>
    <definedName name="VAS084_F_Kitigeriamojov2Geriamojovande9">'Forma 13'!$I$153</definedName>
    <definedName name="VAS084_F_Kitigeriamojov2Kitareguliuoja1">'Forma 13'!$O$153</definedName>
    <definedName name="VAS084_F_Kitigeriamojov2Kitosveiklosne1">'Forma 13'!$P$153</definedName>
    <definedName name="VAS084_F_Kitigeriamojov2Nuotekudumblot1">'Forma 13'!$L$153</definedName>
    <definedName name="VAS084_F_Kitigeriamojov2Nuotekusurinki1">'Forma 13'!$J$153</definedName>
    <definedName name="VAS084_F_Kitigeriamojov2Nuotekuvalymas1">'Forma 13'!$K$153</definedName>
    <definedName name="VAS084_F_Kitigeriamojov2Pavirsiniunuot1">'Forma 13'!$M$153</definedName>
    <definedName name="VAS084_F_Kitigeriamojov3Apskaitosveikla1">'Forma 13'!$N$235</definedName>
    <definedName name="VAS084_F_Kitigeriamojov3Geriamojovande7">'Forma 13'!$G$235</definedName>
    <definedName name="VAS084_F_Kitigeriamojov3Geriamojovande8">'Forma 13'!$H$235</definedName>
    <definedName name="VAS084_F_Kitigeriamojov3Geriamojovande9">'Forma 13'!$I$235</definedName>
    <definedName name="VAS084_F_Kitigeriamojov3Kitareguliuoja1">'Forma 13'!$O$235</definedName>
    <definedName name="VAS084_F_Kitigeriamojov3Kitosveiklosne1">'Forma 13'!$P$235</definedName>
    <definedName name="VAS084_F_Kitigeriamojov3Nuotekudumblot1">'Forma 13'!$L$235</definedName>
    <definedName name="VAS084_F_Kitigeriamojov3Nuotekusurinki1">'Forma 13'!$J$235</definedName>
    <definedName name="VAS084_F_Kitigeriamojov3Nuotekuvalymas1">'Forma 13'!$K$235</definedName>
    <definedName name="VAS084_F_Kitigeriamojov3Pavirsiniunuot1">'Forma 13'!$M$235</definedName>
    <definedName name="VAS084_F_Kitiirenginiai1Apskaitosveikla1">'Forma 13'!$N$45</definedName>
    <definedName name="VAS084_F_Kitiirenginiai1Geriamojovande7">'Forma 13'!$G$45</definedName>
    <definedName name="VAS084_F_Kitiirenginiai1Geriamojovande8">'Forma 13'!$H$45</definedName>
    <definedName name="VAS084_F_Kitiirenginiai1Geriamojovande9">'Forma 13'!$I$45</definedName>
    <definedName name="VAS084_F_Kitiirenginiai1Kitareguliuoja1">'Forma 13'!$O$45</definedName>
    <definedName name="VAS084_F_Kitiirenginiai1Kitosveiklosne1">'Forma 13'!$P$45</definedName>
    <definedName name="VAS084_F_Kitiirenginiai1Nuotekudumblot1">'Forma 13'!$L$45</definedName>
    <definedName name="VAS084_F_Kitiirenginiai1Nuotekusurinki1">'Forma 13'!$J$45</definedName>
    <definedName name="VAS084_F_Kitiirenginiai1Nuotekuvalymas1">'Forma 13'!$K$45</definedName>
    <definedName name="VAS084_F_Kitiirenginiai1Pavirsiniunuot1">'Forma 13'!$M$45</definedName>
    <definedName name="VAS084_F_Kitiirenginiai2Apskaitosveikla1">'Forma 13'!$N$58</definedName>
    <definedName name="VAS084_F_Kitiirenginiai2Geriamojovande7">'Forma 13'!$G$58</definedName>
    <definedName name="VAS084_F_Kitiirenginiai2Geriamojovande8">'Forma 13'!$H$58</definedName>
    <definedName name="VAS084_F_Kitiirenginiai2Geriamojovande9">'Forma 13'!$I$58</definedName>
    <definedName name="VAS084_F_Kitiirenginiai2Kitareguliuoja1">'Forma 13'!$O$58</definedName>
    <definedName name="VAS084_F_Kitiirenginiai2Kitosveiklosne1">'Forma 13'!$P$58</definedName>
    <definedName name="VAS084_F_Kitiirenginiai2Nuotekudumblot1">'Forma 13'!$L$58</definedName>
    <definedName name="VAS084_F_Kitiirenginiai2Nuotekusurinki1">'Forma 13'!$J$58</definedName>
    <definedName name="VAS084_F_Kitiirenginiai2Nuotekuvalymas1">'Forma 13'!$K$58</definedName>
    <definedName name="VAS084_F_Kitiirenginiai2Pavirsiniunuot1">'Forma 13'!$M$58</definedName>
    <definedName name="VAS084_F_Kitiirenginiai3Apskaitosveikla1">'Forma 13'!$N$127</definedName>
    <definedName name="VAS084_F_Kitiirenginiai3Geriamojovande7">'Forma 13'!$G$127</definedName>
    <definedName name="VAS084_F_Kitiirenginiai3Geriamojovande8">'Forma 13'!$H$127</definedName>
    <definedName name="VAS084_F_Kitiirenginiai3Geriamojovande9">'Forma 13'!$I$127</definedName>
    <definedName name="VAS084_F_Kitiirenginiai3Kitareguliuoja1">'Forma 13'!$O$127</definedName>
    <definedName name="VAS084_F_Kitiirenginiai3Kitosveiklosne1">'Forma 13'!$P$127</definedName>
    <definedName name="VAS084_F_Kitiirenginiai3Nuotekudumblot1">'Forma 13'!$L$127</definedName>
    <definedName name="VAS084_F_Kitiirenginiai3Nuotekusurinki1">'Forma 13'!$J$127</definedName>
    <definedName name="VAS084_F_Kitiirenginiai3Nuotekuvalymas1">'Forma 13'!$K$127</definedName>
    <definedName name="VAS084_F_Kitiirenginiai3Pavirsiniunuot1">'Forma 13'!$M$127</definedName>
    <definedName name="VAS084_F_Kitiirenginiai4Apskaitosveikla1">'Forma 13'!$N$140</definedName>
    <definedName name="VAS084_F_Kitiirenginiai4Geriamojovande7">'Forma 13'!$G$140</definedName>
    <definedName name="VAS084_F_Kitiirenginiai4Geriamojovande8">'Forma 13'!$H$140</definedName>
    <definedName name="VAS084_F_Kitiirenginiai4Geriamojovande9">'Forma 13'!$I$140</definedName>
    <definedName name="VAS084_F_Kitiirenginiai4Kitareguliuoja1">'Forma 13'!$O$140</definedName>
    <definedName name="VAS084_F_Kitiirenginiai4Kitosveiklosne1">'Forma 13'!$P$140</definedName>
    <definedName name="VAS084_F_Kitiirenginiai4Nuotekudumblot1">'Forma 13'!$L$140</definedName>
    <definedName name="VAS084_F_Kitiirenginiai4Nuotekusurinki1">'Forma 13'!$J$140</definedName>
    <definedName name="VAS084_F_Kitiirenginiai4Nuotekuvalymas1">'Forma 13'!$K$140</definedName>
    <definedName name="VAS084_F_Kitiirenginiai4Pavirsiniunuot1">'Forma 13'!$M$140</definedName>
    <definedName name="VAS084_F_Kitiirenginiai5Apskaitosveikla1">'Forma 13'!$N$209</definedName>
    <definedName name="VAS084_F_Kitiirenginiai5Geriamojovande7">'Forma 13'!$G$209</definedName>
    <definedName name="VAS084_F_Kitiirenginiai5Geriamojovande8">'Forma 13'!$H$209</definedName>
    <definedName name="VAS084_F_Kitiirenginiai5Geriamojovande9">'Forma 13'!$I$209</definedName>
    <definedName name="VAS084_F_Kitiirenginiai5Kitareguliuoja1">'Forma 13'!$O$209</definedName>
    <definedName name="VAS084_F_Kitiirenginiai5Kitosveiklosne1">'Forma 13'!$P$209</definedName>
    <definedName name="VAS084_F_Kitiirenginiai5Nuotekudumblot1">'Forma 13'!$L$209</definedName>
    <definedName name="VAS084_F_Kitiirenginiai5Nuotekusurinki1">'Forma 13'!$J$209</definedName>
    <definedName name="VAS084_F_Kitiirenginiai5Nuotekuvalymas1">'Forma 13'!$K$209</definedName>
    <definedName name="VAS084_F_Kitiirenginiai5Pavirsiniunuot1">'Forma 13'!$M$209</definedName>
    <definedName name="VAS084_F_Kitiirenginiai6Apskaitosveikla1">'Forma 13'!$N$222</definedName>
    <definedName name="VAS084_F_Kitiirenginiai6Geriamojovande7">'Forma 13'!$G$222</definedName>
    <definedName name="VAS084_F_Kitiirenginiai6Geriamojovande8">'Forma 13'!$H$222</definedName>
    <definedName name="VAS084_F_Kitiirenginiai6Geriamojovande9">'Forma 13'!$I$222</definedName>
    <definedName name="VAS084_F_Kitiirenginiai6Kitareguliuoja1">'Forma 13'!$O$222</definedName>
    <definedName name="VAS084_F_Kitiirenginiai6Kitosveiklosne1">'Forma 13'!$P$222</definedName>
    <definedName name="VAS084_F_Kitiirenginiai6Nuotekudumblot1">'Forma 13'!$L$222</definedName>
    <definedName name="VAS084_F_Kitiirenginiai6Nuotekusurinki1">'Forma 13'!$J$222</definedName>
    <definedName name="VAS084_F_Kitiirenginiai6Nuotekuvalymas1">'Forma 13'!$K$222</definedName>
    <definedName name="VAS084_F_Kitiirenginiai6Pavirsiniunuot1">'Forma 13'!$M$222</definedName>
    <definedName name="VAS084_F_Kitostransport1Apskaitosveikla1">'Forma 13'!$N$84</definedName>
    <definedName name="VAS084_F_Kitostransport1Geriamojovande7">'Forma 13'!$G$84</definedName>
    <definedName name="VAS084_F_Kitostransport1Geriamojovande8">'Forma 13'!$H$84</definedName>
    <definedName name="VAS084_F_Kitostransport1Geriamojovande9">'Forma 13'!$I$84</definedName>
    <definedName name="VAS084_F_Kitostransport1Kitareguliuoja1">'Forma 13'!$O$84</definedName>
    <definedName name="VAS084_F_Kitostransport1Kitosveiklosne1">'Forma 13'!$P$84</definedName>
    <definedName name="VAS084_F_Kitostransport1Nuotekudumblot1">'Forma 13'!$L$84</definedName>
    <definedName name="VAS084_F_Kitostransport1Nuotekusurinki1">'Forma 13'!$J$84</definedName>
    <definedName name="VAS084_F_Kitostransport1Nuotekuvalymas1">'Forma 13'!$K$84</definedName>
    <definedName name="VAS084_F_Kitostransport1Pavirsiniunuot1">'Forma 13'!$M$84</definedName>
    <definedName name="VAS084_F_Kitostransport2Apskaitosveikla1">'Forma 13'!$N$166</definedName>
    <definedName name="VAS084_F_Kitostransport2Geriamojovande7">'Forma 13'!$G$166</definedName>
    <definedName name="VAS084_F_Kitostransport2Geriamojovande8">'Forma 13'!$H$166</definedName>
    <definedName name="VAS084_F_Kitostransport2Geriamojovande9">'Forma 13'!$I$166</definedName>
    <definedName name="VAS084_F_Kitostransport2Kitareguliuoja1">'Forma 13'!$O$166</definedName>
    <definedName name="VAS084_F_Kitostransport2Kitosveiklosne1">'Forma 13'!$P$166</definedName>
    <definedName name="VAS084_F_Kitostransport2Nuotekudumblot1">'Forma 13'!$L$166</definedName>
    <definedName name="VAS084_F_Kitostransport2Nuotekusurinki1">'Forma 13'!$J$166</definedName>
    <definedName name="VAS084_F_Kitostransport2Nuotekuvalymas1">'Forma 13'!$K$166</definedName>
    <definedName name="VAS084_F_Kitostransport2Pavirsiniunuot1">'Forma 13'!$M$166</definedName>
    <definedName name="VAS084_F_Kitostransport3Apskaitosveikla1">'Forma 13'!$N$248</definedName>
    <definedName name="VAS084_F_Kitostransport3Geriamojovande7">'Forma 13'!$G$248</definedName>
    <definedName name="VAS084_F_Kitostransport3Geriamojovande8">'Forma 13'!$H$248</definedName>
    <definedName name="VAS084_F_Kitostransport3Geriamojovande9">'Forma 13'!$I$248</definedName>
    <definedName name="VAS084_F_Kitostransport3Kitareguliuoja1">'Forma 13'!$O$248</definedName>
    <definedName name="VAS084_F_Kitostransport3Kitosveiklosne1">'Forma 13'!$P$248</definedName>
    <definedName name="VAS084_F_Kitostransport3Nuotekudumblot1">'Forma 13'!$L$248</definedName>
    <definedName name="VAS084_F_Kitostransport3Nuotekusurinki1">'Forma 13'!$J$248</definedName>
    <definedName name="VAS084_F_Kitostransport3Nuotekuvalymas1">'Forma 13'!$K$248</definedName>
    <definedName name="VAS084_F_Kitostransport3Pavirsiniunuot1">'Forma 13'!$M$248</definedName>
    <definedName name="VAS084_F_Lengviejiautom1Apskaitosveikla1">'Forma 13'!$N$80</definedName>
    <definedName name="VAS084_F_Lengviejiautom1Geriamojovande7">'Forma 13'!$G$80</definedName>
    <definedName name="VAS084_F_Lengviejiautom1Geriamojovande8">'Forma 13'!$H$80</definedName>
    <definedName name="VAS084_F_Lengviejiautom1Geriamojovande9">'Forma 13'!$I$80</definedName>
    <definedName name="VAS084_F_Lengviejiautom1Kitareguliuoja1">'Forma 13'!$O$80</definedName>
    <definedName name="VAS084_F_Lengviejiautom1Kitosveiklosne1">'Forma 13'!$P$80</definedName>
    <definedName name="VAS084_F_Lengviejiautom1Nuotekudumblot1">'Forma 13'!$L$80</definedName>
    <definedName name="VAS084_F_Lengviejiautom1Nuotekusurinki1">'Forma 13'!$J$80</definedName>
    <definedName name="VAS084_F_Lengviejiautom1Nuotekuvalymas1">'Forma 13'!$K$80</definedName>
    <definedName name="VAS084_F_Lengviejiautom1Pavirsiniunuot1">'Forma 13'!$M$80</definedName>
    <definedName name="VAS084_F_Lengviejiautom2Apskaitosveikla1">'Forma 13'!$N$162</definedName>
    <definedName name="VAS084_F_Lengviejiautom2Geriamojovande7">'Forma 13'!$G$162</definedName>
    <definedName name="VAS084_F_Lengviejiautom2Geriamojovande8">'Forma 13'!$H$162</definedName>
    <definedName name="VAS084_F_Lengviejiautom2Geriamojovande9">'Forma 13'!$I$162</definedName>
    <definedName name="VAS084_F_Lengviejiautom2Kitareguliuoja1">'Forma 13'!$O$162</definedName>
    <definedName name="VAS084_F_Lengviejiautom2Kitosveiklosne1">'Forma 13'!$P$162</definedName>
    <definedName name="VAS084_F_Lengviejiautom2Nuotekudumblot1">'Forma 13'!$L$162</definedName>
    <definedName name="VAS084_F_Lengviejiautom2Nuotekusurinki1">'Forma 13'!$J$162</definedName>
    <definedName name="VAS084_F_Lengviejiautom2Nuotekuvalymas1">'Forma 13'!$K$162</definedName>
    <definedName name="VAS084_F_Lengviejiautom2Pavirsiniunuot1">'Forma 13'!$M$162</definedName>
    <definedName name="VAS084_F_Lengviejiautom3Apskaitosveikla1">'Forma 13'!$N$244</definedName>
    <definedName name="VAS084_F_Lengviejiautom3Geriamojovande7">'Forma 13'!$G$244</definedName>
    <definedName name="VAS084_F_Lengviejiautom3Geriamojovande8">'Forma 13'!$H$244</definedName>
    <definedName name="VAS084_F_Lengviejiautom3Geriamojovande9">'Forma 13'!$I$244</definedName>
    <definedName name="VAS084_F_Lengviejiautom3Kitareguliuoja1">'Forma 13'!$O$244</definedName>
    <definedName name="VAS084_F_Lengviejiautom3Kitosveiklosne1">'Forma 13'!$P$244</definedName>
    <definedName name="VAS084_F_Lengviejiautom3Nuotekudumblot1">'Forma 13'!$L$244</definedName>
    <definedName name="VAS084_F_Lengviejiautom3Nuotekusurinki1">'Forma 13'!$J$244</definedName>
    <definedName name="VAS084_F_Lengviejiautom3Nuotekuvalymas1">'Forma 13'!$K$244</definedName>
    <definedName name="VAS084_F_Lengviejiautom3Pavirsiniunuot1">'Forma 13'!$M$244</definedName>
    <definedName name="VAS084_F_Masinosiriranga1Apskaitosveikla1">'Forma 13'!$N$49</definedName>
    <definedName name="VAS084_F_Masinosiriranga1Geriamojovande7">'Forma 13'!$G$49</definedName>
    <definedName name="VAS084_F_Masinosiriranga1Geriamojovande8">'Forma 13'!$H$49</definedName>
    <definedName name="VAS084_F_Masinosiriranga1Geriamojovande9">'Forma 13'!$I$49</definedName>
    <definedName name="VAS084_F_Masinosiriranga1Kitareguliuoja1">'Forma 13'!$O$49</definedName>
    <definedName name="VAS084_F_Masinosiriranga1Kitosveiklosne1">'Forma 13'!$P$49</definedName>
    <definedName name="VAS084_F_Masinosiriranga1Nuotekudumblot1">'Forma 13'!$L$49</definedName>
    <definedName name="VAS084_F_Masinosiriranga1Nuotekusurinki1">'Forma 13'!$J$49</definedName>
    <definedName name="VAS084_F_Masinosiriranga1Nuotekuvalymas1">'Forma 13'!$K$49</definedName>
    <definedName name="VAS084_F_Masinosiriranga1Pavirsiniunuot1">'Forma 13'!$M$49</definedName>
    <definedName name="VAS084_F_Masinosiriranga2Apskaitosveikla1">'Forma 13'!$N$131</definedName>
    <definedName name="VAS084_F_Masinosiriranga2Geriamojovande7">'Forma 13'!$G$131</definedName>
    <definedName name="VAS084_F_Masinosiriranga2Geriamojovande8">'Forma 13'!$H$131</definedName>
    <definedName name="VAS084_F_Masinosiriranga2Geriamojovande9">'Forma 13'!$I$131</definedName>
    <definedName name="VAS084_F_Masinosiriranga2Kitareguliuoja1">'Forma 13'!$O$131</definedName>
    <definedName name="VAS084_F_Masinosiriranga2Kitosveiklosne1">'Forma 13'!$P$131</definedName>
    <definedName name="VAS084_F_Masinosiriranga2Nuotekudumblot1">'Forma 13'!$L$131</definedName>
    <definedName name="VAS084_F_Masinosiriranga2Nuotekusurinki1">'Forma 13'!$J$131</definedName>
    <definedName name="VAS084_F_Masinosiriranga2Nuotekuvalymas1">'Forma 13'!$K$131</definedName>
    <definedName name="VAS084_F_Masinosiriranga2Pavirsiniunuot1">'Forma 13'!$M$131</definedName>
    <definedName name="VAS084_F_Masinosiriranga3Apskaitosveikla1">'Forma 13'!$N$213</definedName>
    <definedName name="VAS084_F_Masinosiriranga3Geriamojovande7">'Forma 13'!$G$213</definedName>
    <definedName name="VAS084_F_Masinosiriranga3Geriamojovande8">'Forma 13'!$H$213</definedName>
    <definedName name="VAS084_F_Masinosiriranga3Geriamojovande9">'Forma 13'!$I$213</definedName>
    <definedName name="VAS084_F_Masinosiriranga3Kitareguliuoja1">'Forma 13'!$O$213</definedName>
    <definedName name="VAS084_F_Masinosiriranga3Kitosveiklosne1">'Forma 13'!$P$213</definedName>
    <definedName name="VAS084_F_Masinosiriranga3Nuotekudumblot1">'Forma 13'!$L$213</definedName>
    <definedName name="VAS084_F_Masinosiriranga3Nuotekusurinki1">'Forma 13'!$J$213</definedName>
    <definedName name="VAS084_F_Masinosiriranga3Nuotekuvalymas1">'Forma 13'!$K$213</definedName>
    <definedName name="VAS084_F_Masinosiriranga3Pavirsiniunuot1">'Forma 13'!$M$213</definedName>
    <definedName name="VAS084_F_Nematerialusis1Apskaitosveikla1">'Forma 13'!$N$11</definedName>
    <definedName name="VAS084_F_Nematerialusis1Geriamojovande7">'Forma 13'!$G$11</definedName>
    <definedName name="VAS084_F_Nematerialusis1Geriamojovande8">'Forma 13'!$H$11</definedName>
    <definedName name="VAS084_F_Nematerialusis1Geriamojovande9">'Forma 13'!$I$11</definedName>
    <definedName name="VAS084_F_Nematerialusis1Kitareguliuoja1">'Forma 13'!$O$11</definedName>
    <definedName name="VAS084_F_Nematerialusis1Kitosveiklosne1">'Forma 13'!$P$11</definedName>
    <definedName name="VAS084_F_Nematerialusis1Nuotekudumblot1">'Forma 13'!$L$11</definedName>
    <definedName name="VAS084_F_Nematerialusis1Nuotekusurinki1">'Forma 13'!$J$11</definedName>
    <definedName name="VAS084_F_Nematerialusis1Nuotekuvalymas1">'Forma 13'!$K$11</definedName>
    <definedName name="VAS084_F_Nematerialusis1Pavirsiniunuot1">'Forma 13'!$M$11</definedName>
    <definedName name="VAS084_F_Nematerialusis2Apskaitosveikla1">'Forma 13'!$N$93</definedName>
    <definedName name="VAS084_F_Nematerialusis2Geriamojovande7">'Forma 13'!$G$93</definedName>
    <definedName name="VAS084_F_Nematerialusis2Geriamojovande8">'Forma 13'!$H$93</definedName>
    <definedName name="VAS084_F_Nematerialusis2Geriamojovande9">'Forma 13'!$I$93</definedName>
    <definedName name="VAS084_F_Nematerialusis2Kitareguliuoja1">'Forma 13'!$O$93</definedName>
    <definedName name="VAS084_F_Nematerialusis2Kitosveiklosne1">'Forma 13'!$P$93</definedName>
    <definedName name="VAS084_F_Nematerialusis2Nuotekudumblot1">'Forma 13'!$L$93</definedName>
    <definedName name="VAS084_F_Nematerialusis2Nuotekusurinki1">'Forma 13'!$J$93</definedName>
    <definedName name="VAS084_F_Nematerialusis2Nuotekuvalymas1">'Forma 13'!$K$93</definedName>
    <definedName name="VAS084_F_Nematerialusis2Pavirsiniunuot1">'Forma 13'!$M$93</definedName>
    <definedName name="VAS084_F_Nematerialusis3Apskaitosveikla1">'Forma 13'!$N$175</definedName>
    <definedName name="VAS084_F_Nematerialusis3Geriamojovande7">'Forma 13'!$G$175</definedName>
    <definedName name="VAS084_F_Nematerialusis3Geriamojovande8">'Forma 13'!$H$175</definedName>
    <definedName name="VAS084_F_Nematerialusis3Geriamojovande9">'Forma 13'!$I$175</definedName>
    <definedName name="VAS084_F_Nematerialusis3Kitareguliuoja1">'Forma 13'!$O$175</definedName>
    <definedName name="VAS084_F_Nematerialusis3Kitosveiklosne1">'Forma 13'!$P$175</definedName>
    <definedName name="VAS084_F_Nematerialusis3Nuotekudumblot1">'Forma 13'!$L$175</definedName>
    <definedName name="VAS084_F_Nematerialusis3Nuotekusurinki1">'Forma 13'!$J$175</definedName>
    <definedName name="VAS084_F_Nematerialusis3Nuotekuvalymas1">'Forma 13'!$K$175</definedName>
    <definedName name="VAS084_F_Nematerialusis3Pavirsiniunuot1">'Forma 13'!$M$175</definedName>
    <definedName name="VAS084_F_Netiesiogiaipa1Apskaitosveikla1">'Forma 13'!$N$92</definedName>
    <definedName name="VAS084_F_Netiesiogiaipa1Geriamojovande7">'Forma 13'!$G$92</definedName>
    <definedName name="VAS084_F_Netiesiogiaipa1Geriamojovande8">'Forma 13'!$H$92</definedName>
    <definedName name="VAS084_F_Netiesiogiaipa1Geriamojovande9">'Forma 13'!$I$92</definedName>
    <definedName name="VAS084_F_Netiesiogiaipa1Kitareguliuoja1">'Forma 13'!$O$92</definedName>
    <definedName name="VAS084_F_Netiesiogiaipa1Kitosveiklosne1">'Forma 13'!$P$92</definedName>
    <definedName name="VAS084_F_Netiesiogiaipa1Nuotekudumblot1">'Forma 13'!$L$92</definedName>
    <definedName name="VAS084_F_Netiesiogiaipa1Nuotekusurinki1">'Forma 13'!$J$92</definedName>
    <definedName name="VAS084_F_Netiesiogiaipa1Nuotekuvalymas1">'Forma 13'!$K$92</definedName>
    <definedName name="VAS084_F_Netiesiogiaipa1Pavirsiniunuot1">'Forma 13'!$M$92</definedName>
    <definedName name="VAS084_F_Nuotekuirdumbl1Apskaitosveikla1">'Forma 13'!$N$54</definedName>
    <definedName name="VAS084_F_Nuotekuirdumbl1Geriamojovande7">'Forma 13'!$G$54</definedName>
    <definedName name="VAS084_F_Nuotekuirdumbl1Geriamojovande8">'Forma 13'!$H$54</definedName>
    <definedName name="VAS084_F_Nuotekuirdumbl1Geriamojovande9">'Forma 13'!$I$54</definedName>
    <definedName name="VAS084_F_Nuotekuirdumbl1Kitareguliuoja1">'Forma 13'!$O$54</definedName>
    <definedName name="VAS084_F_Nuotekuirdumbl1Kitosveiklosne1">'Forma 13'!$P$54</definedName>
    <definedName name="VAS084_F_Nuotekuirdumbl1Nuotekudumblot1">'Forma 13'!$L$54</definedName>
    <definedName name="VAS084_F_Nuotekuirdumbl1Nuotekusurinki1">'Forma 13'!$J$54</definedName>
    <definedName name="VAS084_F_Nuotekuirdumbl1Nuotekuvalymas1">'Forma 13'!$K$54</definedName>
    <definedName name="VAS084_F_Nuotekuirdumbl1Pavirsiniunuot1">'Forma 13'!$M$54</definedName>
    <definedName name="VAS084_F_Nuotekuirdumbl2Apskaitosveikla1">'Forma 13'!$N$136</definedName>
    <definedName name="VAS084_F_Nuotekuirdumbl2Geriamojovande7">'Forma 13'!$G$136</definedName>
    <definedName name="VAS084_F_Nuotekuirdumbl2Geriamojovande8">'Forma 13'!$H$136</definedName>
    <definedName name="VAS084_F_Nuotekuirdumbl2Geriamojovande9">'Forma 13'!$I$136</definedName>
    <definedName name="VAS084_F_Nuotekuirdumbl2Kitareguliuoja1">'Forma 13'!$O$136</definedName>
    <definedName name="VAS084_F_Nuotekuirdumbl2Kitosveiklosne1">'Forma 13'!$P$136</definedName>
    <definedName name="VAS084_F_Nuotekuirdumbl2Nuotekudumblot1">'Forma 13'!$L$136</definedName>
    <definedName name="VAS084_F_Nuotekuirdumbl2Nuotekusurinki1">'Forma 13'!$J$136</definedName>
    <definedName name="VAS084_F_Nuotekuirdumbl2Nuotekuvalymas1">'Forma 13'!$K$136</definedName>
    <definedName name="VAS084_F_Nuotekuirdumbl2Pavirsiniunuot1">'Forma 13'!$M$136</definedName>
    <definedName name="VAS084_F_Nuotekuirdumbl3Apskaitosveikla1">'Forma 13'!$N$218</definedName>
    <definedName name="VAS084_F_Nuotekuirdumbl3Geriamojovande7">'Forma 13'!$G$218</definedName>
    <definedName name="VAS084_F_Nuotekuirdumbl3Geriamojovande8">'Forma 13'!$H$218</definedName>
    <definedName name="VAS084_F_Nuotekuirdumbl3Geriamojovande9">'Forma 13'!$I$218</definedName>
    <definedName name="VAS084_F_Nuotekuirdumbl3Kitareguliuoja1">'Forma 13'!$O$218</definedName>
    <definedName name="VAS084_F_Nuotekuirdumbl3Kitosveiklosne1">'Forma 13'!$P$218</definedName>
    <definedName name="VAS084_F_Nuotekuirdumbl3Nuotekudumblot1">'Forma 13'!$L$218</definedName>
    <definedName name="VAS084_F_Nuotekuirdumbl3Nuotekusurinki1">'Forma 13'!$J$218</definedName>
    <definedName name="VAS084_F_Nuotekuirdumbl3Nuotekuvalymas1">'Forma 13'!$K$218</definedName>
    <definedName name="VAS084_F_Nuotekuirdumbl3Pavirsiniunuot1">'Forma 13'!$M$218</definedName>
    <definedName name="VAS084_F_Pastataiadmini1Apskaitosveikla1">'Forma 13'!$N$25</definedName>
    <definedName name="VAS084_F_Pastataiadmini1Geriamojovande7">'Forma 13'!$G$25</definedName>
    <definedName name="VAS084_F_Pastataiadmini1Geriamojovande8">'Forma 13'!$H$25</definedName>
    <definedName name="VAS084_F_Pastataiadmini1Geriamojovande9">'Forma 13'!$I$25</definedName>
    <definedName name="VAS084_F_Pastataiadmini1Kitareguliuoja1">'Forma 13'!$O$25</definedName>
    <definedName name="VAS084_F_Pastataiadmini1Kitosveiklosne1">'Forma 13'!$P$25</definedName>
    <definedName name="VAS084_F_Pastataiadmini1Nuotekudumblot1">'Forma 13'!$L$25</definedName>
    <definedName name="VAS084_F_Pastataiadmini1Nuotekusurinki1">'Forma 13'!$J$25</definedName>
    <definedName name="VAS084_F_Pastataiadmini1Nuotekuvalymas1">'Forma 13'!$K$25</definedName>
    <definedName name="VAS084_F_Pastataiadmini1Pavirsiniunuot1">'Forma 13'!$M$25</definedName>
    <definedName name="VAS084_F_Pastataiadmini2Apskaitosveikla1">'Forma 13'!$N$107</definedName>
    <definedName name="VAS084_F_Pastataiadmini2Geriamojovande7">'Forma 13'!$G$107</definedName>
    <definedName name="VAS084_F_Pastataiadmini2Geriamojovande8">'Forma 13'!$H$107</definedName>
    <definedName name="VAS084_F_Pastataiadmini2Geriamojovande9">'Forma 13'!$I$107</definedName>
    <definedName name="VAS084_F_Pastataiadmini2Kitareguliuoja1">'Forma 13'!$O$107</definedName>
    <definedName name="VAS084_F_Pastataiadmini2Kitosveiklosne1">'Forma 13'!$P$107</definedName>
    <definedName name="VAS084_F_Pastataiadmini2Nuotekudumblot1">'Forma 13'!$L$107</definedName>
    <definedName name="VAS084_F_Pastataiadmini2Nuotekusurinki1">'Forma 13'!$J$107</definedName>
    <definedName name="VAS084_F_Pastataiadmini2Nuotekuvalymas1">'Forma 13'!$K$107</definedName>
    <definedName name="VAS084_F_Pastataiadmini2Pavirsiniunuot1">'Forma 13'!$M$107</definedName>
    <definedName name="VAS084_F_Pastataiadmini3Apskaitosveikla1">'Forma 13'!$N$189</definedName>
    <definedName name="VAS084_F_Pastataiadmini3Geriamojovande7">'Forma 13'!$G$189</definedName>
    <definedName name="VAS084_F_Pastataiadmini3Geriamojovande8">'Forma 13'!$H$189</definedName>
    <definedName name="VAS084_F_Pastataiadmini3Geriamojovande9">'Forma 13'!$I$189</definedName>
    <definedName name="VAS084_F_Pastataiadmini3Kitareguliuoja1">'Forma 13'!$O$189</definedName>
    <definedName name="VAS084_F_Pastataiadmini3Kitosveiklosne1">'Forma 13'!$P$189</definedName>
    <definedName name="VAS084_F_Pastataiadmini3Nuotekudumblot1">'Forma 13'!$L$189</definedName>
    <definedName name="VAS084_F_Pastataiadmini3Nuotekusurinki1">'Forma 13'!$J$189</definedName>
    <definedName name="VAS084_F_Pastataiadmini3Nuotekuvalymas1">'Forma 13'!$K$189</definedName>
    <definedName name="VAS084_F_Pastataiadmini3Pavirsiniunuot1">'Forma 13'!$M$189</definedName>
    <definedName name="VAS084_F_Pastataiirstat1Apskaitosveikla1">'Forma 13'!$N$24</definedName>
    <definedName name="VAS084_F_Pastataiirstat1Geriamojovande7">'Forma 13'!$G$24</definedName>
    <definedName name="VAS084_F_Pastataiirstat1Geriamojovande8">'Forma 13'!$H$24</definedName>
    <definedName name="VAS084_F_Pastataiirstat1Geriamojovande9">'Forma 13'!$I$24</definedName>
    <definedName name="VAS084_F_Pastataiirstat1Kitareguliuoja1">'Forma 13'!$O$24</definedName>
    <definedName name="VAS084_F_Pastataiirstat1Kitosveiklosne1">'Forma 13'!$P$24</definedName>
    <definedName name="VAS084_F_Pastataiirstat1Nuotekudumblot1">'Forma 13'!$L$24</definedName>
    <definedName name="VAS084_F_Pastataiirstat1Nuotekusurinki1">'Forma 13'!$J$24</definedName>
    <definedName name="VAS084_F_Pastataiirstat1Nuotekuvalymas1">'Forma 13'!$K$24</definedName>
    <definedName name="VAS084_F_Pastataiirstat1Pavirsiniunuot1">'Forma 13'!$M$24</definedName>
    <definedName name="VAS084_F_Pastataiirstat2Apskaitosveikla1">'Forma 13'!$N$106</definedName>
    <definedName name="VAS084_F_Pastataiirstat2Geriamojovande7">'Forma 13'!$G$106</definedName>
    <definedName name="VAS084_F_Pastataiirstat2Geriamojovande8">'Forma 13'!$H$106</definedName>
    <definedName name="VAS084_F_Pastataiirstat2Geriamojovande9">'Forma 13'!$I$106</definedName>
    <definedName name="VAS084_F_Pastataiirstat2Kitareguliuoja1">'Forma 13'!$O$106</definedName>
    <definedName name="VAS084_F_Pastataiirstat2Kitosveiklosne1">'Forma 13'!$P$106</definedName>
    <definedName name="VAS084_F_Pastataiirstat2Nuotekudumblot1">'Forma 13'!$L$106</definedName>
    <definedName name="VAS084_F_Pastataiirstat2Nuotekusurinki1">'Forma 13'!$J$106</definedName>
    <definedName name="VAS084_F_Pastataiirstat2Nuotekuvalymas1">'Forma 13'!$K$106</definedName>
    <definedName name="VAS084_F_Pastataiirstat2Pavirsiniunuot1">'Forma 13'!$M$106</definedName>
    <definedName name="VAS084_F_Pastataiirstat3Apskaitosveikla1">'Forma 13'!$N$188</definedName>
    <definedName name="VAS084_F_Pastataiirstat3Geriamojovande7">'Forma 13'!$G$188</definedName>
    <definedName name="VAS084_F_Pastataiirstat3Geriamojovande8">'Forma 13'!$H$188</definedName>
    <definedName name="VAS084_F_Pastataiirstat3Geriamojovande9">'Forma 13'!$I$188</definedName>
    <definedName name="VAS084_F_Pastataiirstat3Kitareguliuoja1">'Forma 13'!$O$188</definedName>
    <definedName name="VAS084_F_Pastataiirstat3Kitosveiklosne1">'Forma 13'!$P$188</definedName>
    <definedName name="VAS084_F_Pastataiirstat3Nuotekudumblot1">'Forma 13'!$L$188</definedName>
    <definedName name="VAS084_F_Pastataiirstat3Nuotekusurinki1">'Forma 13'!$J$188</definedName>
    <definedName name="VAS084_F_Pastataiirstat3Nuotekuvalymas1">'Forma 13'!$K$188</definedName>
    <definedName name="VAS084_F_Pastataiirstat3Pavirsiniunuot1">'Forma 13'!$M$188</definedName>
    <definedName name="VAS084_F_Saulessviesose1Apskaitosveikla1">'Forma 13'!$N$41</definedName>
    <definedName name="VAS084_F_Saulessviesose1Geriamojovande7">'Forma 13'!$G$41</definedName>
    <definedName name="VAS084_F_Saulessviesose1Geriamojovande8">'Forma 13'!$H$41</definedName>
    <definedName name="VAS084_F_Saulessviesose1Geriamojovande9">'Forma 13'!$I$41</definedName>
    <definedName name="VAS084_F_Saulessviesose1Kitareguliuoja1">'Forma 13'!$O$41</definedName>
    <definedName name="VAS084_F_Saulessviesose1Kitosveiklosne1">'Forma 13'!$P$41</definedName>
    <definedName name="VAS084_F_Saulessviesose1Nuotekudumblot1">'Forma 13'!$L$41</definedName>
    <definedName name="VAS084_F_Saulessviesose1Nuotekusurinki1">'Forma 13'!$J$41</definedName>
    <definedName name="VAS084_F_Saulessviesose1Nuotekuvalymas1">'Forma 13'!$K$41</definedName>
    <definedName name="VAS084_F_Saulessviesose1Pavirsiniunuot1">'Forma 13'!$M$41</definedName>
    <definedName name="VAS084_F_Saulessviesose2Apskaitosveikla1">'Forma 13'!$N$123</definedName>
    <definedName name="VAS084_F_Saulessviesose2Geriamojovande7">'Forma 13'!$G$123</definedName>
    <definedName name="VAS084_F_Saulessviesose2Geriamojovande8">'Forma 13'!$H$123</definedName>
    <definedName name="VAS084_F_Saulessviesose2Geriamojovande9">'Forma 13'!$I$123</definedName>
    <definedName name="VAS084_F_Saulessviesose2Kitareguliuoja1">'Forma 13'!$O$123</definedName>
    <definedName name="VAS084_F_Saulessviesose2Kitosveiklosne1">'Forma 13'!$P$123</definedName>
    <definedName name="VAS084_F_Saulessviesose2Nuotekudumblot1">'Forma 13'!$L$123</definedName>
    <definedName name="VAS084_F_Saulessviesose2Nuotekusurinki1">'Forma 13'!$J$123</definedName>
    <definedName name="VAS084_F_Saulessviesose2Nuotekuvalymas1">'Forma 13'!$K$123</definedName>
    <definedName name="VAS084_F_Saulessviesose2Pavirsiniunuot1">'Forma 13'!$M$123</definedName>
    <definedName name="VAS084_F_Saulessviesose3Apskaitosveikla1">'Forma 13'!$N$205</definedName>
    <definedName name="VAS084_F_Saulessviesose3Geriamojovande7">'Forma 13'!$G$205</definedName>
    <definedName name="VAS084_F_Saulessviesose3Geriamojovande8">'Forma 13'!$H$205</definedName>
    <definedName name="VAS084_F_Saulessviesose3Geriamojovande9">'Forma 13'!$I$205</definedName>
    <definedName name="VAS084_F_Saulessviesose3Kitareguliuoja1">'Forma 13'!$O$205</definedName>
    <definedName name="VAS084_F_Saulessviesose3Kitosveiklosne1">'Forma 13'!$P$205</definedName>
    <definedName name="VAS084_F_Saulessviesose3Nuotekudumblot1">'Forma 13'!$L$205</definedName>
    <definedName name="VAS084_F_Saulessviesose3Nuotekusurinki1">'Forma 13'!$J$205</definedName>
    <definedName name="VAS084_F_Saulessviesose3Nuotekuvalymas1">'Forma 13'!$K$205</definedName>
    <definedName name="VAS084_F_Saulessviesose3Pavirsiniunuot1">'Forma 13'!$M$205</definedName>
    <definedName name="VAS084_F_Silumosatsiska1Apskaitosveikla1">'Forma 13'!$N$67</definedName>
    <definedName name="VAS084_F_Silumosatsiska1Geriamojovande7">'Forma 13'!$G$67</definedName>
    <definedName name="VAS084_F_Silumosatsiska1Geriamojovande8">'Forma 13'!$H$67</definedName>
    <definedName name="VAS084_F_Silumosatsiska1Geriamojovande9">'Forma 13'!$I$67</definedName>
    <definedName name="VAS084_F_Silumosatsiska1Kitareguliuoja1">'Forma 13'!$O$67</definedName>
    <definedName name="VAS084_F_Silumosatsiska1Kitosveiklosne1">'Forma 13'!$P$67</definedName>
    <definedName name="VAS084_F_Silumosatsiska1Nuotekudumblot1">'Forma 13'!$L$67</definedName>
    <definedName name="VAS084_F_Silumosatsiska1Nuotekusurinki1">'Forma 13'!$J$67</definedName>
    <definedName name="VAS084_F_Silumosatsiska1Nuotekuvalymas1">'Forma 13'!$K$67</definedName>
    <definedName name="VAS084_F_Silumosatsiska1Pavirsiniunuot1">'Forma 13'!$M$67</definedName>
    <definedName name="VAS084_F_Silumosatsiska2Apskaitosveikla1">'Forma 13'!$N$149</definedName>
    <definedName name="VAS084_F_Silumosatsiska2Geriamojovande7">'Forma 13'!$G$149</definedName>
    <definedName name="VAS084_F_Silumosatsiska2Geriamojovande8">'Forma 13'!$H$149</definedName>
    <definedName name="VAS084_F_Silumosatsiska2Geriamojovande9">'Forma 13'!$I$149</definedName>
    <definedName name="VAS084_F_Silumosatsiska2Kitareguliuoja1">'Forma 13'!$O$149</definedName>
    <definedName name="VAS084_F_Silumosatsiska2Kitosveiklosne1">'Forma 13'!$P$149</definedName>
    <definedName name="VAS084_F_Silumosatsiska2Nuotekudumblot1">'Forma 13'!$L$149</definedName>
    <definedName name="VAS084_F_Silumosatsiska2Nuotekusurinki1">'Forma 13'!$J$149</definedName>
    <definedName name="VAS084_F_Silumosatsiska2Nuotekuvalymas1">'Forma 13'!$K$149</definedName>
    <definedName name="VAS084_F_Silumosatsiska2Pavirsiniunuot1">'Forma 13'!$M$149</definedName>
    <definedName name="VAS084_F_Silumosatsiska3Apskaitosveikla1">'Forma 13'!$N$231</definedName>
    <definedName name="VAS084_F_Silumosatsiska3Geriamojovande7">'Forma 13'!$G$231</definedName>
    <definedName name="VAS084_F_Silumosatsiska3Geriamojovande8">'Forma 13'!$H$231</definedName>
    <definedName name="VAS084_F_Silumosatsiska3Geriamojovande9">'Forma 13'!$I$231</definedName>
    <definedName name="VAS084_F_Silumosatsiska3Kitareguliuoja1">'Forma 13'!$O$231</definedName>
    <definedName name="VAS084_F_Silumosatsiska3Kitosveiklosne1">'Forma 13'!$P$231</definedName>
    <definedName name="VAS084_F_Silumosatsiska3Nuotekudumblot1">'Forma 13'!$L$231</definedName>
    <definedName name="VAS084_F_Silumosatsiska3Nuotekusurinki1">'Forma 13'!$J$231</definedName>
    <definedName name="VAS084_F_Silumosatsiska3Nuotekuvalymas1">'Forma 13'!$K$231</definedName>
    <definedName name="VAS084_F_Silumosatsiska3Pavirsiniunuot1">'Forma 13'!$M$231</definedName>
    <definedName name="VAS084_F_Silumosirkarst1Apskaitosveikla1">'Forma 13'!$N$37</definedName>
    <definedName name="VAS084_F_Silumosirkarst1Geriamojovande7">'Forma 13'!$G$37</definedName>
    <definedName name="VAS084_F_Silumosirkarst1Geriamojovande8">'Forma 13'!$H$37</definedName>
    <definedName name="VAS084_F_Silumosirkarst1Geriamojovande9">'Forma 13'!$I$37</definedName>
    <definedName name="VAS084_F_Silumosirkarst1Kitareguliuoja1">'Forma 13'!$O$37</definedName>
    <definedName name="VAS084_F_Silumosirkarst1Kitosveiklosne1">'Forma 13'!$P$37</definedName>
    <definedName name="VAS084_F_Silumosirkarst1Nuotekudumblot1">'Forma 13'!$L$37</definedName>
    <definedName name="VAS084_F_Silumosirkarst1Nuotekusurinki1">'Forma 13'!$J$37</definedName>
    <definedName name="VAS084_F_Silumosirkarst1Nuotekuvalymas1">'Forma 13'!$K$37</definedName>
    <definedName name="VAS084_F_Silumosirkarst1Pavirsiniunuot1">'Forma 13'!$M$37</definedName>
    <definedName name="VAS084_F_Silumosirkarst2Apskaitosveikla1">'Forma 13'!$N$119</definedName>
    <definedName name="VAS084_F_Silumosirkarst2Geriamojovande7">'Forma 13'!$G$119</definedName>
    <definedName name="VAS084_F_Silumosirkarst2Geriamojovande8">'Forma 13'!$H$119</definedName>
    <definedName name="VAS084_F_Silumosirkarst2Geriamojovande9">'Forma 13'!$I$119</definedName>
    <definedName name="VAS084_F_Silumosirkarst2Kitareguliuoja1">'Forma 13'!$O$119</definedName>
    <definedName name="VAS084_F_Silumosirkarst2Kitosveiklosne1">'Forma 13'!$P$119</definedName>
    <definedName name="VAS084_F_Silumosirkarst2Nuotekudumblot1">'Forma 13'!$L$119</definedName>
    <definedName name="VAS084_F_Silumosirkarst2Nuotekusurinki1">'Forma 13'!$J$119</definedName>
    <definedName name="VAS084_F_Silumosirkarst2Nuotekuvalymas1">'Forma 13'!$K$119</definedName>
    <definedName name="VAS084_F_Silumosirkarst2Pavirsiniunuot1">'Forma 13'!$M$119</definedName>
    <definedName name="VAS084_F_Silumosirkarst3Apskaitosveikla1">'Forma 13'!$N$201</definedName>
    <definedName name="VAS084_F_Silumosirkarst3Geriamojovande7">'Forma 13'!$G$201</definedName>
    <definedName name="VAS084_F_Silumosirkarst3Geriamojovande8">'Forma 13'!$H$201</definedName>
    <definedName name="VAS084_F_Silumosirkarst3Geriamojovande9">'Forma 13'!$I$201</definedName>
    <definedName name="VAS084_F_Silumosirkarst3Kitareguliuoja1">'Forma 13'!$O$201</definedName>
    <definedName name="VAS084_F_Silumosirkarst3Kitosveiklosne1">'Forma 13'!$P$201</definedName>
    <definedName name="VAS084_F_Silumosirkarst3Nuotekudumblot1">'Forma 13'!$L$201</definedName>
    <definedName name="VAS084_F_Silumosirkarst3Nuotekusurinki1">'Forma 13'!$J$201</definedName>
    <definedName name="VAS084_F_Silumosirkarst3Nuotekuvalymas1">'Forma 13'!$K$201</definedName>
    <definedName name="VAS084_F_Silumosirkarst3Pavirsiniunuot1">'Forma 13'!$M$201</definedName>
    <definedName name="VAS084_F_Specprogramine1Apskaitosveikla1">'Forma 13'!$N$16</definedName>
    <definedName name="VAS084_F_Specprogramine1Geriamojovande7">'Forma 13'!$G$16</definedName>
    <definedName name="VAS084_F_Specprogramine1Geriamojovande8">'Forma 13'!$H$16</definedName>
    <definedName name="VAS084_F_Specprogramine1Geriamojovande9">'Forma 13'!$I$16</definedName>
    <definedName name="VAS084_F_Specprogramine1Kitareguliuoja1">'Forma 13'!$O$16</definedName>
    <definedName name="VAS084_F_Specprogramine1Kitosveiklosne1">'Forma 13'!$P$16</definedName>
    <definedName name="VAS084_F_Specprogramine1Nuotekudumblot1">'Forma 13'!$L$16</definedName>
    <definedName name="VAS084_F_Specprogramine1Nuotekusurinki1">'Forma 13'!$J$16</definedName>
    <definedName name="VAS084_F_Specprogramine1Nuotekuvalymas1">'Forma 13'!$K$16</definedName>
    <definedName name="VAS084_F_Specprogramine1Pavirsiniunuot1">'Forma 13'!$M$16</definedName>
    <definedName name="VAS084_F_Specprogramine2Apskaitosveikla1">'Forma 13'!$N$98</definedName>
    <definedName name="VAS084_F_Specprogramine2Geriamojovande7">'Forma 13'!$G$98</definedName>
    <definedName name="VAS084_F_Specprogramine2Geriamojovande8">'Forma 13'!$H$98</definedName>
    <definedName name="VAS084_F_Specprogramine2Geriamojovande9">'Forma 13'!$I$98</definedName>
    <definedName name="VAS084_F_Specprogramine2Kitareguliuoja1">'Forma 13'!$O$98</definedName>
    <definedName name="VAS084_F_Specprogramine2Kitosveiklosne1">'Forma 13'!$P$98</definedName>
    <definedName name="VAS084_F_Specprogramine2Nuotekudumblot1">'Forma 13'!$L$98</definedName>
    <definedName name="VAS084_F_Specprogramine2Nuotekusurinki1">'Forma 13'!$J$98</definedName>
    <definedName name="VAS084_F_Specprogramine2Nuotekuvalymas1">'Forma 13'!$K$98</definedName>
    <definedName name="VAS084_F_Specprogramine2Pavirsiniunuot1">'Forma 13'!$M$98</definedName>
    <definedName name="VAS084_F_Specprogramine3Apskaitosveikla1">'Forma 13'!$N$180</definedName>
    <definedName name="VAS084_F_Specprogramine3Geriamojovande7">'Forma 13'!$G$180</definedName>
    <definedName name="VAS084_F_Specprogramine3Geriamojovande8">'Forma 13'!$H$180</definedName>
    <definedName name="VAS084_F_Specprogramine3Geriamojovande9">'Forma 13'!$I$180</definedName>
    <definedName name="VAS084_F_Specprogramine3Kitareguliuoja1">'Forma 13'!$O$180</definedName>
    <definedName name="VAS084_F_Specprogramine3Kitosveiklosne1">'Forma 13'!$P$180</definedName>
    <definedName name="VAS084_F_Specprogramine3Nuotekudumblot1">'Forma 13'!$L$180</definedName>
    <definedName name="VAS084_F_Specprogramine3Nuotekusurinki1">'Forma 13'!$J$180</definedName>
    <definedName name="VAS084_F_Specprogramine3Nuotekuvalymas1">'Forma 13'!$K$180</definedName>
    <definedName name="VAS084_F_Specprogramine3Pavirsiniunuot1">'Forma 13'!$M$180</definedName>
    <definedName name="VAS084_F_Standartinepro1Apskaitosveikla1">'Forma 13'!$N$12</definedName>
    <definedName name="VAS084_F_Standartinepro1Geriamojovande7">'Forma 13'!$G$12</definedName>
    <definedName name="VAS084_F_Standartinepro1Geriamojovande8">'Forma 13'!$H$12</definedName>
    <definedName name="VAS084_F_Standartinepro1Geriamojovande9">'Forma 13'!$I$12</definedName>
    <definedName name="VAS084_F_Standartinepro1Kitareguliuoja1">'Forma 13'!$O$12</definedName>
    <definedName name="VAS084_F_Standartinepro1Kitosveiklosne1">'Forma 13'!$P$12</definedName>
    <definedName name="VAS084_F_Standartinepro1Nuotekudumblot1">'Forma 13'!$L$12</definedName>
    <definedName name="VAS084_F_Standartinepro1Nuotekusurinki1">'Forma 13'!$J$12</definedName>
    <definedName name="VAS084_F_Standartinepro1Nuotekuvalymas1">'Forma 13'!$K$12</definedName>
    <definedName name="VAS084_F_Standartinepro1Pavirsiniunuot1">'Forma 13'!$M$12</definedName>
    <definedName name="VAS084_F_Standartinepro2Apskaitosveikla1">'Forma 13'!$N$94</definedName>
    <definedName name="VAS084_F_Standartinepro2Geriamojovande7">'Forma 13'!$G$94</definedName>
    <definedName name="VAS084_F_Standartinepro2Geriamojovande8">'Forma 13'!$H$94</definedName>
    <definedName name="VAS084_F_Standartinepro2Geriamojovande9">'Forma 13'!$I$94</definedName>
    <definedName name="VAS084_F_Standartinepro2Kitareguliuoja1">'Forma 13'!$O$94</definedName>
    <definedName name="VAS084_F_Standartinepro2Kitosveiklosne1">'Forma 13'!$P$94</definedName>
    <definedName name="VAS084_F_Standartinepro2Nuotekudumblot1">'Forma 13'!$L$94</definedName>
    <definedName name="VAS084_F_Standartinepro2Nuotekusurinki1">'Forma 13'!$J$94</definedName>
    <definedName name="VAS084_F_Standartinepro2Nuotekuvalymas1">'Forma 13'!$K$94</definedName>
    <definedName name="VAS084_F_Standartinepro2Pavirsiniunuot1">'Forma 13'!$M$94</definedName>
    <definedName name="VAS084_F_Standartinepro3Apskaitosveikla1">'Forma 13'!$N$176</definedName>
    <definedName name="VAS084_F_Standartinepro3Geriamojovande7">'Forma 13'!$G$176</definedName>
    <definedName name="VAS084_F_Standartinepro3Geriamojovande8">'Forma 13'!$H$176</definedName>
    <definedName name="VAS084_F_Standartinepro3Geriamojovande9">'Forma 13'!$I$176</definedName>
    <definedName name="VAS084_F_Standartinepro3Kitareguliuoja1">'Forma 13'!$O$176</definedName>
    <definedName name="VAS084_F_Standartinepro3Kitosveiklosne1">'Forma 13'!$P$176</definedName>
    <definedName name="VAS084_F_Standartinepro3Nuotekudumblot1">'Forma 13'!$L$176</definedName>
    <definedName name="VAS084_F_Standartinepro3Nuotekusurinki1">'Forma 13'!$J$176</definedName>
    <definedName name="VAS084_F_Standartinepro3Nuotekuvalymas1">'Forma 13'!$K$176</definedName>
    <definedName name="VAS084_F_Standartinepro3Pavirsiniunuot1">'Forma 13'!$M$176</definedName>
    <definedName name="VAS084_F_Tiesiogiaipask1Apskaitosveikla1">'Forma 13'!$N$10</definedName>
    <definedName name="VAS084_F_Tiesiogiaipask1Geriamojovande7">'Forma 13'!$G$10</definedName>
    <definedName name="VAS084_F_Tiesiogiaipask1Geriamojovande8">'Forma 13'!$H$10</definedName>
    <definedName name="VAS084_F_Tiesiogiaipask1Geriamojovande9">'Forma 13'!$I$10</definedName>
    <definedName name="VAS084_F_Tiesiogiaipask1Kitareguliuoja1">'Forma 13'!$O$10</definedName>
    <definedName name="VAS084_F_Tiesiogiaipask1Kitosveiklosne1">'Forma 13'!$P$10</definedName>
    <definedName name="VAS084_F_Tiesiogiaipask1Nuotekudumblot1">'Forma 13'!$L$10</definedName>
    <definedName name="VAS084_F_Tiesiogiaipask1Nuotekusurinki1">'Forma 13'!$J$10</definedName>
    <definedName name="VAS084_F_Tiesiogiaipask1Nuotekuvalymas1">'Forma 13'!$K$10</definedName>
    <definedName name="VAS084_F_Tiesiogiaipask1Pavirsiniunuot1">'Forma 13'!$M$10</definedName>
    <definedName name="VAS084_F_Transportoprie1Apskaitosveikla1">'Forma 13'!$N$79</definedName>
    <definedName name="VAS084_F_Transportoprie1Geriamojovande7">'Forma 13'!$G$79</definedName>
    <definedName name="VAS084_F_Transportoprie1Geriamojovande8">'Forma 13'!$H$79</definedName>
    <definedName name="VAS084_F_Transportoprie1Geriamojovande9">'Forma 13'!$I$79</definedName>
    <definedName name="VAS084_F_Transportoprie1Kitareguliuoja1">'Forma 13'!$O$79</definedName>
    <definedName name="VAS084_F_Transportoprie1Kitosveiklosne1">'Forma 13'!$P$79</definedName>
    <definedName name="VAS084_F_Transportoprie1Nuotekudumblot1">'Forma 13'!$L$79</definedName>
    <definedName name="VAS084_F_Transportoprie1Nuotekusurinki1">'Forma 13'!$J$79</definedName>
    <definedName name="VAS084_F_Transportoprie1Nuotekuvalymas1">'Forma 13'!$K$79</definedName>
    <definedName name="VAS084_F_Transportoprie1Pavirsiniunuot1">'Forma 13'!$M$79</definedName>
    <definedName name="VAS084_F_Transportoprie2Apskaitosveikla1">'Forma 13'!$N$161</definedName>
    <definedName name="VAS084_F_Transportoprie2Geriamojovande7">'Forma 13'!$G$161</definedName>
    <definedName name="VAS084_F_Transportoprie2Geriamojovande8">'Forma 13'!$H$161</definedName>
    <definedName name="VAS084_F_Transportoprie2Geriamojovande9">'Forma 13'!$I$161</definedName>
    <definedName name="VAS084_F_Transportoprie2Kitareguliuoja1">'Forma 13'!$O$161</definedName>
    <definedName name="VAS084_F_Transportoprie2Kitosveiklosne1">'Forma 13'!$P$161</definedName>
    <definedName name="VAS084_F_Transportoprie2Nuotekudumblot1">'Forma 13'!$L$161</definedName>
    <definedName name="VAS084_F_Transportoprie2Nuotekusurinki1">'Forma 13'!$J$161</definedName>
    <definedName name="VAS084_F_Transportoprie2Nuotekuvalymas1">'Forma 13'!$K$161</definedName>
    <definedName name="VAS084_F_Transportoprie2Pavirsiniunuot1">'Forma 13'!$M$161</definedName>
    <definedName name="VAS084_F_Transportoprie3Apskaitosveikla1">'Forma 13'!$N$243</definedName>
    <definedName name="VAS084_F_Transportoprie3Geriamojovande7">'Forma 13'!$G$243</definedName>
    <definedName name="VAS084_F_Transportoprie3Geriamojovande8">'Forma 13'!$H$243</definedName>
    <definedName name="VAS084_F_Transportoprie3Geriamojovande9">'Forma 13'!$I$243</definedName>
    <definedName name="VAS084_F_Transportoprie3Kitareguliuoja1">'Forma 13'!$O$243</definedName>
    <definedName name="VAS084_F_Transportoprie3Kitosveiklosne1">'Forma 13'!$P$243</definedName>
    <definedName name="VAS084_F_Transportoprie3Nuotekudumblot1">'Forma 13'!$L$243</definedName>
    <definedName name="VAS084_F_Transportoprie3Nuotekusurinki1">'Forma 13'!$J$243</definedName>
    <definedName name="VAS084_F_Transportoprie3Nuotekuvalymas1">'Forma 13'!$K$243</definedName>
    <definedName name="VAS084_F_Transportoprie3Pavirsiniunuot1">'Forma 13'!$M$243</definedName>
    <definedName name="VAS084_F_Vandenssiurbli1Apskaitosveikla1">'Forma 13'!$N$50</definedName>
    <definedName name="VAS084_F_Vandenssiurbli1Geriamojovande7">'Forma 13'!$G$50</definedName>
    <definedName name="VAS084_F_Vandenssiurbli1Geriamojovande8">'Forma 13'!$H$50</definedName>
    <definedName name="VAS084_F_Vandenssiurbli1Geriamojovande9">'Forma 13'!$I$50</definedName>
    <definedName name="VAS084_F_Vandenssiurbli1Kitareguliuoja1">'Forma 13'!$O$50</definedName>
    <definedName name="VAS084_F_Vandenssiurbli1Kitosveiklosne1">'Forma 13'!$P$50</definedName>
    <definedName name="VAS084_F_Vandenssiurbli1Nuotekudumblot1">'Forma 13'!$L$50</definedName>
    <definedName name="VAS084_F_Vandenssiurbli1Nuotekusurinki1">'Forma 13'!$J$50</definedName>
    <definedName name="VAS084_F_Vandenssiurbli1Nuotekuvalymas1">'Forma 13'!$K$50</definedName>
    <definedName name="VAS084_F_Vandenssiurbli1Pavirsiniunuot1">'Forma 13'!$M$50</definedName>
    <definedName name="VAS084_F_Vandenssiurbli2Apskaitosveikla1">'Forma 13'!$N$132</definedName>
    <definedName name="VAS084_F_Vandenssiurbli2Geriamojovande7">'Forma 13'!$G$132</definedName>
    <definedName name="VAS084_F_Vandenssiurbli2Geriamojovande8">'Forma 13'!$H$132</definedName>
    <definedName name="VAS084_F_Vandenssiurbli2Geriamojovande9">'Forma 13'!$I$132</definedName>
    <definedName name="VAS084_F_Vandenssiurbli2Kitareguliuoja1">'Forma 13'!$O$132</definedName>
    <definedName name="VAS084_F_Vandenssiurbli2Kitosveiklosne1">'Forma 13'!$P$132</definedName>
    <definedName name="VAS084_F_Vandenssiurbli2Nuotekudumblot1">'Forma 13'!$L$132</definedName>
    <definedName name="VAS084_F_Vandenssiurbli2Nuotekusurinki1">'Forma 13'!$J$132</definedName>
    <definedName name="VAS084_F_Vandenssiurbli2Nuotekuvalymas1">'Forma 13'!$K$132</definedName>
    <definedName name="VAS084_F_Vandenssiurbli2Pavirsiniunuot1">'Forma 13'!$M$132</definedName>
    <definedName name="VAS084_F_Vandenssiurbli3Apskaitosveikla1">'Forma 13'!$N$214</definedName>
    <definedName name="VAS084_F_Vandenssiurbli3Geriamojovande7">'Forma 13'!$G$214</definedName>
    <definedName name="VAS084_F_Vandenssiurbli3Geriamojovande8">'Forma 13'!$H$214</definedName>
    <definedName name="VAS084_F_Vandenssiurbli3Geriamojovande9">'Forma 13'!$I$214</definedName>
    <definedName name="VAS084_F_Vandenssiurbli3Kitareguliuoja1">'Forma 13'!$O$214</definedName>
    <definedName name="VAS084_F_Vandenssiurbli3Kitosveiklosne1">'Forma 13'!$P$214</definedName>
    <definedName name="VAS084_F_Vandenssiurbli3Nuotekudumblot1">'Forma 13'!$L$214</definedName>
    <definedName name="VAS084_F_Vandenssiurbli3Nuotekusurinki1">'Forma 13'!$J$214</definedName>
    <definedName name="VAS084_F_Vandenssiurbli3Nuotekuvalymas1">'Forma 13'!$K$214</definedName>
    <definedName name="VAS084_F_Vandenssiurbli3Pavirsiniunuot1">'Forma 13'!$M$214</definedName>
    <definedName name="VAS070_D_Apskaitospriet1" localSheetId="0">'Forma 1'!$D$25</definedName>
    <definedName name="VAS070_D_Atsiskaitomiej1" localSheetId="0">'Forma 1'!$D$26</definedName>
    <definedName name="VAS070_D_Irankiaimatavi1" localSheetId="0">'Forma 1'!$D$30</definedName>
    <definedName name="VAS070_D_Keliaiaikstele1" localSheetId="0">'Forma 1'!$D$16</definedName>
    <definedName name="VAS070_D_Kitasnemateria1" localSheetId="0">'Forma 1'!$D$13</definedName>
    <definedName name="VAS070_D_Kitigeriamojov1" localSheetId="0">'Forma 1'!$D$28</definedName>
    <definedName name="VAS070_D_Kitiirenginiai1" localSheetId="0">'Forma 1'!$D$20</definedName>
    <definedName name="VAS070_D_Kitiirenginiai2" localSheetId="0">'Forma 1'!$D$24</definedName>
    <definedName name="VAS070_D_Kitostransport1" localSheetId="0">'Forma 1'!$D$33</definedName>
    <definedName name="VAS070_D_Kompiuteriaiko1" localSheetId="0">'Forma 1'!$D$29</definedName>
    <definedName name="VAS070_D_LaikotarpisMetais" localSheetId="0">'Forma 1'!$E$9</definedName>
    <definedName name="VAS070_D_Lengviejiautom1" localSheetId="0">'Forma 1'!$D$32</definedName>
    <definedName name="VAS070_D_Masinosiriranga1" localSheetId="0">'Forma 1'!$D$21</definedName>
    <definedName name="VAS070_D_Nematerialusis1" localSheetId="0">'Forma 1'!$D$10</definedName>
    <definedName name="VAS070_D_Nuotekuirdumbl1" localSheetId="0">'Forma 1'!$D$23</definedName>
    <definedName name="VAS070_D_Pastataiadmini1" localSheetId="0">'Forma 1'!$D$15</definedName>
    <definedName name="VAS070_D_Pastataiirstat1" localSheetId="0">'Forma 1'!$D$14</definedName>
    <definedName name="VAS070_D_Saulessviesose1" localSheetId="0">'Forma 1'!$D$19</definedName>
    <definedName name="VAS070_D_Silumosatsiska1" localSheetId="0">'Forma 1'!$D$27</definedName>
    <definedName name="VAS070_D_Silumosirkarst1" localSheetId="0">'Forma 1'!$D$18</definedName>
    <definedName name="VAS070_D_Specprogramine1" localSheetId="0">'Forma 1'!$D$12</definedName>
    <definedName name="VAS070_D_Standartinepro1" localSheetId="0">'Forma 1'!$D$11</definedName>
    <definedName name="VAS070_D_Transportoprie1" localSheetId="0">'Forma 1'!$D$31</definedName>
    <definedName name="VAS070_D_Vamzdynai1" localSheetId="0">'Forma 1'!$D$17</definedName>
    <definedName name="VAS070_D_Vandenssiurbli1" localSheetId="0">'Forma 1'!$D$22</definedName>
    <definedName name="VAS070_F_Apskaitospriet1LaikotarpisMetais" localSheetId="0">'Forma 1'!$E$25</definedName>
    <definedName name="VAS070_F_Atsiskaitomiej1LaikotarpisMetais" localSheetId="0">'Forma 1'!$E$26</definedName>
    <definedName name="VAS070_F_Irankiaimatavi1LaikotarpisMetais" localSheetId="0">'Forma 1'!$E$30</definedName>
    <definedName name="VAS070_F_Keliaiaikstele1LaikotarpisMetais" localSheetId="0">'Forma 1'!$E$16</definedName>
    <definedName name="VAS070_F_Kitasnemateria1LaikotarpisMetais" localSheetId="0">'Forma 1'!$E$13</definedName>
    <definedName name="VAS070_F_Kitigeriamojov1LaikotarpisMetais" localSheetId="0">'Forma 1'!$E$28</definedName>
    <definedName name="VAS070_F_Kitiirenginiai1LaikotarpisMetais" localSheetId="0">'Forma 1'!$E$20</definedName>
    <definedName name="VAS070_F_Kitiirenginiai2LaikotarpisMetais" localSheetId="0">'Forma 1'!$E$24</definedName>
    <definedName name="VAS070_F_Kitostransport1LaikotarpisMetais" localSheetId="0">'Forma 1'!$E$33</definedName>
    <definedName name="VAS070_F_Kompiuteriaiko1LaikotarpisMetais" localSheetId="0">'Forma 1'!$E$29</definedName>
    <definedName name="VAS070_F_Lengviejiautom1LaikotarpisMetais" localSheetId="0">'Forma 1'!$E$32</definedName>
    <definedName name="VAS070_F_Masinosiriranga1LaikotarpisMetais" localSheetId="0">'Forma 1'!$E$21</definedName>
    <definedName name="VAS070_F_Nematerialusis1LaikotarpisMetais" localSheetId="0">'Forma 1'!$E$10</definedName>
    <definedName name="VAS070_F_Nuotekuirdumbl1LaikotarpisMetais" localSheetId="0">'Forma 1'!$E$23</definedName>
    <definedName name="VAS070_F_Pastataiadmini1LaikotarpisMetais" localSheetId="0">'Forma 1'!$E$15</definedName>
    <definedName name="VAS070_F_Pastataiirstat1LaikotarpisMetais" localSheetId="0">'Forma 1'!$E$14</definedName>
    <definedName name="VAS070_F_Saulessviesose1LaikotarpisMetais" localSheetId="0">'Forma 1'!$E$19</definedName>
    <definedName name="VAS070_F_Silumosatsiska1LaikotarpisMetais" localSheetId="0">'Forma 1'!$E$27</definedName>
    <definedName name="VAS070_F_Silumosirkarst1LaikotarpisMetais" localSheetId="0">'Forma 1'!$E$18</definedName>
    <definedName name="VAS070_F_Specprogramine1LaikotarpisMetais" localSheetId="0">'Forma 1'!$E$12</definedName>
    <definedName name="VAS070_F_Standartinepro1LaikotarpisMetais" localSheetId="0">'Forma 1'!$E$11</definedName>
    <definedName name="VAS070_F_Transportoprie1LaikotarpisMetais" localSheetId="0">'Forma 1'!$E$31</definedName>
    <definedName name="VAS070_F_Vamzdynai1LaikotarpisMetais" localSheetId="0">'Forma 1'!$E$17</definedName>
    <definedName name="VAS070_F_Vandenssiurbli1LaikotarpisMetais" localSheetId="0">'Forma 1'!$E$22</definedName>
    <definedName name="VAS071_D_Nereikia1" localSheetId="1">'Forma 2'!$D$10</definedName>
    <definedName name="VAS071_D_Priedasnetekog1" localSheetId="1">'Forma 2'!$C$11</definedName>
    <definedName name="VAS071_F_Priedasnetekog1Nereikia1" localSheetId="1">'Forma 2'!$D$11</definedName>
    <definedName name="VAS072_D_Apskaitosveikl1" localSheetId="2">'Forma 3'!$C$87</definedName>
    <definedName name="VAS072_D_Apskaitosveikl2" localSheetId="2">'Forma 3'!$C$53</definedName>
    <definedName name="VAS072_D_Apskaitosveikl3" localSheetId="2">'Forma 3'!$C$36</definedName>
    <definedName name="VAS072_D_AtaskaitinisLaikotarpis" localSheetId="2">'Forma 3'!$D$9</definedName>
    <definedName name="VAS072_D_Beviltiskossko1" localSheetId="2">'Forma 3'!$C$57</definedName>
    <definedName name="VAS072_D_Elektrosenergi1" localSheetId="2">'Forma 3'!$C$25</definedName>
    <definedName name="VAS072_D_Elektrosenergi2" localSheetId="2">'Forma 3'!$C$43</definedName>
    <definedName name="VAS072_D_Garantiniamtie1" localSheetId="2">'Forma 3'!$C$37</definedName>
    <definedName name="VAS072_D_Geriamojovande1" localSheetId="2">'Forma 3'!$C$11</definedName>
    <definedName name="VAS072_D_Geriamojovande10" localSheetId="2">'Forma 3'!$C$94</definedName>
    <definedName name="VAS072_D_Geriamojovande2" localSheetId="2">'Forma 3'!$C$12</definedName>
    <definedName name="VAS072_D_Geriamojovande3" localSheetId="2">'Forma 3'!$C$13</definedName>
    <definedName name="VAS072_D_Geriamojovande5" localSheetId="2">'Forma 3'!$C$45</definedName>
    <definedName name="VAS072_D_Geriamojovande6" localSheetId="2">'Forma 3'!$C$46</definedName>
    <definedName name="VAS072_D_Geriamojovande7" localSheetId="2">'Forma 3'!$C$79</definedName>
    <definedName name="VAS072_D_Geriamojovande8" localSheetId="2">'Forma 3'!$C$80</definedName>
    <definedName name="VAS072_D_Geriamojovande9" localSheetId="2">'Forma 3'!$C$93</definedName>
    <definedName name="VAS072_D_Grynasispelnas1" localSheetId="2">'Forma 3'!$C$92</definedName>
    <definedName name="VAS072_D_Gvtntilgalaiki1" localSheetId="2">'Forma 3'!$C$14</definedName>
    <definedName name="VAS072_D_Gvtntilgalaiki2" localSheetId="2">'Forma 3'!$C$19</definedName>
    <definedName name="VAS072_D_Gvtntilgalaiki3" localSheetId="2">'Forma 3'!$C$24</definedName>
    <definedName name="VAS072_D_Gvtntilgalaiki4" localSheetId="2">'Forma 3'!$C$30</definedName>
    <definedName name="VAS072_D_Gvtntilgalaiki5" localSheetId="2">'Forma 3'!$C$33</definedName>
    <definedName name="VAS072_D_Gvtntilgalaiki7" localSheetId="2">'Forma 3'!$C$39</definedName>
    <definedName name="VAS072_D_Gvtntilgalaiki8" localSheetId="2">'Forma 3'!$C$42</definedName>
    <definedName name="VAS072_D_Ismokosivairio1" localSheetId="2">'Forma 3'!$C$70</definedName>
    <definedName name="VAS072_D_Kitosreguliuoj1" localSheetId="2">'Forma 3'!$C$35</definedName>
    <definedName name="VAS072_D_Kitosreguliuoj2" localSheetId="2">'Forma 3'!$C$38</definedName>
    <definedName name="VAS072_D_Kitosreguliuoj3" localSheetId="2">'Forma 3'!$C$54</definedName>
    <definedName name="VAS072_D_Kitosreguliuoj4" localSheetId="2">'Forma 3'!$C$76</definedName>
    <definedName name="VAS072_D_Kitosreguliuoj5" localSheetId="2">'Forma 3'!$C$88</definedName>
    <definedName name="VAS072_D_Kituveiklupaja1" localSheetId="2">'Forma 3'!$C$34</definedName>
    <definedName name="VAS072_D_Kituveiklupeln1" localSheetId="2">'Forma 3'!$C$86</definedName>
    <definedName name="VAS072_D_Kituveiklusana1" localSheetId="2">'Forma 3'!$C$52</definedName>
    <definedName name="VAS072_D_Komandiruociup1" localSheetId="2">'Forma 3'!$C$62</definedName>
    <definedName name="VAS072_D_Mokymudalyvium1" localSheetId="2">'Forma 3'!$C$71</definedName>
    <definedName name="VAS072_D_Narystesstojam1" localSheetId="2">'Forma 3'!$C$60</definedName>
    <definedName name="VAS072_D_Nebaigtosstaty1" localSheetId="2">'Forma 3'!$C$65</definedName>
    <definedName name="VAS072_D_Nenaudojamolik1" localSheetId="2">'Forma 3'!$C$64</definedName>
    <definedName name="VAS072_D_Nepaskirstomos1" localSheetId="2">'Forma 3'!$C$56</definedName>
    <definedName name="VAS072_D_Nereguliuojamo1" localSheetId="2">'Forma 3'!$C$40</definedName>
    <definedName name="VAS072_D_Nereguliuojamo2" localSheetId="2">'Forma 3'!$C$41</definedName>
    <definedName name="VAS072_D_Nereguliuojamo3" localSheetId="2">'Forma 3'!$C$55</definedName>
    <definedName name="VAS072_D_Nereguliuojamo4" localSheetId="2">'Forma 3'!$C$89</definedName>
    <definedName name="VAS072_D_Nuotekudumblot1" localSheetId="2">'Forma 3'!$C$26</definedName>
    <definedName name="VAS072_D_Nuotekudumblot2" localSheetId="2">'Forma 3'!$C$50</definedName>
    <definedName name="VAS072_D_Nuotekudumblot3" localSheetId="2">'Forma 3'!$C$84</definedName>
    <definedName name="VAS072_D_Nuotekudumblot4" localSheetId="2">'Forma 3'!$C$98</definedName>
    <definedName name="VAS072_D_Nuotekusurinki1" localSheetId="2">'Forma 3'!$C$16</definedName>
    <definedName name="VAS072_D_Nuotekusurinki2" localSheetId="2">'Forma 3'!$C$48</definedName>
    <definedName name="VAS072_D_Nuotekusurinki3" localSheetId="2">'Forma 3'!$C$82</definedName>
    <definedName name="VAS072_D_Nuotekusurinki4" localSheetId="2">'Forma 3'!$C$96</definedName>
    <definedName name="VAS072_D_Nuotekutvarkym1" localSheetId="2">'Forma 3'!$C$15</definedName>
    <definedName name="VAS072_D_Nuotekutvarkym2" localSheetId="2">'Forma 3'!$C$47</definedName>
    <definedName name="VAS072_D_Nuotekutvarkym3" localSheetId="2">'Forma 3'!$C$81</definedName>
    <definedName name="VAS072_D_Nuotekutvarkym4" localSheetId="2">'Forma 3'!$C$95</definedName>
    <definedName name="VAS072_D_Nuotekuvalymop1" localSheetId="2">'Forma 3'!$C$20</definedName>
    <definedName name="VAS072_D_Nuotekuvalymop2" localSheetId="2">'Forma 3'!$C$83</definedName>
    <definedName name="VAS072_D_Nuotekuvalymop3" localSheetId="2">'Forma 3'!$C$97</definedName>
    <definedName name="VAS072_D_Nuotekuvalymos1" localSheetId="2">'Forma 3'!$C$49</definedName>
    <definedName name="VAS072_D_Nurasytoisanau1" localSheetId="2">'Forma 3'!$C$75</definedName>
    <definedName name="VAS072_D_Nusidevejimoam1" localSheetId="2">'Forma 3'!$C$66</definedName>
    <definedName name="VAS072_D_Nusidevejimoam2" localSheetId="2">'Forma 3'!$C$67</definedName>
    <definedName name="VAS072_D_Nusidevejimoam3" localSheetId="2">'Forma 3'!$C$68</definedName>
    <definedName name="VAS072_D_Nusidevejimoam4" localSheetId="2">'Forma 3'!$C$69</definedName>
    <definedName name="VAS072_D_Nusidevejimoam5" localSheetId="2">'Forma 3'!$C$73</definedName>
    <definedName name="VAS072_D_Nusidevejimoam6" localSheetId="2">'Forma 3'!$C$74</definedName>
    <definedName name="VAS072_D_Pagautenetekim1" localSheetId="2">'Forma 3'!$C$90</definedName>
    <definedName name="VAS072_D_Pajamos1" localSheetId="2">'Forma 3'!$C$10</definedName>
    <definedName name="VAS072_D_Pajamosuzbuiti1" localSheetId="2">'Forma 3'!$C$17</definedName>
    <definedName name="VAS072_D_Pajamosuzbuiti2" localSheetId="2">'Forma 3'!$C$21</definedName>
    <definedName name="VAS072_D_Pajamosuzdumbl1" localSheetId="2">'Forma 3'!$C$27</definedName>
    <definedName name="VAS072_D_Pajamosuzkitub1" localSheetId="2">'Forma 3'!$C$28</definedName>
    <definedName name="VAS072_D_Pajamosuzpadid1" localSheetId="2">'Forma 3'!$C$22</definedName>
    <definedName name="VAS072_D_Pajamosuzpavir2" localSheetId="2">'Forma 3'!$C$32</definedName>
    <definedName name="VAS072_D_Pajamosuzpavir3" localSheetId="2">'Forma 3'!$C$18</definedName>
    <definedName name="VAS072_D_Pajamosuzpavir4" localSheetId="2">'Forma 3'!$C$23</definedName>
    <definedName name="VAS072_D_Pajamosuzpavir5" localSheetId="2">'Forma 3'!$C$29</definedName>
    <definedName name="VAS072_D_Paramalabdarav1" localSheetId="2">'Forma 3'!$C$58</definedName>
    <definedName name="VAS072_D_Paskirstomosio1" localSheetId="2">'Forma 3'!$C$44</definedName>
    <definedName name="VAS072_D_Patirtospaluka1" localSheetId="2">'Forma 3'!$C$61</definedName>
    <definedName name="VAS072_D_Pavirsiniunuot1" localSheetId="2">'Forma 3'!$C$31</definedName>
    <definedName name="VAS072_D_Pavirsiniunuot2" localSheetId="2">'Forma 3'!$C$51</definedName>
    <definedName name="VAS072_D_Pavirsiniunuot3" localSheetId="2">'Forma 3'!$C$85</definedName>
    <definedName name="VAS072_D_Pavirsiniunuot4" localSheetId="2">'Forma 3'!$C$99</definedName>
    <definedName name="VAS072_D_Pelnasnuostoli1" localSheetId="2">'Forma 3'!$C$78</definedName>
    <definedName name="VAS072_D_Pelnomokestis1" localSheetId="2">'Forma 3'!$C$91</definedName>
    <definedName name="VAS072_D_Praeituataskai1" localSheetId="2">'Forma 3'!$C$77</definedName>
    <definedName name="VAS072_D_Reprezentacijo1" localSheetId="2">'Forma 3'!$C$63</definedName>
    <definedName name="VAS072_D_Sanaudossusiju1" localSheetId="2">'Forma 3'!$C$72</definedName>
    <definedName name="VAS072_D_Tantjemuismoko1" localSheetId="2">'Forma 3'!$C$59</definedName>
    <definedName name="VAS072_F_Apskaitosveikl1AtaskaitinisLaikotarpis" localSheetId="2">'Forma 3'!$D$87</definedName>
    <definedName name="VAS072_F_Apskaitosveikl2AtaskaitinisLaikotarpis" localSheetId="2">'Forma 3'!$D$53</definedName>
    <definedName name="VAS072_F_Apskaitosveikl3AtaskaitinisLaikotarpis" localSheetId="2">'Forma 3'!$D$36</definedName>
    <definedName name="VAS072_F_Beviltiskossko1AtaskaitinisLaikotarpis" localSheetId="2">'Forma 3'!$D$57</definedName>
    <definedName name="VAS072_F_Elektrosenergi1AtaskaitinisLaikotarpis" localSheetId="2">'Forma 3'!$D$25</definedName>
    <definedName name="VAS072_F_Elektrosenergi2AtaskaitinisLaikotarpis" localSheetId="2">'Forma 3'!$D$43</definedName>
    <definedName name="VAS072_F_Garantiniamtie1AtaskaitinisLaikotarpis" localSheetId="2">'Forma 3'!$D$37</definedName>
    <definedName name="VAS072_F_Geriamojovande10AtaskaitinisLaikotarpis" localSheetId="2">'Forma 3'!$D$94</definedName>
    <definedName name="VAS072_F_Geriamojovande1AtaskaitinisLaikotarpis" localSheetId="2">'Forma 3'!$D$11</definedName>
    <definedName name="VAS072_F_Geriamojovande2AtaskaitinisLaikotarpis" localSheetId="2">'Forma 3'!$D$12</definedName>
    <definedName name="VAS072_F_Geriamojovande3AtaskaitinisLaikotarpis" localSheetId="2">'Forma 3'!$D$13</definedName>
    <definedName name="VAS072_F_Geriamojovande5AtaskaitinisLaikotarpis" localSheetId="2">'Forma 3'!$D$45</definedName>
    <definedName name="VAS072_F_Geriamojovande6AtaskaitinisLaikotarpis" localSheetId="2">'Forma 3'!$D$46</definedName>
    <definedName name="VAS072_F_Geriamojovande7AtaskaitinisLaikotarpis" localSheetId="2">'Forma 3'!$D$79</definedName>
    <definedName name="VAS072_F_Geriamojovande8AtaskaitinisLaikotarpis" localSheetId="2">'Forma 3'!$D$80</definedName>
    <definedName name="VAS072_F_Geriamojovande9AtaskaitinisLaikotarpis" localSheetId="2">'Forma 3'!$D$93</definedName>
    <definedName name="VAS072_F_Grynasispelnas1AtaskaitinisLaikotarpis" localSheetId="2">'Forma 3'!$D$92</definedName>
    <definedName name="VAS072_F_Gvtntilgalaiki1AtaskaitinisLaikotarpis" localSheetId="2">'Forma 3'!$D$14</definedName>
    <definedName name="VAS072_F_Gvtntilgalaiki2AtaskaitinisLaikotarpis" localSheetId="2">'Forma 3'!$D$19</definedName>
    <definedName name="VAS072_F_Gvtntilgalaiki3AtaskaitinisLaikotarpis" localSheetId="2">'Forma 3'!$D$24</definedName>
    <definedName name="VAS072_F_Gvtntilgalaiki4AtaskaitinisLaikotarpis" localSheetId="2">'Forma 3'!$D$30</definedName>
    <definedName name="VAS072_F_Gvtntilgalaiki5AtaskaitinisLaikotarpis" localSheetId="2">'Forma 3'!$D$33</definedName>
    <definedName name="VAS072_F_Gvtntilgalaiki7AtaskaitinisLaikotarpis" localSheetId="2">'Forma 3'!$D$39</definedName>
    <definedName name="VAS072_F_Gvtntilgalaiki8AtaskaitinisLaikotarpis" localSheetId="2">'Forma 3'!$D$42</definedName>
    <definedName name="VAS072_F_Ismokosivairio1AtaskaitinisLaikotarpis" localSheetId="2">'Forma 3'!$D$70</definedName>
    <definedName name="VAS072_F_Kitosreguliuoj1AtaskaitinisLaikotarpis" localSheetId="2">'Forma 3'!$D$35</definedName>
    <definedName name="VAS072_F_Kitosreguliuoj2AtaskaitinisLaikotarpis" localSheetId="2">'Forma 3'!$D$38</definedName>
    <definedName name="VAS072_F_Kitosreguliuoj3AtaskaitinisLaikotarpis" localSheetId="2">'Forma 3'!$D$54</definedName>
    <definedName name="VAS072_F_Kitosreguliuoj4AtaskaitinisLaikotarpis" localSheetId="2">'Forma 3'!$D$76</definedName>
    <definedName name="VAS072_F_Kitosreguliuoj5AtaskaitinisLaikotarpis" localSheetId="2">'Forma 3'!$D$88</definedName>
    <definedName name="VAS072_F_Kituveiklupaja1AtaskaitinisLaikotarpis" localSheetId="2">'Forma 3'!$D$34</definedName>
    <definedName name="VAS072_F_Kituveiklupeln1AtaskaitinisLaikotarpis" localSheetId="2">'Forma 3'!$D$86</definedName>
    <definedName name="VAS072_F_Kituveiklusana1AtaskaitinisLaikotarpis" localSheetId="2">'Forma 3'!$D$52</definedName>
    <definedName name="VAS072_F_Komandiruociup1AtaskaitinisLaikotarpis" localSheetId="2">'Forma 3'!$D$62</definedName>
    <definedName name="VAS072_F_Mokymudalyvium1AtaskaitinisLaikotarpis" localSheetId="2">'Forma 3'!$D$71</definedName>
    <definedName name="VAS072_F_Narystesstojam1AtaskaitinisLaikotarpis" localSheetId="2">'Forma 3'!$D$60</definedName>
    <definedName name="VAS072_F_Nebaigtosstaty1AtaskaitinisLaikotarpis" localSheetId="2">'Forma 3'!$D$65</definedName>
    <definedName name="VAS072_F_Nenaudojamolik1AtaskaitinisLaikotarpis" localSheetId="2">'Forma 3'!$D$64</definedName>
    <definedName name="VAS072_F_Nepaskirstomos1AtaskaitinisLaikotarpis" localSheetId="2">'Forma 3'!$D$56</definedName>
    <definedName name="VAS072_F_Nereguliuojamo1AtaskaitinisLaikotarpis" localSheetId="2">'Forma 3'!$D$40</definedName>
    <definedName name="VAS072_F_Nereguliuojamo2AtaskaitinisLaikotarpis" localSheetId="2">'Forma 3'!$D$41</definedName>
    <definedName name="VAS072_F_Nereguliuojamo3AtaskaitinisLaikotarpis" localSheetId="2">'Forma 3'!$D$55</definedName>
    <definedName name="VAS072_F_Nereguliuojamo4AtaskaitinisLaikotarpis" localSheetId="2">'Forma 3'!$D$89</definedName>
    <definedName name="VAS072_F_Nuotekudumblot1AtaskaitinisLaikotarpis" localSheetId="2">'Forma 3'!$D$26</definedName>
    <definedName name="VAS072_F_Nuotekudumblot2AtaskaitinisLaikotarpis" localSheetId="2">'Forma 3'!$D$50</definedName>
    <definedName name="VAS072_F_Nuotekudumblot3AtaskaitinisLaikotarpis" localSheetId="2">'Forma 3'!$D$84</definedName>
    <definedName name="VAS072_F_Nuotekudumblot4AtaskaitinisLaikotarpis" localSheetId="2">'Forma 3'!$D$98</definedName>
    <definedName name="VAS072_F_Nuotekusurinki1AtaskaitinisLaikotarpis" localSheetId="2">'Forma 3'!$D$16</definedName>
    <definedName name="VAS072_F_Nuotekusurinki2AtaskaitinisLaikotarpis" localSheetId="2">'Forma 3'!$D$48</definedName>
    <definedName name="VAS072_F_Nuotekusurinki3AtaskaitinisLaikotarpis" localSheetId="2">'Forma 3'!$D$82</definedName>
    <definedName name="VAS072_F_Nuotekusurinki4AtaskaitinisLaikotarpis" localSheetId="2">'Forma 3'!$D$96</definedName>
    <definedName name="VAS072_F_Nuotekutvarkym1AtaskaitinisLaikotarpis" localSheetId="2">'Forma 3'!$D$15</definedName>
    <definedName name="VAS072_F_Nuotekutvarkym2AtaskaitinisLaikotarpis" localSheetId="2">'Forma 3'!$D$47</definedName>
    <definedName name="VAS072_F_Nuotekutvarkym3AtaskaitinisLaikotarpis" localSheetId="2">'Forma 3'!$D$81</definedName>
    <definedName name="VAS072_F_Nuotekutvarkym4AtaskaitinisLaikotarpis" localSheetId="2">'Forma 3'!$D$95</definedName>
    <definedName name="VAS072_F_Nuotekuvalymop1AtaskaitinisLaikotarpis" localSheetId="2">'Forma 3'!$D$20</definedName>
    <definedName name="VAS072_F_Nuotekuvalymop2AtaskaitinisLaikotarpis" localSheetId="2">'Forma 3'!$D$83</definedName>
    <definedName name="VAS072_F_Nuotekuvalymop3AtaskaitinisLaikotarpis" localSheetId="2">'Forma 3'!$D$97</definedName>
    <definedName name="VAS072_F_Nuotekuvalymos1AtaskaitinisLaikotarpis" localSheetId="2">'Forma 3'!$D$49</definedName>
    <definedName name="VAS072_F_Nurasytoisanau1AtaskaitinisLaikotarpis" localSheetId="2">'Forma 3'!$D$75</definedName>
    <definedName name="VAS072_F_Nusidevejimoam1AtaskaitinisLaikotarpis" localSheetId="2">'Forma 3'!$D$66</definedName>
    <definedName name="VAS072_F_Nusidevejimoam2AtaskaitinisLaikotarpis" localSheetId="2">'Forma 3'!$D$67</definedName>
    <definedName name="VAS072_F_Nusidevejimoam3AtaskaitinisLaikotarpis" localSheetId="2">'Forma 3'!$D$68</definedName>
    <definedName name="VAS072_F_Nusidevejimoam4AtaskaitinisLaikotarpis" localSheetId="2">'Forma 3'!$D$69</definedName>
    <definedName name="VAS072_F_Nusidevejimoam5AtaskaitinisLaikotarpis" localSheetId="2">'Forma 3'!$D$73</definedName>
    <definedName name="VAS072_F_Nusidevejimoam6AtaskaitinisLaikotarpis" localSheetId="2">'Forma 3'!$D$74</definedName>
    <definedName name="VAS072_F_Pagautenetekim1AtaskaitinisLaikotarpis" localSheetId="2">'Forma 3'!$D$90</definedName>
    <definedName name="VAS072_F_Pajamos1AtaskaitinisLaikotarpis" localSheetId="2">'Forma 3'!$D$10</definedName>
    <definedName name="VAS072_F_Pajamosuzbuiti1AtaskaitinisLaikotarpis" localSheetId="2">'Forma 3'!$D$17</definedName>
    <definedName name="VAS072_F_Pajamosuzbuiti2AtaskaitinisLaikotarpis" localSheetId="2">'Forma 3'!$D$21</definedName>
    <definedName name="VAS072_F_Pajamosuzdumbl1AtaskaitinisLaikotarpis" localSheetId="2">'Forma 3'!$D$27</definedName>
    <definedName name="VAS072_F_Pajamosuzkitub1AtaskaitinisLaikotarpis" localSheetId="2">'Forma 3'!$D$28</definedName>
    <definedName name="VAS072_F_Pajamosuzpadid1AtaskaitinisLaikotarpis" localSheetId="2">'Forma 3'!$D$22</definedName>
    <definedName name="VAS072_F_Pajamosuzpavir2AtaskaitinisLaikotarpis" localSheetId="2">'Forma 3'!$D$32</definedName>
    <definedName name="VAS072_F_Pajamosuzpavir3AtaskaitinisLaikotarpis" localSheetId="2">'Forma 3'!$D$18</definedName>
    <definedName name="VAS072_F_Pajamosuzpavir4AtaskaitinisLaikotarpis" localSheetId="2">'Forma 3'!$D$23</definedName>
    <definedName name="VAS072_F_Pajamosuzpavir5AtaskaitinisLaikotarpis" localSheetId="2">'Forma 3'!$D$29</definedName>
    <definedName name="VAS072_F_Paramalabdarav1AtaskaitinisLaikotarpis" localSheetId="2">'Forma 3'!$D$58</definedName>
    <definedName name="VAS072_F_Paskirstomosio1AtaskaitinisLaikotarpis" localSheetId="2">'Forma 3'!$D$44</definedName>
    <definedName name="VAS072_F_Patirtospaluka1AtaskaitinisLaikotarpis" localSheetId="2">'Forma 3'!$D$61</definedName>
    <definedName name="VAS072_F_Pavirsiniunuot1AtaskaitinisLaikotarpis" localSheetId="2">'Forma 3'!$D$31</definedName>
    <definedName name="VAS072_F_Pavirsiniunuot2AtaskaitinisLaikotarpis" localSheetId="2">'Forma 3'!$D$51</definedName>
    <definedName name="VAS072_F_Pavirsiniunuot3AtaskaitinisLaikotarpis" localSheetId="2">'Forma 3'!$D$85</definedName>
    <definedName name="VAS072_F_Pavirsiniunuot4AtaskaitinisLaikotarpis" localSheetId="2">'Forma 3'!$D$99</definedName>
    <definedName name="VAS072_F_Pelnasnuostoli1AtaskaitinisLaikotarpis" localSheetId="2">'Forma 3'!$D$78</definedName>
    <definedName name="VAS072_F_Pelnomokestis1AtaskaitinisLaikotarpis" localSheetId="2">'Forma 3'!$D$91</definedName>
    <definedName name="VAS072_F_Praeituataskai1AtaskaitinisLaikotarpis" localSheetId="2">'Forma 3'!$D$77</definedName>
    <definedName name="VAS072_F_Reprezentacijo1AtaskaitinisLaikotarpis" localSheetId="2">'Forma 3'!$D$63</definedName>
    <definedName name="VAS072_F_Sanaudossusiju1AtaskaitinisLaikotarpis" localSheetId="2">'Forma 3'!$D$72</definedName>
    <definedName name="VAS072_F_Tantjemuismoko1AtaskaitinisLaikotarpis" localSheetId="2">'Forma 3'!$D$59</definedName>
    <definedName name="VAS073_D_1IS" localSheetId="3">'Forma 4'!$D$9</definedName>
    <definedName name="VAS073_D_31GeriamojoVandens" localSheetId="3">'Forma 4'!$F$9</definedName>
    <definedName name="VAS073_D_32GeriamojoVandens" localSheetId="3">'Forma 4'!$G$9</definedName>
    <definedName name="VAS073_D_33GeriamojoVandens" localSheetId="3">'Forma 4'!$H$9</definedName>
    <definedName name="VAS073_D_3IsViso" localSheetId="3">'Forma 4'!$E$9</definedName>
    <definedName name="VAS073_D_41NuotekuSurinkimas" localSheetId="3">'Forma 4'!$J$9</definedName>
    <definedName name="VAS073_D_42NuotekuValymas" localSheetId="3">'Forma 4'!$K$9</definedName>
    <definedName name="VAS073_D_43NuotekuDumblo" localSheetId="3">'Forma 4'!$L$9</definedName>
    <definedName name="VAS073_D_4IsViso" localSheetId="3">'Forma 4'!$I$9</definedName>
    <definedName name="VAS073_D_5PavirsiniuNuoteku" localSheetId="3">'Forma 4'!$M$9</definedName>
    <definedName name="VAS073_D_6KitosReguliuojamosios" localSheetId="3">'Forma 4'!$N$9</definedName>
    <definedName name="VAS073_D_7KitosVeiklos" localSheetId="3">'Forma 4'!$Q$9</definedName>
    <definedName name="VAS073_D_Administracine1" localSheetId="3">'Forma 4'!$C$68</definedName>
    <definedName name="VAS073_D_Administracine2" localSheetId="3">'Forma 4'!$C$121</definedName>
    <definedName name="VAS073_D_Administracine3" localSheetId="3">'Forma 4'!$C$218</definedName>
    <definedName name="VAS073_D_Apskaitosiraud1" localSheetId="3">'Forma 4'!$C$78</definedName>
    <definedName name="VAS073_D_Apskaitosiraud2" localSheetId="3">'Forma 4'!$C$131</definedName>
    <definedName name="VAS073_D_Apskaitosiraud3" localSheetId="3">'Forma 4'!$C$183</definedName>
    <definedName name="VAS073_D_Apskaitosiraud4" localSheetId="3">'Forma 4'!$C$228</definedName>
    <definedName name="VAS073_D_Apskaitosveikla1" localSheetId="3">'Forma 4'!$O$9</definedName>
    <definedName name="VAS073_D_Avarijusalinim1" localSheetId="3">'Forma 4'!$C$18</definedName>
    <definedName name="VAS073_D_Avarijusalinim2" localSheetId="3">'Forma 4'!$C$49</definedName>
    <definedName name="VAS073_D_Avarijusalinim3" localSheetId="3">'Forma 4'!$C$105</definedName>
    <definedName name="VAS073_D_Avarijusalinim4" localSheetId="3">'Forma 4'!$C$157</definedName>
    <definedName name="VAS073_D_Avarijusalinim5" localSheetId="3">'Forma 4'!$C$202</definedName>
    <definedName name="VAS073_D_Bankopaslauguk1" localSheetId="3">'Forma 4'!$C$66</definedName>
    <definedName name="VAS073_D_Bankopaslauguk2" localSheetId="3">'Forma 4'!$C$119</definedName>
    <definedName name="VAS073_D_Bankopaslauguk3" localSheetId="3">'Forma 4'!$C$171</definedName>
    <definedName name="VAS073_D_Bankopaslauguk4" localSheetId="3">'Forma 4'!$C$216</definedName>
    <definedName name="VAS073_D_Bendrosiospast1" localSheetId="3">'Forma 4'!$C$27</definedName>
    <definedName name="VAS073_D_Bendrosiossana1" localSheetId="3">'Forma 4'!$C$190</definedName>
    <definedName name="VAS073_D_Bendrujusanaud1" localSheetId="3">'Forma 4'!$C$241</definedName>
    <definedName name="VAS073_D_Bendrupatalpus1" localSheetId="3">'Forma 4'!$C$192</definedName>
    <definedName name="VAS073_D_Cpunktui1" localSheetId="3">'Forma 4'!$C$145</definedName>
    <definedName name="VAS073_D_Cpunktui2" localSheetId="3">'Forma 4'!$C$148</definedName>
    <definedName name="VAS073_D_Cpunktui3" localSheetId="3">'Forma 4'!$C$151</definedName>
    <definedName name="VAS073_D_Cpunktui4" localSheetId="3">'Forma 4'!$C$153</definedName>
    <definedName name="VAS073_D_Cpunktui5" localSheetId="3">'Forma 4'!$C$160</definedName>
    <definedName name="VAS073_D_Cpunktui6" localSheetId="3">'Forma 4'!$C$166</definedName>
    <definedName name="VAS073_D_Cpunktui7" localSheetId="3">'Forma 4'!$C$170</definedName>
    <definedName name="VAS073_D_Cpunktui8" localSheetId="3">'Forma 4'!$C$173</definedName>
    <definedName name="VAS073_D_Darbdavioimoku1" localSheetId="3">'Forma 4'!$C$54</definedName>
    <definedName name="VAS073_D_Darbdavioimoku2" localSheetId="3">'Forma 4'!$C$110</definedName>
    <definedName name="VAS073_D_Darbdavioimoku3" localSheetId="3">'Forma 4'!$C$162</definedName>
    <definedName name="VAS073_D_Darbdavioimoku4" localSheetId="3">'Forma 4'!$C$207</definedName>
    <definedName name="VAS073_D_Darbosaugossan1" localSheetId="3">'Forma 4'!$C$55</definedName>
    <definedName name="VAS073_D_Darbosaugossan2" localSheetId="3">'Forma 4'!$C$111</definedName>
    <definedName name="VAS073_D_Darbosaugossan3" localSheetId="3">'Forma 4'!$C$163</definedName>
    <definedName name="VAS073_D_Darbosaugossan4" localSheetId="3">'Forma 4'!$C$208</definedName>
    <definedName name="VAS073_D_Darbouzmokesci1" localSheetId="3">'Forma 4'!$C$21</definedName>
    <definedName name="VAS073_D_Darbouzmokesci2" localSheetId="3">'Forma 4'!$C$53</definedName>
    <definedName name="VAS073_D_Darbouzmokesci3" localSheetId="3">'Forma 4'!$C$109</definedName>
    <definedName name="VAS073_D_Darbouzmokesci4" localSheetId="3">'Forma 4'!$C$161</definedName>
    <definedName name="VAS073_D_Darbouzmokesci5" localSheetId="3">'Forma 4'!$C$206</definedName>
    <definedName name="VAS073_D_Draudimosanaud1" localSheetId="3">'Forma 4'!$C$86</definedName>
    <definedName name="VAS073_D_Draudimosanaud2" localSheetId="3">'Forma 4'!$C$139</definedName>
    <definedName name="VAS073_D_Draudimosanaud3" localSheetId="3">'Forma 4'!$C$237</definedName>
    <definedName name="VAS073_D_Dumblotvarkymo1" localSheetId="3">'Forma 4'!$C$33</definedName>
    <definedName name="VAS073_D_Einamojoremont1" localSheetId="3">'Forma 4'!$C$16</definedName>
    <definedName name="VAS073_D_Einamojoremont2" localSheetId="3">'Forma 4'!$C$45</definedName>
    <definedName name="VAS073_D_Einamojoremont3" localSheetId="3">'Forma 4'!$C$101</definedName>
    <definedName name="VAS073_D_Einamojoremont4" localSheetId="3">'Forma 4'!$C$198</definedName>
    <definedName name="VAS073_D_Elektrosenergi1" localSheetId="3">'Forma 4'!$C$13</definedName>
    <definedName name="VAS073_D_Elektrosenergi2" localSheetId="3">'Forma 4'!$C$14</definedName>
    <definedName name="VAS073_D_Elektrosenergi3" localSheetId="3">'Forma 4'!$C$34</definedName>
    <definedName name="VAS073_D_Elektrosenergi4" localSheetId="3">'Forma 4'!$C$35</definedName>
    <definedName name="VAS073_D_Elektrosenergi5" localSheetId="3">'Forma 4'!$C$93</definedName>
    <definedName name="VAS073_D_Elektrosenergi6" localSheetId="3">'Forma 4'!$C$94</definedName>
    <definedName name="VAS073_D_Elektrosenergi7" localSheetId="3">'Forma 4'!$C$146</definedName>
    <definedName name="VAS073_D_Elektrosenergi8" localSheetId="3">'Forma 4'!$C$191</definedName>
    <definedName name="VAS073_D_Finansinessana1" localSheetId="3">'Forma 4'!$C$65</definedName>
    <definedName name="VAS073_D_Finansinessana2" localSheetId="3">'Forma 4'!$C$118</definedName>
    <definedName name="VAS073_D_Finansinessana3" localSheetId="3">'Forma 4'!$C$215</definedName>
    <definedName name="VAS073_D_Geriamojovande11" localSheetId="3">'Forma 4'!$C$11</definedName>
    <definedName name="VAS073_D_Geriamojovande12" localSheetId="3">'Forma 4'!$C$30</definedName>
    <definedName name="VAS073_D_Imokosgarantin1" localSheetId="3">'Forma 4'!$C$63</definedName>
    <definedName name="VAS073_D_Imokuadministr1" localSheetId="3">'Forma 4'!$C$80</definedName>
    <definedName name="VAS073_D_Imokuadministr2" localSheetId="3">'Forma 4'!$C$133</definedName>
    <definedName name="VAS073_D_Imokuadministr3" localSheetId="3">'Forma 4'!$C$185</definedName>
    <definedName name="VAS073_D_Imokuadministr4" localSheetId="3">'Forma 4'!$C$230</definedName>
    <definedName name="VAS073_D_Kanceliariness1" localSheetId="3">'Forma 4'!$C$74</definedName>
    <definedName name="VAS073_D_Kanceliariness2" localSheetId="3">'Forma 4'!$C$127</definedName>
    <definedName name="VAS073_D_Kanceliariness3" localSheetId="3">'Forma 4'!$C$179</definedName>
    <definedName name="VAS073_D_Kanceliariness4" localSheetId="3">'Forma 4'!$C$224</definedName>
    <definedName name="VAS073_D_Kintamosiospas1" localSheetId="3">'Forma 4'!$C$28</definedName>
    <definedName name="VAS073_D_Kitareguliuoja1" localSheetId="3">'Forma 4'!$P$9</definedName>
    <definedName name="VAS073_D_Kitosadministr1" localSheetId="3">'Forma 4'!$C$82</definedName>
    <definedName name="VAS073_D_Kitosadministr2" localSheetId="3">'Forma 4'!$C$135</definedName>
    <definedName name="VAS073_D_Kitosadministr3" localSheetId="3">'Forma 4'!$C$187</definedName>
    <definedName name="VAS073_D_Kitosadministr4" localSheetId="3">'Forma 4'!$C$233</definedName>
    <definedName name="VAS073_D_Kitosfinansine1" localSheetId="3">'Forma 4'!$C$67</definedName>
    <definedName name="VAS073_D_Kitosfinansine2" localSheetId="3">'Forma 4'!$C$120</definedName>
    <definedName name="VAS073_D_Kitosfinansine3" localSheetId="3">'Forma 4'!$C$172</definedName>
    <definedName name="VAS073_D_Kitosfinansine4" localSheetId="3">'Forma 4'!$C$217</definedName>
    <definedName name="VAS073_D_Kitoskintamosi1" localSheetId="3">'Forma 4'!$C$91</definedName>
    <definedName name="VAS073_D_Kitoskintamosi2" localSheetId="3">'Forma 4'!$C$143</definedName>
    <definedName name="VAS073_D_Kitospastovios1" localSheetId="3">'Forma 4'!$C$89</definedName>
    <definedName name="VAS073_D_Kitospastovios2" localSheetId="3">'Forma 4'!$C$142</definedName>
    <definedName name="VAS073_D_Kitospersonalo1" localSheetId="3">'Forma 4'!$C$57</definedName>
    <definedName name="VAS073_D_Kitospersonalo2" localSheetId="3">'Forma 4'!$C$113</definedName>
    <definedName name="VAS073_D_Kitospersonalo3" localSheetId="3">'Forma 4'!$C$165</definedName>
    <definedName name="VAS073_D_Kitospersonalo4" localSheetId="3">'Forma 4'!$C$210</definedName>
    <definedName name="VAS073_D_Kitossanaudos1" localSheetId="3">'Forma 4'!$C$84</definedName>
    <definedName name="VAS073_D_Kitossanaudos2" localSheetId="3">'Forma 4'!$C$137</definedName>
    <definedName name="VAS073_D_Kitossanaudos3" localSheetId="3">'Forma 4'!$C$189</definedName>
    <definedName name="VAS073_D_Kitossanaudos4" localSheetId="3">'Forma 4'!$C$235</definedName>
    <definedName name="VAS073_D_Kitossanaudos5" localSheetId="3">'Forma 4'!$C$240</definedName>
    <definedName name="VAS073_D_Kitostechninio1" localSheetId="3">'Forma 4'!$C$50</definedName>
    <definedName name="VAS073_D_Kitostechninio2" localSheetId="3">'Forma 4'!$C$106</definedName>
    <definedName name="VAS073_D_Kitostechninio3" localSheetId="3">'Forma 4'!$C$158</definedName>
    <definedName name="VAS073_D_Kitostechninio4" localSheetId="3">'Forma 4'!$C$203</definedName>
    <definedName name="VAS073_D_Kitumokesciusa1" localSheetId="3">'Forma 4'!$C$64</definedName>
    <definedName name="VAS073_D_Kitumokesciusa2" localSheetId="3">'Forma 4'!$C$117</definedName>
    <definedName name="VAS073_D_Kitumokesciusa3" localSheetId="3">'Forma 4'!$C$169</definedName>
    <definedName name="VAS073_D_Kitumokesciusa4" localSheetId="3">'Forma 4'!$C$214</definedName>
    <definedName name="VAS073_D_Kitupaslaugupi1" localSheetId="3">'Forma 4'!$C$88</definedName>
    <definedName name="VAS073_D_Kitupaslaugupi2" localSheetId="3">'Forma 4'!$C$141</definedName>
    <definedName name="VAS073_D_Kitupaslaugupi3" localSheetId="3">'Forma 4'!$C$239</definedName>
    <definedName name="VAS073_D_Konsultaciniup1" localSheetId="3">'Forma 4'!$C$71</definedName>
    <definedName name="VAS073_D_Konsultaciniup2" localSheetId="3">'Forma 4'!$C$124</definedName>
    <definedName name="VAS073_D_Konsultaciniup3" localSheetId="3">'Forma 4'!$C$176</definedName>
    <definedName name="VAS073_D_Konsultaciniup4" localSheetId="3">'Forma 4'!$C$221</definedName>
    <definedName name="VAS073_D_Kuraslengviesi1" localSheetId="3">'Forma 4'!$C$42</definedName>
    <definedName name="VAS073_D_Kuraslengviesi2" localSheetId="3">'Forma 4'!$C$98</definedName>
    <definedName name="VAS073_D_Kuraslengviesi3" localSheetId="3">'Forma 4'!$C$150</definedName>
    <definedName name="VAS073_D_Kuraslengviesi4" localSheetId="3">'Forma 4'!$C$195</definedName>
    <definedName name="VAS073_D_Kurasmasinomsi1" localSheetId="3">'Forma 4'!$C$41</definedName>
    <definedName name="VAS073_D_Kurasmasinomsi2" localSheetId="3">'Forma 4'!$C$97</definedName>
    <definedName name="VAS073_D_Kurasmasinomsi3" localSheetId="3">'Forma 4'!$C$149</definedName>
    <definedName name="VAS073_D_Kurasmasinomsi4" localSheetId="3">'Forma 4'!$C$194</definedName>
    <definedName name="VAS073_D_Kurotransportu1" localSheetId="3">'Forma 4'!$C$40</definedName>
    <definedName name="VAS073_D_Kurotransportu2" localSheetId="3">'Forma 4'!$C$96</definedName>
    <definedName name="VAS073_D_Kurotransportu3" localSheetId="3">'Forma 4'!$C$193</definedName>
    <definedName name="VAS073_D_Laboratoriniut1" localSheetId="3">'Forma 4'!$C$87</definedName>
    <definedName name="VAS073_D_Laboratoriniut2" localSheetId="3">'Forma 4'!$C$140</definedName>
    <definedName name="VAS073_D_Laboratoriniut3" localSheetId="3">'Forma 4'!$C$238</definedName>
    <definedName name="VAS073_D_Metrologinespa1" localSheetId="3">'Forma 4'!$C$48</definedName>
    <definedName name="VAS073_D_Metrologinespa2" localSheetId="3">'Forma 4'!$C$104</definedName>
    <definedName name="VAS073_D_Metrologinespa3" localSheetId="3">'Forma 4'!$C$156</definedName>
    <definedName name="VAS073_D_Metrologinespa4" localSheetId="3">'Forma 4'!$C$201</definedName>
    <definedName name="VAS073_D_Mokesciouztars1" localSheetId="3">'Forma 4'!$C$60</definedName>
    <definedName name="VAS073_D_Mokesciouzvals1" localSheetId="3">'Forma 4'!$C$59</definedName>
    <definedName name="VAS073_D_Mokesciusanaud1" localSheetId="3">'Forma 4'!$C$58</definedName>
    <definedName name="VAS073_D_Mokesciusanaud2" localSheetId="3">'Forma 4'!$C$114</definedName>
    <definedName name="VAS073_D_Mokesciusanaud3" localSheetId="3">'Forma 4'!$C$211</definedName>
    <definedName name="VAS073_D_Nekilnojamojot1" localSheetId="3">'Forma 4'!$C$61</definedName>
    <definedName name="VAS073_D_Nekilnojamojot2" localSheetId="3">'Forma 4'!$C$115</definedName>
    <definedName name="VAS073_D_Nekilnojamojot3" localSheetId="3">'Forma 4'!$C$167</definedName>
    <definedName name="VAS073_D_Nekilnojamojot4" localSheetId="3">'Forma 4'!$C$212</definedName>
    <definedName name="VAS073_D_Netiesioginesp1" localSheetId="3">'Forma 4'!$C$26</definedName>
    <definedName name="VAS073_D_Netiesioginess1" localSheetId="3">'Forma 4'!$C$92</definedName>
    <definedName name="VAS073_D_Netiesioginius1" localSheetId="3">'Forma 4'!$C$144</definedName>
    <definedName name="VAS073_D_Nuotekutvarkym5" localSheetId="3">'Forma 4'!$C$12</definedName>
    <definedName name="VAS073_D_Nuotekutvarkym6" localSheetId="3">'Forma 4'!$C$31</definedName>
    <definedName name="VAS073_D_Nuotekutvarkym7" localSheetId="3">'Forma 4'!$C$32</definedName>
    <definedName name="VAS073_D_Nusidevejimoam10" localSheetId="3">'Forma 4'!$C$204</definedName>
    <definedName name="VAS073_D_Nusidevejimoam7" localSheetId="3">'Forma 4'!$C$51</definedName>
    <definedName name="VAS073_D_Nusidevejimoam8" localSheetId="3">'Forma 4'!$C$107</definedName>
    <definedName name="VAS073_D_Nusidevejimoam9" localSheetId="3">'Forma 4'!$C$159</definedName>
    <definedName name="VAS073_D_Opexbeapskaito1" localSheetId="3">'Forma 4'!$C$248</definedName>
    <definedName name="VAS073_D_Opexsuapskaito1" localSheetId="3">'Forma 4'!$C$247</definedName>
    <definedName name="VAS073_D_Orginventoriau1" localSheetId="3">'Forma 4'!$C$75</definedName>
    <definedName name="VAS073_D_Orginventoriau2" localSheetId="3">'Forma 4'!$C$128</definedName>
    <definedName name="VAS073_D_Orginventoriau3" localSheetId="3">'Forma 4'!$C$180</definedName>
    <definedName name="VAS073_D_Orginventoriau4" localSheetId="3">'Forma 4'!$C$225</definedName>
    <definedName name="VAS073_D_Paskirstomosio2" localSheetId="3">'Forma 4'!$C$232</definedName>
    <definedName name="VAS073_D_Paskirstomujus1" localSheetId="3">'Forma 4'!$C$10</definedName>
    <definedName name="VAS073_D_Pastopasiuntin1" localSheetId="3">'Forma 4'!$C$73</definedName>
    <definedName name="VAS073_D_Pastopasiuntin2" localSheetId="3">'Forma 4'!$C$126</definedName>
    <definedName name="VAS073_D_Pastopasiuntin3" localSheetId="3">'Forma 4'!$C$178</definedName>
    <definedName name="VAS073_D_Pastopasiuntin4" localSheetId="3">'Forma 4'!$C$223</definedName>
    <definedName name="VAS073_D_Pastoviosiospa1" localSheetId="3">'Forma 4'!$C$24</definedName>
    <definedName name="VAS073_D_Patalpuprieziu1" localSheetId="3">'Forma 4'!$C$77</definedName>
    <definedName name="VAS073_D_Patalpuprieziu2" localSheetId="3">'Forma 4'!$C$130</definedName>
    <definedName name="VAS073_D_Patalpuprieziu3" localSheetId="3">'Forma 4'!$C$182</definedName>
    <definedName name="VAS073_D_Patalpuprieziu4" localSheetId="3">'Forma 4'!$C$227</definedName>
    <definedName name="VAS073_D_Patalpusildymo1" localSheetId="3">'Forma 4'!$C$36</definedName>
    <definedName name="VAS073_D_Patalpusildymo2" localSheetId="3">'Forma 4'!$C$95</definedName>
    <definedName name="VAS073_D_Patalpusildymo3" localSheetId="3">'Forma 4'!$C$147</definedName>
    <definedName name="VAS073_D_Perkamupaslaug1" localSheetId="3">'Forma 4'!$C$22</definedName>
    <definedName name="VAS073_D_Personalomokym1" localSheetId="3">'Forma 4'!$C$56</definedName>
    <definedName name="VAS073_D_Personalomokym2" localSheetId="3">'Forma 4'!$C$112</definedName>
    <definedName name="VAS073_D_Personalomokym3" localSheetId="3">'Forma 4'!$C$209</definedName>
    <definedName name="VAS073_D_PersonaloMokymuSanaudos" localSheetId="3">'Forma 4'!$C$164</definedName>
    <definedName name="VAS073_D_Personalosanau1" localSheetId="3">'Forma 4'!$C$20</definedName>
    <definedName name="VAS073_D_Personalosanau2" localSheetId="3">'Forma 4'!$C$52</definedName>
    <definedName name="VAS073_D_Personalosanau3" localSheetId="3">'Forma 4'!$C$108</definedName>
    <definedName name="VAS073_D_Personalosanau4" localSheetId="3">'Forma 4'!$C$205</definedName>
    <definedName name="VAS073_D_Profesineslite1" localSheetId="3">'Forma 4'!$C$76</definedName>
    <definedName name="VAS073_D_Profesineslite2" localSheetId="3">'Forma 4'!$C$129</definedName>
    <definedName name="VAS073_D_Profesineslite3" localSheetId="3">'Forma 4'!$C$181</definedName>
    <definedName name="VAS073_D_Profesineslite4" localSheetId="3">'Forma 4'!$C$226</definedName>
    <definedName name="VAS073_D_Remontoiraptar1" localSheetId="3">'Forma 4'!$C$19</definedName>
    <definedName name="VAS073_D_Remontoiraptar2" localSheetId="3">'Forma 4'!$C$47</definedName>
    <definedName name="VAS073_D_Remontoiraptar3" localSheetId="3">'Forma 4'!$C$103</definedName>
    <definedName name="VAS073_D_Remontoiraptar4" localSheetId="3">'Forma 4'!$C$155</definedName>
    <definedName name="VAS073_D_Remontoiraptar5" localSheetId="3">'Forma 4'!$C$200</definedName>
    <definedName name="VAS073_D_Remontomedziag1" localSheetId="3">'Forma 4'!$C$17</definedName>
    <definedName name="VAS073_D_Remontomedziag2" localSheetId="3">'Forma 4'!$C$46</definedName>
    <definedName name="VAS073_D_Remontomedziag3" localSheetId="3">'Forma 4'!$C$102</definedName>
    <definedName name="VAS073_D_Remontomedziag4" localSheetId="3">'Forma 4'!$C$154</definedName>
    <definedName name="VAS073_D_Remontomedziag5" localSheetId="3">'Forma 4'!$C$199</definedName>
    <definedName name="VAS073_D_Rinkodarosirpa1" localSheetId="3">'Forma 4'!$C$83</definedName>
    <definedName name="VAS073_D_Rinkodarosirpa2" localSheetId="3">'Forma 4'!$C$136</definedName>
    <definedName name="VAS073_D_Rinkodarosirpa3" localSheetId="3">'Forma 4'!$C$188</definedName>
    <definedName name="VAS073_D_Rinkodarosirpa4" localSheetId="3">'Forma 4'!$C$234</definedName>
    <definedName name="VAS073_D_Rysiupaslaugus1" localSheetId="3">'Forma 4'!$C$72</definedName>
    <definedName name="VAS073_D_Rysiupaslaugus2" localSheetId="3">'Forma 4'!$C$125</definedName>
    <definedName name="VAS073_D_Rysiupaslaugus3" localSheetId="3">'Forma 4'!$C$177</definedName>
    <definedName name="VAS073_D_Rysiupaslaugus4" localSheetId="3">'Forma 4'!$C$222</definedName>
    <definedName name="VAS073_D_Silumosenergij1" localSheetId="3">'Forma 4'!$C$43</definedName>
    <definedName name="VAS073_D_Silumosenergij2" localSheetId="3">'Forma 4'!$C$44</definedName>
    <definedName name="VAS073_D_Silumosenergij3" localSheetId="3">'Forma 4'!$C$99</definedName>
    <definedName name="VAS073_D_Silumosenergij4" localSheetId="3">'Forma 4'!$C$100</definedName>
    <definedName name="VAS073_D_Silumosenergij5" localSheetId="3">'Forma 4'!$C$152</definedName>
    <definedName name="VAS073_D_Silumosenergij6" localSheetId="3">'Forma 4'!$C$196</definedName>
    <definedName name="VAS073_D_Silumosenergij7" localSheetId="3">'Forma 4'!$C$197</definedName>
    <definedName name="VAS073_D_Technologiniok1" localSheetId="3">'Forma 4'!$C$39</definedName>
    <definedName name="VAS073_D_Technologinium1" localSheetId="3">'Forma 4'!$C$15</definedName>
    <definedName name="VAS073_D_Technologinium2" localSheetId="3">'Forma 4'!$C$37</definedName>
    <definedName name="VAS073_D_Technologinium3" localSheetId="3">'Forma 4'!$C$38</definedName>
    <definedName name="VAS073_D_Teisiniupaslau1" localSheetId="3">'Forma 4'!$C$69</definedName>
    <definedName name="VAS073_D_Teisiniupaslau2" localSheetId="3">'Forma 4'!$C$122</definedName>
    <definedName name="VAS073_D_Teisiniupaslau3" localSheetId="3">'Forma 4'!$C$174</definedName>
    <definedName name="VAS073_D_Teisiniupaslau4" localSheetId="3">'Forma 4'!$C$219</definedName>
    <definedName name="VAS073_D_Tiesioginespas1" localSheetId="3">'Forma 4'!$C$25</definedName>
    <definedName name="VAS073_D_Tiesioginessan1" localSheetId="3">'Forma 4'!$C$29</definedName>
    <definedName name="VAS073_D_Transportopasl1" localSheetId="3">'Forma 4'!$C$79</definedName>
    <definedName name="VAS073_D_Transportopasl2" localSheetId="3">'Forma 4'!$C$132</definedName>
    <definedName name="VAS073_D_Transportopasl3" localSheetId="3">'Forma 4'!$C$184</definedName>
    <definedName name="VAS073_D_Transportopasl4" localSheetId="3">'Forma 4'!$C$229</definedName>
    <definedName name="VAS073_D_Trumpalaikiotu1" localSheetId="3">'Forma 4'!$C$90</definedName>
    <definedName name="VAS073_D_Turtonuomossan1" localSheetId="3">'Forma 4'!$C$85</definedName>
    <definedName name="VAS073_D_Turtonuomossan2" localSheetId="3">'Forma 4'!$C$138</definedName>
    <definedName name="VAS073_D_Turtonuomossan3" localSheetId="3">'Forma 4'!$C$236</definedName>
    <definedName name="VAS073_D_Vartotojuinfor1" localSheetId="3">'Forma 4'!$C$81</definedName>
    <definedName name="VAS073_D_Vartotojuinfor2" localSheetId="3">'Forma 4'!$C$134</definedName>
    <definedName name="VAS073_D_Vartotojuinfor3" localSheetId="3">'Forma 4'!$C$186</definedName>
    <definedName name="VAS073_D_Vartotojuinfor4" localSheetId="3">'Forma 4'!$C$231</definedName>
    <definedName name="VAS073_D_Verslovienetop1" localSheetId="3">'Forma 4'!$C$242</definedName>
    <definedName name="VAS073_D_Verslovienetui1" localSheetId="3">'Forma 4'!$C$243</definedName>
    <definedName name="VAS073_D_Visospaskirsto1" localSheetId="3">'Forma 4'!$C$23</definedName>
    <definedName name="VAS073_D_Zemesnuomosmok1" localSheetId="3">'Forma 4'!$C$62</definedName>
    <definedName name="VAS073_D_Zemesnuomosmok2" localSheetId="3">'Forma 4'!$C$116</definedName>
    <definedName name="VAS073_D_Zemesnuomosmok3" localSheetId="3">'Forma 4'!$C$168</definedName>
    <definedName name="VAS073_D_Zemesnuomosmok4" localSheetId="3">'Forma 4'!$C$213</definedName>
    <definedName name="VAS073_D_Zyminiomokesci1" localSheetId="3">'Forma 4'!$C$70</definedName>
    <definedName name="VAS073_D_Zyminiomokesci2" localSheetId="3">'Forma 4'!$C$123</definedName>
    <definedName name="VAS073_D_Zyminiomokesci3" localSheetId="3">'Forma 4'!$C$175</definedName>
    <definedName name="VAS073_D_Zyminiomokesci4" localSheetId="3">'Forma 4'!$C$220</definedName>
    <definedName name="VAS073_F_Administracine11IS" localSheetId="3">'Forma 4'!$D$68</definedName>
    <definedName name="VAS073_F_Administracine131GeriamojoVandens" localSheetId="3">'Forma 4'!$F$68</definedName>
    <definedName name="VAS073_F_Administracine132GeriamojoVandens" localSheetId="3">'Forma 4'!$G$68</definedName>
    <definedName name="VAS073_F_Administracine133GeriamojoVandens" localSheetId="3">'Forma 4'!$H$68</definedName>
    <definedName name="VAS073_F_Administracine13IsViso" localSheetId="3">'Forma 4'!$E$68</definedName>
    <definedName name="VAS073_F_Administracine141NuotekuSurinkimas" localSheetId="3">'Forma 4'!$J$68</definedName>
    <definedName name="VAS073_F_Administracine142NuotekuValymas" localSheetId="3">'Forma 4'!$K$68</definedName>
    <definedName name="VAS073_F_Administracine143NuotekuDumblo" localSheetId="3">'Forma 4'!$L$68</definedName>
    <definedName name="VAS073_F_Administracine14IsViso" localSheetId="3">'Forma 4'!$I$68</definedName>
    <definedName name="VAS073_F_Administracine15PavirsiniuNuoteku" localSheetId="3">'Forma 4'!$M$68</definedName>
    <definedName name="VAS073_F_Administracine16KitosReguliuojamosios" localSheetId="3">'Forma 4'!$N$68</definedName>
    <definedName name="VAS073_F_Administracine17KitosVeiklos" localSheetId="3">'Forma 4'!$Q$68</definedName>
    <definedName name="VAS073_F_Administracine1Apskaitosveikla1" localSheetId="3">'Forma 4'!$O$68</definedName>
    <definedName name="VAS073_F_Administracine1Kitareguliuoja1" localSheetId="3">'Forma 4'!$P$68</definedName>
    <definedName name="VAS073_F_Administracine21IS" localSheetId="3">'Forma 4'!$D$121</definedName>
    <definedName name="VAS073_F_Administracine231GeriamojoVandens" localSheetId="3">'Forma 4'!$F$121</definedName>
    <definedName name="VAS073_F_Administracine232GeriamojoVandens" localSheetId="3">'Forma 4'!$G$121</definedName>
    <definedName name="VAS073_F_Administracine233GeriamojoVandens" localSheetId="3">'Forma 4'!$H$121</definedName>
    <definedName name="VAS073_F_Administracine23IsViso" localSheetId="3">'Forma 4'!$E$121</definedName>
    <definedName name="VAS073_F_Administracine241NuotekuSurinkimas" localSheetId="3">'Forma 4'!$J$121</definedName>
    <definedName name="VAS073_F_Administracine242NuotekuValymas" localSheetId="3">'Forma 4'!$K$121</definedName>
    <definedName name="VAS073_F_Administracine243NuotekuDumblo" localSheetId="3">'Forma 4'!$L$121</definedName>
    <definedName name="VAS073_F_Administracine24IsViso" localSheetId="3">'Forma 4'!$I$121</definedName>
    <definedName name="VAS073_F_Administracine25PavirsiniuNuoteku" localSheetId="3">'Forma 4'!$M$121</definedName>
    <definedName name="VAS073_F_Administracine26KitosReguliuojamosios" localSheetId="3">'Forma 4'!$N$121</definedName>
    <definedName name="VAS073_F_Administracine27KitosVeiklos" localSheetId="3">'Forma 4'!$Q$121</definedName>
    <definedName name="VAS073_F_Administracine2Apskaitosveikla1" localSheetId="3">'Forma 4'!$O$121</definedName>
    <definedName name="VAS073_F_Administracine2Kitareguliuoja1" localSheetId="3">'Forma 4'!$P$121</definedName>
    <definedName name="VAS073_F_Administracine31IS" localSheetId="3">'Forma 4'!$D$218</definedName>
    <definedName name="VAS073_F_Administracine331GeriamojoVandens" localSheetId="3">'Forma 4'!$F$218</definedName>
    <definedName name="VAS073_F_Administracine332GeriamojoVandens" localSheetId="3">'Forma 4'!$G$218</definedName>
    <definedName name="VAS073_F_Administracine333GeriamojoVandens" localSheetId="3">'Forma 4'!$H$218</definedName>
    <definedName name="VAS073_F_Administracine33IsViso" localSheetId="3">'Forma 4'!$E$218</definedName>
    <definedName name="VAS073_F_Administracine341NuotekuSurinkimas" localSheetId="3">'Forma 4'!$J$218</definedName>
    <definedName name="VAS073_F_Administracine342NuotekuValymas" localSheetId="3">'Forma 4'!$K$218</definedName>
    <definedName name="VAS073_F_Administracine343NuotekuDumblo" localSheetId="3">'Forma 4'!$L$218</definedName>
    <definedName name="VAS073_F_Administracine34IsViso" localSheetId="3">'Forma 4'!$I$218</definedName>
    <definedName name="VAS073_F_Administracine35PavirsiniuNuoteku" localSheetId="3">'Forma 4'!$M$218</definedName>
    <definedName name="VAS073_F_Administracine36KitosReguliuojamosios" localSheetId="3">'Forma 4'!$N$218</definedName>
    <definedName name="VAS073_F_Administracine37KitosVeiklos" localSheetId="3">'Forma 4'!$Q$218</definedName>
    <definedName name="VAS073_F_Administracine3Apskaitosveikla1" localSheetId="3">'Forma 4'!$O$218</definedName>
    <definedName name="VAS073_F_Administracine3Kitareguliuoja1" localSheetId="3">'Forma 4'!$P$218</definedName>
    <definedName name="VAS073_F_Apskaitosiraud11IS" localSheetId="3">'Forma 4'!$D$78</definedName>
    <definedName name="VAS073_F_Apskaitosiraud131GeriamojoVandens" localSheetId="3">'Forma 4'!$F$78</definedName>
    <definedName name="VAS073_F_Apskaitosiraud132GeriamojoVandens" localSheetId="3">'Forma 4'!$G$78</definedName>
    <definedName name="VAS073_F_Apskaitosiraud133GeriamojoVandens" localSheetId="3">'Forma 4'!$H$78</definedName>
    <definedName name="VAS073_F_Apskaitosiraud13IsViso" localSheetId="3">'Forma 4'!$E$78</definedName>
    <definedName name="VAS073_F_Apskaitosiraud141NuotekuSurinkimas" localSheetId="3">'Forma 4'!$J$78</definedName>
    <definedName name="VAS073_F_Apskaitosiraud142NuotekuValymas" localSheetId="3">'Forma 4'!$K$78</definedName>
    <definedName name="VAS073_F_Apskaitosiraud143NuotekuDumblo" localSheetId="3">'Forma 4'!$L$78</definedName>
    <definedName name="VAS073_F_Apskaitosiraud14IsViso" localSheetId="3">'Forma 4'!$I$78</definedName>
    <definedName name="VAS073_F_Apskaitosiraud15PavirsiniuNuoteku" localSheetId="3">'Forma 4'!$M$78</definedName>
    <definedName name="VAS073_F_Apskaitosiraud16KitosReguliuojamosios" localSheetId="3">'Forma 4'!$N$78</definedName>
    <definedName name="VAS073_F_Apskaitosiraud17KitosVeiklos" localSheetId="3">'Forma 4'!$Q$78</definedName>
    <definedName name="VAS073_F_Apskaitosiraud1Apskaitosveikla1" localSheetId="3">'Forma 4'!$O$78</definedName>
    <definedName name="VAS073_F_Apskaitosiraud1Kitareguliuoja1" localSheetId="3">'Forma 4'!$P$78</definedName>
    <definedName name="VAS073_F_Apskaitosiraud21IS" localSheetId="3">'Forma 4'!$D$131</definedName>
    <definedName name="VAS073_F_Apskaitosiraud231GeriamojoVandens" localSheetId="3">'Forma 4'!$F$131</definedName>
    <definedName name="VAS073_F_Apskaitosiraud232GeriamojoVandens" localSheetId="3">'Forma 4'!$G$131</definedName>
    <definedName name="VAS073_F_Apskaitosiraud233GeriamojoVandens" localSheetId="3">'Forma 4'!$H$131</definedName>
    <definedName name="VAS073_F_Apskaitosiraud23IsViso" localSheetId="3">'Forma 4'!$E$131</definedName>
    <definedName name="VAS073_F_Apskaitosiraud241NuotekuSurinkimas" localSheetId="3">'Forma 4'!$J$131</definedName>
    <definedName name="VAS073_F_Apskaitosiraud242NuotekuValymas" localSheetId="3">'Forma 4'!$K$131</definedName>
    <definedName name="VAS073_F_Apskaitosiraud243NuotekuDumblo" localSheetId="3">'Forma 4'!$L$131</definedName>
    <definedName name="VAS073_F_Apskaitosiraud24IsViso" localSheetId="3">'Forma 4'!$I$131</definedName>
    <definedName name="VAS073_F_Apskaitosiraud25PavirsiniuNuoteku" localSheetId="3">'Forma 4'!$M$131</definedName>
    <definedName name="VAS073_F_Apskaitosiraud26KitosReguliuojamosios" localSheetId="3">'Forma 4'!$N$131</definedName>
    <definedName name="VAS073_F_Apskaitosiraud27KitosVeiklos" localSheetId="3">'Forma 4'!$Q$131</definedName>
    <definedName name="VAS073_F_Apskaitosiraud2Apskaitosveikla1" localSheetId="3">'Forma 4'!$O$131</definedName>
    <definedName name="VAS073_F_Apskaitosiraud2Kitareguliuoja1" localSheetId="3">'Forma 4'!$P$131</definedName>
    <definedName name="VAS073_F_Apskaitosiraud31IS" localSheetId="3">'Forma 4'!$D$183</definedName>
    <definedName name="VAS073_F_Apskaitosiraud331GeriamojoVandens" localSheetId="3">'Forma 4'!$F$183</definedName>
    <definedName name="VAS073_F_Apskaitosiraud332GeriamojoVandens" localSheetId="3">'Forma 4'!$G$183</definedName>
    <definedName name="VAS073_F_Apskaitosiraud333GeriamojoVandens" localSheetId="3">'Forma 4'!$H$183</definedName>
    <definedName name="VAS073_F_Apskaitosiraud33IsViso" localSheetId="3">'Forma 4'!$E$183</definedName>
    <definedName name="VAS073_F_Apskaitosiraud341NuotekuSurinkimas" localSheetId="3">'Forma 4'!$J$183</definedName>
    <definedName name="VAS073_F_Apskaitosiraud342NuotekuValymas" localSheetId="3">'Forma 4'!$K$183</definedName>
    <definedName name="VAS073_F_Apskaitosiraud343NuotekuDumblo" localSheetId="3">'Forma 4'!$L$183</definedName>
    <definedName name="VAS073_F_Apskaitosiraud34IsViso" localSheetId="3">'Forma 4'!$I$183</definedName>
    <definedName name="VAS073_F_Apskaitosiraud35PavirsiniuNuoteku" localSheetId="3">'Forma 4'!$M$183</definedName>
    <definedName name="VAS073_F_Apskaitosiraud36KitosReguliuojamosios" localSheetId="3">'Forma 4'!$N$183</definedName>
    <definedName name="VAS073_F_Apskaitosiraud37KitosVeiklos" localSheetId="3">'Forma 4'!$Q$183</definedName>
    <definedName name="VAS073_F_Apskaitosiraud3Apskaitosveikla1" localSheetId="3">'Forma 4'!$O$183</definedName>
    <definedName name="VAS073_F_Apskaitosiraud3Kitareguliuoja1" localSheetId="3">'Forma 4'!$P$183</definedName>
    <definedName name="VAS073_F_Apskaitosiraud41IS" localSheetId="3">'Forma 4'!$D$228</definedName>
    <definedName name="VAS073_F_Apskaitosiraud431GeriamojoVandens" localSheetId="3">'Forma 4'!$F$228</definedName>
    <definedName name="VAS073_F_Apskaitosiraud432GeriamojoVandens" localSheetId="3">'Forma 4'!$G$228</definedName>
    <definedName name="VAS073_F_Apskaitosiraud433GeriamojoVandens" localSheetId="3">'Forma 4'!$H$228</definedName>
    <definedName name="VAS073_F_Apskaitosiraud43IsViso" localSheetId="3">'Forma 4'!$E$228</definedName>
    <definedName name="VAS073_F_Apskaitosiraud441NuotekuSurinkimas" localSheetId="3">'Forma 4'!$J$228</definedName>
    <definedName name="VAS073_F_Apskaitosiraud442NuotekuValymas" localSheetId="3">'Forma 4'!$K$228</definedName>
    <definedName name="VAS073_F_Apskaitosiraud443NuotekuDumblo" localSheetId="3">'Forma 4'!$L$228</definedName>
    <definedName name="VAS073_F_Apskaitosiraud44IsViso" localSheetId="3">'Forma 4'!$I$228</definedName>
    <definedName name="VAS073_F_Apskaitosiraud45PavirsiniuNuoteku" localSheetId="3">'Forma 4'!$M$228</definedName>
    <definedName name="VAS073_F_Apskaitosiraud46KitosReguliuojamosios" localSheetId="3">'Forma 4'!$N$228</definedName>
    <definedName name="VAS073_F_Apskaitosiraud47KitosVeiklos" localSheetId="3">'Forma 4'!$Q$228</definedName>
    <definedName name="VAS073_F_Apskaitosiraud4Apskaitosveikla1" localSheetId="3">'Forma 4'!$O$228</definedName>
    <definedName name="VAS073_F_Apskaitosiraud4Kitareguliuoja1" localSheetId="3">'Forma 4'!$P$228</definedName>
    <definedName name="VAS073_F_Avarijusalinim11IS" localSheetId="3">'Forma 4'!$D$18</definedName>
    <definedName name="VAS073_F_Avarijusalinim131GeriamojoVandens" localSheetId="3">'Forma 4'!$F$18</definedName>
    <definedName name="VAS073_F_Avarijusalinim132GeriamojoVandens" localSheetId="3">'Forma 4'!$G$18</definedName>
    <definedName name="VAS073_F_Avarijusalinim133GeriamojoVandens" localSheetId="3">'Forma 4'!$H$18</definedName>
    <definedName name="VAS073_F_Avarijusalinim13IsViso" localSheetId="3">'Forma 4'!$E$18</definedName>
    <definedName name="VAS073_F_Avarijusalinim141NuotekuSurinkimas" localSheetId="3">'Forma 4'!$J$18</definedName>
    <definedName name="VAS073_F_Avarijusalinim142NuotekuValymas" localSheetId="3">'Forma 4'!$K$18</definedName>
    <definedName name="VAS073_F_Avarijusalinim143NuotekuDumblo" localSheetId="3">'Forma 4'!$L$18</definedName>
    <definedName name="VAS073_F_Avarijusalinim14IsViso" localSheetId="3">'Forma 4'!$I$18</definedName>
    <definedName name="VAS073_F_Avarijusalinim15PavirsiniuNuoteku" localSheetId="3">'Forma 4'!$M$18</definedName>
    <definedName name="VAS073_F_Avarijusalinim16KitosReguliuojamosios" localSheetId="3">'Forma 4'!$N$18</definedName>
    <definedName name="VAS073_F_Avarijusalinim17KitosVeiklos" localSheetId="3">'Forma 4'!$Q$18</definedName>
    <definedName name="VAS073_F_Avarijusalinim1Apskaitosveikla1" localSheetId="3">'Forma 4'!$O$18</definedName>
    <definedName name="VAS073_F_Avarijusalinim1Kitareguliuoja1" localSheetId="3">'Forma 4'!$P$18</definedName>
    <definedName name="VAS073_F_Avarijusalinim21IS" localSheetId="3">'Forma 4'!$D$49</definedName>
    <definedName name="VAS073_F_Avarijusalinim231GeriamojoVandens" localSheetId="3">'Forma 4'!$F$49</definedName>
    <definedName name="VAS073_F_Avarijusalinim232GeriamojoVandens" localSheetId="3">'Forma 4'!$G$49</definedName>
    <definedName name="VAS073_F_Avarijusalinim233GeriamojoVandens" localSheetId="3">'Forma 4'!$H$49</definedName>
    <definedName name="VAS073_F_Avarijusalinim23IsViso" localSheetId="3">'Forma 4'!$E$49</definedName>
    <definedName name="VAS073_F_Avarijusalinim241NuotekuSurinkimas" localSheetId="3">'Forma 4'!$J$49</definedName>
    <definedName name="VAS073_F_Avarijusalinim242NuotekuValymas" localSheetId="3">'Forma 4'!$K$49</definedName>
    <definedName name="VAS073_F_Avarijusalinim243NuotekuDumblo" localSheetId="3">'Forma 4'!$L$49</definedName>
    <definedName name="VAS073_F_Avarijusalinim24IsViso" localSheetId="3">'Forma 4'!$I$49</definedName>
    <definedName name="VAS073_F_Avarijusalinim25PavirsiniuNuoteku" localSheetId="3">'Forma 4'!$M$49</definedName>
    <definedName name="VAS073_F_Avarijusalinim26KitosReguliuojamosios" localSheetId="3">'Forma 4'!$N$49</definedName>
    <definedName name="VAS073_F_Avarijusalinim27KitosVeiklos" localSheetId="3">'Forma 4'!$Q$49</definedName>
    <definedName name="VAS073_F_Avarijusalinim2Apskaitosveikla1" localSheetId="3">'Forma 4'!$O$49</definedName>
    <definedName name="VAS073_F_Avarijusalinim2Kitareguliuoja1" localSheetId="3">'Forma 4'!$P$49</definedName>
    <definedName name="VAS073_F_Avarijusalinim31IS" localSheetId="3">'Forma 4'!$D$105</definedName>
    <definedName name="VAS073_F_Avarijusalinim331GeriamojoVandens" localSheetId="3">'Forma 4'!$F$105</definedName>
    <definedName name="VAS073_F_Avarijusalinim332GeriamojoVandens" localSheetId="3">'Forma 4'!$G$105</definedName>
    <definedName name="VAS073_F_Avarijusalinim333GeriamojoVandens" localSheetId="3">'Forma 4'!$H$105</definedName>
    <definedName name="VAS073_F_Avarijusalinim33IsViso" localSheetId="3">'Forma 4'!$E$105</definedName>
    <definedName name="VAS073_F_Avarijusalinim341NuotekuSurinkimas" localSheetId="3">'Forma 4'!$J$105</definedName>
    <definedName name="VAS073_F_Avarijusalinim342NuotekuValymas" localSheetId="3">'Forma 4'!$K$105</definedName>
    <definedName name="VAS073_F_Avarijusalinim343NuotekuDumblo" localSheetId="3">'Forma 4'!$L$105</definedName>
    <definedName name="VAS073_F_Avarijusalinim34IsViso" localSheetId="3">'Forma 4'!$I$105</definedName>
    <definedName name="VAS073_F_Avarijusalinim35PavirsiniuNuoteku" localSheetId="3">'Forma 4'!$M$105</definedName>
    <definedName name="VAS073_F_Avarijusalinim36KitosReguliuojamosios" localSheetId="3">'Forma 4'!$N$105</definedName>
    <definedName name="VAS073_F_Avarijusalinim37KitosVeiklos" localSheetId="3">'Forma 4'!$Q$105</definedName>
    <definedName name="VAS073_F_Avarijusalinim3Apskaitosveikla1" localSheetId="3">'Forma 4'!$O$105</definedName>
    <definedName name="VAS073_F_Avarijusalinim3Kitareguliuoja1" localSheetId="3">'Forma 4'!$P$105</definedName>
    <definedName name="VAS073_F_Avarijusalinim41IS" localSheetId="3">'Forma 4'!$D$157</definedName>
    <definedName name="VAS073_F_Avarijusalinim431GeriamojoVandens" localSheetId="3">'Forma 4'!$F$157</definedName>
    <definedName name="VAS073_F_Avarijusalinim432GeriamojoVandens" localSheetId="3">'Forma 4'!$G$157</definedName>
    <definedName name="VAS073_F_Avarijusalinim433GeriamojoVandens" localSheetId="3">'Forma 4'!$H$157</definedName>
    <definedName name="VAS073_F_Avarijusalinim43IsViso" localSheetId="3">'Forma 4'!$E$157</definedName>
    <definedName name="VAS073_F_Avarijusalinim441NuotekuSurinkimas" localSheetId="3">'Forma 4'!$J$157</definedName>
    <definedName name="VAS073_F_Avarijusalinim442NuotekuValymas" localSheetId="3">'Forma 4'!$K$157</definedName>
    <definedName name="VAS073_F_Avarijusalinim443NuotekuDumblo" localSheetId="3">'Forma 4'!$L$157</definedName>
    <definedName name="VAS073_F_Avarijusalinim44IsViso" localSheetId="3">'Forma 4'!$I$157</definedName>
    <definedName name="VAS073_F_Avarijusalinim45PavirsiniuNuoteku" localSheetId="3">'Forma 4'!$M$157</definedName>
    <definedName name="VAS073_F_Avarijusalinim46KitosReguliuojamosios" localSheetId="3">'Forma 4'!$N$157</definedName>
    <definedName name="VAS073_F_Avarijusalinim47KitosVeiklos" localSheetId="3">'Forma 4'!$Q$157</definedName>
    <definedName name="VAS073_F_Avarijusalinim4Apskaitosveikla1" localSheetId="3">'Forma 4'!$O$157</definedName>
    <definedName name="VAS073_F_Avarijusalinim4Kitareguliuoja1" localSheetId="3">'Forma 4'!$P$157</definedName>
    <definedName name="VAS073_F_Avarijusalinim51IS" localSheetId="3">'Forma 4'!$D$202</definedName>
    <definedName name="VAS073_F_Avarijusalinim531GeriamojoVandens" localSheetId="3">'Forma 4'!$F$202</definedName>
    <definedName name="VAS073_F_Avarijusalinim532GeriamojoVandens" localSheetId="3">'Forma 4'!$G$202</definedName>
    <definedName name="VAS073_F_Avarijusalinim533GeriamojoVandens" localSheetId="3">'Forma 4'!$H$202</definedName>
    <definedName name="VAS073_F_Avarijusalinim53IsViso" localSheetId="3">'Forma 4'!$E$202</definedName>
    <definedName name="VAS073_F_Avarijusalinim541NuotekuSurinkimas" localSheetId="3">'Forma 4'!$J$202</definedName>
    <definedName name="VAS073_F_Avarijusalinim542NuotekuValymas" localSheetId="3">'Forma 4'!$K$202</definedName>
    <definedName name="VAS073_F_Avarijusalinim543NuotekuDumblo" localSheetId="3">'Forma 4'!$L$202</definedName>
    <definedName name="VAS073_F_Avarijusalinim54IsViso" localSheetId="3">'Forma 4'!$I$202</definedName>
    <definedName name="VAS073_F_Avarijusalinim55PavirsiniuNuoteku" localSheetId="3">'Forma 4'!$M$202</definedName>
    <definedName name="VAS073_F_Avarijusalinim56KitosReguliuojamosios" localSheetId="3">'Forma 4'!$N$202</definedName>
    <definedName name="VAS073_F_Avarijusalinim57KitosVeiklos" localSheetId="3">'Forma 4'!$Q$202</definedName>
    <definedName name="VAS073_F_Avarijusalinim5Apskaitosveikla1" localSheetId="3">'Forma 4'!$O$202</definedName>
    <definedName name="VAS073_F_Avarijusalinim5Kitareguliuoja1" localSheetId="3">'Forma 4'!$P$202</definedName>
    <definedName name="VAS073_F_Bankopaslauguk11IS" localSheetId="3">'Forma 4'!$D$66</definedName>
    <definedName name="VAS073_F_Bankopaslauguk131GeriamojoVandens" localSheetId="3">'Forma 4'!$F$66</definedName>
    <definedName name="VAS073_F_Bankopaslauguk132GeriamojoVandens" localSheetId="3">'Forma 4'!$G$66</definedName>
    <definedName name="VAS073_F_Bankopaslauguk133GeriamojoVandens" localSheetId="3">'Forma 4'!$H$66</definedName>
    <definedName name="VAS073_F_Bankopaslauguk13IsViso" localSheetId="3">'Forma 4'!$E$66</definedName>
    <definedName name="VAS073_F_Bankopaslauguk141NuotekuSurinkimas" localSheetId="3">'Forma 4'!$J$66</definedName>
    <definedName name="VAS073_F_Bankopaslauguk142NuotekuValymas" localSheetId="3">'Forma 4'!$K$66</definedName>
    <definedName name="VAS073_F_Bankopaslauguk143NuotekuDumblo" localSheetId="3">'Forma 4'!$L$66</definedName>
    <definedName name="VAS073_F_Bankopaslauguk14IsViso" localSheetId="3">'Forma 4'!$I$66</definedName>
    <definedName name="VAS073_F_Bankopaslauguk15PavirsiniuNuoteku" localSheetId="3">'Forma 4'!$M$66</definedName>
    <definedName name="VAS073_F_Bankopaslauguk16KitosReguliuojamosios" localSheetId="3">'Forma 4'!$N$66</definedName>
    <definedName name="VAS073_F_Bankopaslauguk17KitosVeiklos" localSheetId="3">'Forma 4'!$Q$66</definedName>
    <definedName name="VAS073_F_Bankopaslauguk1Apskaitosveikla1" localSheetId="3">'Forma 4'!$O$66</definedName>
    <definedName name="VAS073_F_Bankopaslauguk1Kitareguliuoja1" localSheetId="3">'Forma 4'!$P$66</definedName>
    <definedName name="VAS073_F_Bankopaslauguk21IS" localSheetId="3">'Forma 4'!$D$119</definedName>
    <definedName name="VAS073_F_Bankopaslauguk231GeriamojoVandens" localSheetId="3">'Forma 4'!$F$119</definedName>
    <definedName name="VAS073_F_Bankopaslauguk232GeriamojoVandens" localSheetId="3">'Forma 4'!$G$119</definedName>
    <definedName name="VAS073_F_Bankopaslauguk233GeriamojoVandens" localSheetId="3">'Forma 4'!$H$119</definedName>
    <definedName name="VAS073_F_Bankopaslauguk23IsViso" localSheetId="3">'Forma 4'!$E$119</definedName>
    <definedName name="VAS073_F_Bankopaslauguk241NuotekuSurinkimas" localSheetId="3">'Forma 4'!$J$119</definedName>
    <definedName name="VAS073_F_Bankopaslauguk242NuotekuValymas" localSheetId="3">'Forma 4'!$K$119</definedName>
    <definedName name="VAS073_F_Bankopaslauguk243NuotekuDumblo" localSheetId="3">'Forma 4'!$L$119</definedName>
    <definedName name="VAS073_F_Bankopaslauguk24IsViso" localSheetId="3">'Forma 4'!$I$119</definedName>
    <definedName name="VAS073_F_Bankopaslauguk25PavirsiniuNuoteku" localSheetId="3">'Forma 4'!$M$119</definedName>
    <definedName name="VAS073_F_Bankopaslauguk26KitosReguliuojamosios" localSheetId="3">'Forma 4'!$N$119</definedName>
    <definedName name="VAS073_F_Bankopaslauguk27KitosVeiklos" localSheetId="3">'Forma 4'!$Q$119</definedName>
    <definedName name="VAS073_F_Bankopaslauguk2Apskaitosveikla1" localSheetId="3">'Forma 4'!$O$119</definedName>
    <definedName name="VAS073_F_Bankopaslauguk2Kitareguliuoja1" localSheetId="3">'Forma 4'!$P$119</definedName>
    <definedName name="VAS073_F_Bankopaslauguk31IS" localSheetId="3">'Forma 4'!$D$171</definedName>
    <definedName name="VAS073_F_Bankopaslauguk331GeriamojoVandens" localSheetId="3">'Forma 4'!$F$171</definedName>
    <definedName name="VAS073_F_Bankopaslauguk332GeriamojoVandens" localSheetId="3">'Forma 4'!$G$171</definedName>
    <definedName name="VAS073_F_Bankopaslauguk333GeriamojoVandens" localSheetId="3">'Forma 4'!$H$171</definedName>
    <definedName name="VAS073_F_Bankopaslauguk33IsViso" localSheetId="3">'Forma 4'!$E$171</definedName>
    <definedName name="VAS073_F_Bankopaslauguk341NuotekuSurinkimas" localSheetId="3">'Forma 4'!$J$171</definedName>
    <definedName name="VAS073_F_Bankopaslauguk342NuotekuValymas" localSheetId="3">'Forma 4'!$K$171</definedName>
    <definedName name="VAS073_F_Bankopaslauguk343NuotekuDumblo" localSheetId="3">'Forma 4'!$L$171</definedName>
    <definedName name="VAS073_F_Bankopaslauguk34IsViso" localSheetId="3">'Forma 4'!$I$171</definedName>
    <definedName name="VAS073_F_Bankopaslauguk35PavirsiniuNuoteku" localSheetId="3">'Forma 4'!$M$171</definedName>
    <definedName name="VAS073_F_Bankopaslauguk36KitosReguliuojamosios" localSheetId="3">'Forma 4'!$N$171</definedName>
    <definedName name="VAS073_F_Bankopaslauguk37KitosVeiklos" localSheetId="3">'Forma 4'!$Q$171</definedName>
    <definedName name="VAS073_F_Bankopaslauguk3Apskaitosveikla1" localSheetId="3">'Forma 4'!$O$171</definedName>
    <definedName name="VAS073_F_Bankopaslauguk3Kitareguliuoja1" localSheetId="3">'Forma 4'!$P$171</definedName>
    <definedName name="VAS073_F_Bankopaslauguk41IS" localSheetId="3">'Forma 4'!$D$216</definedName>
    <definedName name="VAS073_F_Bankopaslauguk431GeriamojoVandens" localSheetId="3">'Forma 4'!$F$216</definedName>
    <definedName name="VAS073_F_Bankopaslauguk432GeriamojoVandens" localSheetId="3">'Forma 4'!$G$216</definedName>
    <definedName name="VAS073_F_Bankopaslauguk433GeriamojoVandens" localSheetId="3">'Forma 4'!$H$216</definedName>
    <definedName name="VAS073_F_Bankopaslauguk43IsViso" localSheetId="3">'Forma 4'!$E$216</definedName>
    <definedName name="VAS073_F_Bankopaslauguk441NuotekuSurinkimas" localSheetId="3">'Forma 4'!$J$216</definedName>
    <definedName name="VAS073_F_Bankopaslauguk442NuotekuValymas" localSheetId="3">'Forma 4'!$K$216</definedName>
    <definedName name="VAS073_F_Bankopaslauguk443NuotekuDumblo" localSheetId="3">'Forma 4'!$L$216</definedName>
    <definedName name="VAS073_F_Bankopaslauguk44IsViso" localSheetId="3">'Forma 4'!$I$216</definedName>
    <definedName name="VAS073_F_Bankopaslauguk45PavirsiniuNuoteku" localSheetId="3">'Forma 4'!$M$216</definedName>
    <definedName name="VAS073_F_Bankopaslauguk46KitosReguliuojamosios" localSheetId="3">'Forma 4'!$N$216</definedName>
    <definedName name="VAS073_F_Bankopaslauguk47KitosVeiklos" localSheetId="3">'Forma 4'!$Q$216</definedName>
    <definedName name="VAS073_F_Bankopaslauguk4Apskaitosveikla1" localSheetId="3">'Forma 4'!$O$216</definedName>
    <definedName name="VAS073_F_Bankopaslauguk4Kitareguliuoja1" localSheetId="3">'Forma 4'!$P$216</definedName>
    <definedName name="VAS073_F_Bendrosiospast11IS" localSheetId="3">'Forma 4'!$D$27</definedName>
    <definedName name="VAS073_F_Bendrosiospast131GeriamojoVandens" localSheetId="3">'Forma 4'!$F$27</definedName>
    <definedName name="VAS073_F_Bendrosiospast132GeriamojoVandens" localSheetId="3">'Forma 4'!$G$27</definedName>
    <definedName name="VAS073_F_Bendrosiospast133GeriamojoVandens" localSheetId="3">'Forma 4'!$H$27</definedName>
    <definedName name="VAS073_F_Bendrosiospast13IsViso" localSheetId="3">'Forma 4'!$E$27</definedName>
    <definedName name="VAS073_F_Bendrosiospast141NuotekuSurinkimas" localSheetId="3">'Forma 4'!$J$27</definedName>
    <definedName name="VAS073_F_Bendrosiospast142NuotekuValymas" localSheetId="3">'Forma 4'!$K$27</definedName>
    <definedName name="VAS073_F_Bendrosiospast143NuotekuDumblo" localSheetId="3">'Forma 4'!$L$27</definedName>
    <definedName name="VAS073_F_Bendrosiospast14IsViso" localSheetId="3">'Forma 4'!$I$27</definedName>
    <definedName name="VAS073_F_Bendrosiospast15PavirsiniuNuoteku" localSheetId="3">'Forma 4'!$M$27</definedName>
    <definedName name="VAS073_F_Bendrosiospast16KitosReguliuojamosios" localSheetId="3">'Forma 4'!$N$27</definedName>
    <definedName name="VAS073_F_Bendrosiospast17KitosVeiklos" localSheetId="3">'Forma 4'!$Q$27</definedName>
    <definedName name="VAS073_F_Bendrosiospast1Apskaitosveikla1" localSheetId="3">'Forma 4'!$O$27</definedName>
    <definedName name="VAS073_F_Bendrosiospast1Kitareguliuoja1" localSheetId="3">'Forma 4'!$P$27</definedName>
    <definedName name="VAS073_F_Bendrosiossana11IS" localSheetId="3">'Forma 4'!$D$190</definedName>
    <definedName name="VAS073_F_Bendrosiossana131GeriamojoVandens" localSheetId="3">'Forma 4'!$F$190</definedName>
    <definedName name="VAS073_F_Bendrosiossana132GeriamojoVandens" localSheetId="3">'Forma 4'!$G$190</definedName>
    <definedName name="VAS073_F_Bendrosiossana133GeriamojoVandens" localSheetId="3">'Forma 4'!$H$190</definedName>
    <definedName name="VAS073_F_Bendrosiossana13IsViso" localSheetId="3">'Forma 4'!$E$190</definedName>
    <definedName name="VAS073_F_Bendrosiossana141NuotekuSurinkimas" localSheetId="3">'Forma 4'!$J$190</definedName>
    <definedName name="VAS073_F_Bendrosiossana142NuotekuValymas" localSheetId="3">'Forma 4'!$K$190</definedName>
    <definedName name="VAS073_F_Bendrosiossana143NuotekuDumblo" localSheetId="3">'Forma 4'!$L$190</definedName>
    <definedName name="VAS073_F_Bendrosiossana14IsViso" localSheetId="3">'Forma 4'!$I$190</definedName>
    <definedName name="VAS073_F_Bendrosiossana15PavirsiniuNuoteku" localSheetId="3">'Forma 4'!$M$190</definedName>
    <definedName name="VAS073_F_Bendrosiossana16KitosReguliuojamosios" localSheetId="3">'Forma 4'!$N$190</definedName>
    <definedName name="VAS073_F_Bendrosiossana17KitosVeiklos" localSheetId="3">'Forma 4'!$Q$190</definedName>
    <definedName name="VAS073_F_Bendrosiossana1Apskaitosveikla1" localSheetId="3">'Forma 4'!$O$190</definedName>
    <definedName name="VAS073_F_Bendrosiossana1Kitareguliuoja1" localSheetId="3">'Forma 4'!$P$190</definedName>
    <definedName name="VAS073_F_Bendrupatalpus11IS" localSheetId="3">'Forma 4'!$D$192</definedName>
    <definedName name="VAS073_F_Bendrupatalpus131GeriamojoVandens" localSheetId="3">'Forma 4'!$F$192</definedName>
    <definedName name="VAS073_F_Bendrupatalpus132GeriamojoVandens" localSheetId="3">'Forma 4'!$G$192</definedName>
    <definedName name="VAS073_F_Bendrupatalpus133GeriamojoVandens" localSheetId="3">'Forma 4'!$H$192</definedName>
    <definedName name="VAS073_F_Bendrupatalpus13IsViso" localSheetId="3">'Forma 4'!$E$192</definedName>
    <definedName name="VAS073_F_Bendrupatalpus141NuotekuSurinkimas" localSheetId="3">'Forma 4'!$J$192</definedName>
    <definedName name="VAS073_F_Bendrupatalpus142NuotekuValymas" localSheetId="3">'Forma 4'!$K$192</definedName>
    <definedName name="VAS073_F_Bendrupatalpus143NuotekuDumblo" localSheetId="3">'Forma 4'!$L$192</definedName>
    <definedName name="VAS073_F_Bendrupatalpus14IsViso" localSheetId="3">'Forma 4'!$I$192</definedName>
    <definedName name="VAS073_F_Bendrupatalpus15PavirsiniuNuoteku" localSheetId="3">'Forma 4'!$M$192</definedName>
    <definedName name="VAS073_F_Bendrupatalpus16KitosReguliuojamosios" localSheetId="3">'Forma 4'!$N$192</definedName>
    <definedName name="VAS073_F_Bendrupatalpus17KitosVeiklos" localSheetId="3">'Forma 4'!$Q$192</definedName>
    <definedName name="VAS073_F_Bendrupatalpus1Apskaitosveikla1" localSheetId="3">'Forma 4'!$O$192</definedName>
    <definedName name="VAS073_F_Bendrupatalpus1Kitareguliuoja1" localSheetId="3">'Forma 4'!$P$192</definedName>
    <definedName name="VAS073_F_Cpunktui11IS" localSheetId="3">'Forma 4'!$D$145</definedName>
    <definedName name="VAS073_F_Cpunktui21IS" localSheetId="3">'Forma 4'!$D$148</definedName>
    <definedName name="VAS073_F_Cpunktui31IS" localSheetId="3">'Forma 4'!$D$151</definedName>
    <definedName name="VAS073_F_Cpunktui41IS" localSheetId="3">'Forma 4'!$D$153</definedName>
    <definedName name="VAS073_F_Cpunktui51IS" localSheetId="3">'Forma 4'!$D$160</definedName>
    <definedName name="VAS073_F_Cpunktui61IS" localSheetId="3">'Forma 4'!$D$166</definedName>
    <definedName name="VAS073_F_Cpunktui71IS" localSheetId="3">'Forma 4'!$D$170</definedName>
    <definedName name="VAS073_F_Cpunktui81IS" localSheetId="3">'Forma 4'!$D$173</definedName>
    <definedName name="VAS073_F_Darbdavioimoku11IS" localSheetId="3">'Forma 4'!$D$54</definedName>
    <definedName name="VAS073_F_Darbdavioimoku131GeriamojoVandens" localSheetId="3">'Forma 4'!$F$54</definedName>
    <definedName name="VAS073_F_Darbdavioimoku132GeriamojoVandens" localSheetId="3">'Forma 4'!$G$54</definedName>
    <definedName name="VAS073_F_Darbdavioimoku133GeriamojoVandens" localSheetId="3">'Forma 4'!$H$54</definedName>
    <definedName name="VAS073_F_Darbdavioimoku13IsViso" localSheetId="3">'Forma 4'!$E$54</definedName>
    <definedName name="VAS073_F_Darbdavioimoku141NuotekuSurinkimas" localSheetId="3">'Forma 4'!$J$54</definedName>
    <definedName name="VAS073_F_Darbdavioimoku142NuotekuValymas" localSheetId="3">'Forma 4'!$K$54</definedName>
    <definedName name="VAS073_F_Darbdavioimoku143NuotekuDumblo" localSheetId="3">'Forma 4'!$L$54</definedName>
    <definedName name="VAS073_F_Darbdavioimoku14IsViso" localSheetId="3">'Forma 4'!$I$54</definedName>
    <definedName name="VAS073_F_Darbdavioimoku15PavirsiniuNuoteku" localSheetId="3">'Forma 4'!$M$54</definedName>
    <definedName name="VAS073_F_Darbdavioimoku16KitosReguliuojamosios" localSheetId="3">'Forma 4'!$N$54</definedName>
    <definedName name="VAS073_F_Darbdavioimoku17KitosVeiklos" localSheetId="3">'Forma 4'!$Q$54</definedName>
    <definedName name="VAS073_F_Darbdavioimoku1Apskaitosveikla1" localSheetId="3">'Forma 4'!$O$54</definedName>
    <definedName name="VAS073_F_Darbdavioimoku1Kitareguliuoja1" localSheetId="3">'Forma 4'!$P$54</definedName>
    <definedName name="VAS073_F_Darbdavioimoku21IS" localSheetId="3">'Forma 4'!$D$110</definedName>
    <definedName name="VAS073_F_Darbdavioimoku231GeriamojoVandens" localSheetId="3">'Forma 4'!$F$110</definedName>
    <definedName name="VAS073_F_Darbdavioimoku232GeriamojoVandens" localSheetId="3">'Forma 4'!$G$110</definedName>
    <definedName name="VAS073_F_Darbdavioimoku233GeriamojoVandens" localSheetId="3">'Forma 4'!$H$110</definedName>
    <definedName name="VAS073_F_Darbdavioimoku23IsViso" localSheetId="3">'Forma 4'!$E$110</definedName>
    <definedName name="VAS073_F_Darbdavioimoku241NuotekuSurinkimas" localSheetId="3">'Forma 4'!$J$110</definedName>
    <definedName name="VAS073_F_Darbdavioimoku242NuotekuValymas" localSheetId="3">'Forma 4'!$K$110</definedName>
    <definedName name="VAS073_F_Darbdavioimoku243NuotekuDumblo" localSheetId="3">'Forma 4'!$L$110</definedName>
    <definedName name="VAS073_F_Darbdavioimoku24IsViso" localSheetId="3">'Forma 4'!$I$110</definedName>
    <definedName name="VAS073_F_Darbdavioimoku25PavirsiniuNuoteku" localSheetId="3">'Forma 4'!$M$110</definedName>
    <definedName name="VAS073_F_Darbdavioimoku26KitosReguliuojamosios" localSheetId="3">'Forma 4'!$N$110</definedName>
    <definedName name="VAS073_F_Darbdavioimoku27KitosVeiklos" localSheetId="3">'Forma 4'!$Q$110</definedName>
    <definedName name="VAS073_F_Darbdavioimoku2Apskaitosveikla1" localSheetId="3">'Forma 4'!$O$110</definedName>
    <definedName name="VAS073_F_Darbdavioimoku2Kitareguliuoja1" localSheetId="3">'Forma 4'!$P$110</definedName>
    <definedName name="VAS073_F_Darbdavioimoku31IS" localSheetId="3">'Forma 4'!$D$162</definedName>
    <definedName name="VAS073_F_Darbdavioimoku331GeriamojoVandens" localSheetId="3">'Forma 4'!$F$162</definedName>
    <definedName name="VAS073_F_Darbdavioimoku332GeriamojoVandens" localSheetId="3">'Forma 4'!$G$162</definedName>
    <definedName name="VAS073_F_Darbdavioimoku333GeriamojoVandens" localSheetId="3">'Forma 4'!$H$162</definedName>
    <definedName name="VAS073_F_Darbdavioimoku33IsViso" localSheetId="3">'Forma 4'!$E$162</definedName>
    <definedName name="VAS073_F_Darbdavioimoku341NuotekuSurinkimas" localSheetId="3">'Forma 4'!$J$162</definedName>
    <definedName name="VAS073_F_Darbdavioimoku342NuotekuValymas" localSheetId="3">'Forma 4'!$K$162</definedName>
    <definedName name="VAS073_F_Darbdavioimoku343NuotekuDumblo" localSheetId="3">'Forma 4'!$L$162</definedName>
    <definedName name="VAS073_F_Darbdavioimoku34IsViso" localSheetId="3">'Forma 4'!$I$162</definedName>
    <definedName name="VAS073_F_Darbdavioimoku35PavirsiniuNuoteku" localSheetId="3">'Forma 4'!$M$162</definedName>
    <definedName name="VAS073_F_Darbdavioimoku36KitosReguliuojamosios" localSheetId="3">'Forma 4'!$N$162</definedName>
    <definedName name="VAS073_F_Darbdavioimoku37KitosVeiklos" localSheetId="3">'Forma 4'!$Q$162</definedName>
    <definedName name="VAS073_F_Darbdavioimoku3Apskaitosveikla1" localSheetId="3">'Forma 4'!$O$162</definedName>
    <definedName name="VAS073_F_Darbdavioimoku3Kitareguliuoja1" localSheetId="3">'Forma 4'!$P$162</definedName>
    <definedName name="VAS073_F_Darbdavioimoku41IS" localSheetId="3">'Forma 4'!$D$207</definedName>
    <definedName name="VAS073_F_Darbdavioimoku431GeriamojoVandens" localSheetId="3">'Forma 4'!$F$207</definedName>
    <definedName name="VAS073_F_Darbdavioimoku432GeriamojoVandens" localSheetId="3">'Forma 4'!$G$207</definedName>
    <definedName name="VAS073_F_Darbdavioimoku433GeriamojoVandens" localSheetId="3">'Forma 4'!$H$207</definedName>
    <definedName name="VAS073_F_Darbdavioimoku43IsViso" localSheetId="3">'Forma 4'!$E$207</definedName>
    <definedName name="VAS073_F_Darbdavioimoku441NuotekuSurinkimas" localSheetId="3">'Forma 4'!$J$207</definedName>
    <definedName name="VAS073_F_Darbdavioimoku442NuotekuValymas" localSheetId="3">'Forma 4'!$K$207</definedName>
    <definedName name="VAS073_F_Darbdavioimoku443NuotekuDumblo" localSheetId="3">'Forma 4'!$L$207</definedName>
    <definedName name="VAS073_F_Darbdavioimoku44IsViso" localSheetId="3">'Forma 4'!$I$207</definedName>
    <definedName name="VAS073_F_Darbdavioimoku45PavirsiniuNuoteku" localSheetId="3">'Forma 4'!$M$207</definedName>
    <definedName name="VAS073_F_Darbdavioimoku46KitosReguliuojamosios" localSheetId="3">'Forma 4'!$N$207</definedName>
    <definedName name="VAS073_F_Darbdavioimoku47KitosVeiklos" localSheetId="3">'Forma 4'!$Q$207</definedName>
    <definedName name="VAS073_F_Darbdavioimoku4Apskaitosveikla1" localSheetId="3">'Forma 4'!$O$207</definedName>
    <definedName name="VAS073_F_Darbdavioimoku4Kitareguliuoja1" localSheetId="3">'Forma 4'!$P$207</definedName>
    <definedName name="VAS073_F_Darbosaugossan11IS" localSheetId="3">'Forma 4'!$D$55</definedName>
    <definedName name="VAS073_F_Darbosaugossan131GeriamojoVandens" localSheetId="3">'Forma 4'!$F$55</definedName>
    <definedName name="VAS073_F_Darbosaugossan132GeriamojoVandens" localSheetId="3">'Forma 4'!$G$55</definedName>
    <definedName name="VAS073_F_Darbosaugossan133GeriamojoVandens" localSheetId="3">'Forma 4'!$H$55</definedName>
    <definedName name="VAS073_F_Darbosaugossan13IsViso" localSheetId="3">'Forma 4'!$E$55</definedName>
    <definedName name="VAS073_F_Darbosaugossan141NuotekuSurinkimas" localSheetId="3">'Forma 4'!$J$55</definedName>
    <definedName name="VAS073_F_Darbosaugossan142NuotekuValymas" localSheetId="3">'Forma 4'!$K$55</definedName>
    <definedName name="VAS073_F_Darbosaugossan143NuotekuDumblo" localSheetId="3">'Forma 4'!$L$55</definedName>
    <definedName name="VAS073_F_Darbosaugossan14IsViso" localSheetId="3">'Forma 4'!$I$55</definedName>
    <definedName name="VAS073_F_Darbosaugossan15PavirsiniuNuoteku" localSheetId="3">'Forma 4'!$M$55</definedName>
    <definedName name="VAS073_F_Darbosaugossan16KitosReguliuojamosios" localSheetId="3">'Forma 4'!$N$55</definedName>
    <definedName name="VAS073_F_Darbosaugossan17KitosVeiklos" localSheetId="3">'Forma 4'!$Q$55</definedName>
    <definedName name="VAS073_F_Darbosaugossan1Apskaitosveikla1" localSheetId="3">'Forma 4'!$O$55</definedName>
    <definedName name="VAS073_F_Darbosaugossan1Kitareguliuoja1" localSheetId="3">'Forma 4'!$P$55</definedName>
    <definedName name="VAS073_F_Darbosaugossan21IS" localSheetId="3">'Forma 4'!$D$111</definedName>
    <definedName name="VAS073_F_Darbosaugossan231GeriamojoVandens" localSheetId="3">'Forma 4'!$F$111</definedName>
    <definedName name="VAS073_F_Darbosaugossan232GeriamojoVandens" localSheetId="3">'Forma 4'!$G$111</definedName>
    <definedName name="VAS073_F_Darbosaugossan233GeriamojoVandens" localSheetId="3">'Forma 4'!$H$111</definedName>
    <definedName name="VAS073_F_Darbosaugossan23IsViso" localSheetId="3">'Forma 4'!$E$111</definedName>
    <definedName name="VAS073_F_Darbosaugossan241NuotekuSurinkimas" localSheetId="3">'Forma 4'!$J$111</definedName>
    <definedName name="VAS073_F_Darbosaugossan242NuotekuValymas" localSheetId="3">'Forma 4'!$K$111</definedName>
    <definedName name="VAS073_F_Darbosaugossan243NuotekuDumblo" localSheetId="3">'Forma 4'!$L$111</definedName>
    <definedName name="VAS073_F_Darbosaugossan24IsViso" localSheetId="3">'Forma 4'!$I$111</definedName>
    <definedName name="VAS073_F_Darbosaugossan25PavirsiniuNuoteku" localSheetId="3">'Forma 4'!$M$111</definedName>
    <definedName name="VAS073_F_Darbosaugossan26KitosReguliuojamosios" localSheetId="3">'Forma 4'!$N$111</definedName>
    <definedName name="VAS073_F_Darbosaugossan27KitosVeiklos" localSheetId="3">'Forma 4'!$Q$111</definedName>
    <definedName name="VAS073_F_Darbosaugossan2Apskaitosveikla1" localSheetId="3">'Forma 4'!$O$111</definedName>
    <definedName name="VAS073_F_Darbosaugossan2Kitareguliuoja1" localSheetId="3">'Forma 4'!$P$111</definedName>
    <definedName name="VAS073_F_Darbosaugossan31IS" localSheetId="3">'Forma 4'!$D$163</definedName>
    <definedName name="VAS073_F_Darbosaugossan331GeriamojoVandens" localSheetId="3">'Forma 4'!$F$163</definedName>
    <definedName name="VAS073_F_Darbosaugossan332GeriamojoVandens" localSheetId="3">'Forma 4'!$G$163</definedName>
    <definedName name="VAS073_F_Darbosaugossan333GeriamojoVandens" localSheetId="3">'Forma 4'!$H$163</definedName>
    <definedName name="VAS073_F_Darbosaugossan33IsViso" localSheetId="3">'Forma 4'!$E$163</definedName>
    <definedName name="VAS073_F_Darbosaugossan341NuotekuSurinkimas" localSheetId="3">'Forma 4'!$J$163</definedName>
    <definedName name="VAS073_F_Darbosaugossan342NuotekuValymas" localSheetId="3">'Forma 4'!$K$163</definedName>
    <definedName name="VAS073_F_Darbosaugossan343NuotekuDumblo" localSheetId="3">'Forma 4'!$L$163</definedName>
    <definedName name="VAS073_F_Darbosaugossan34IsViso" localSheetId="3">'Forma 4'!$I$163</definedName>
    <definedName name="VAS073_F_Darbosaugossan35PavirsiniuNuoteku" localSheetId="3">'Forma 4'!$M$163</definedName>
    <definedName name="VAS073_F_Darbosaugossan36KitosReguliuojamosios" localSheetId="3">'Forma 4'!$N$163</definedName>
    <definedName name="VAS073_F_Darbosaugossan37KitosVeiklos" localSheetId="3">'Forma 4'!$Q$163</definedName>
    <definedName name="VAS073_F_Darbosaugossan3Apskaitosveikla1" localSheetId="3">'Forma 4'!$O$163</definedName>
    <definedName name="VAS073_F_Darbosaugossan3Kitareguliuoja1" localSheetId="3">'Forma 4'!$P$163</definedName>
    <definedName name="VAS073_F_Darbosaugossan41IS" localSheetId="3">'Forma 4'!$D$208</definedName>
    <definedName name="VAS073_F_Darbosaugossan431GeriamojoVandens" localSheetId="3">'Forma 4'!$F$208</definedName>
    <definedName name="VAS073_F_Darbosaugossan432GeriamojoVandens" localSheetId="3">'Forma 4'!$G$208</definedName>
    <definedName name="VAS073_F_Darbosaugossan433GeriamojoVandens" localSheetId="3">'Forma 4'!$H$208</definedName>
    <definedName name="VAS073_F_Darbosaugossan43IsViso" localSheetId="3">'Forma 4'!$E$208</definedName>
    <definedName name="VAS073_F_Darbosaugossan441NuotekuSurinkimas" localSheetId="3">'Forma 4'!$J$208</definedName>
    <definedName name="VAS073_F_Darbosaugossan442NuotekuValymas" localSheetId="3">'Forma 4'!$K$208</definedName>
    <definedName name="VAS073_F_Darbosaugossan443NuotekuDumblo" localSheetId="3">'Forma 4'!$L$208</definedName>
    <definedName name="VAS073_F_Darbosaugossan44IsViso" localSheetId="3">'Forma 4'!$I$208</definedName>
    <definedName name="VAS073_F_Darbosaugossan45PavirsiniuNuoteku" localSheetId="3">'Forma 4'!$M$208</definedName>
    <definedName name="VAS073_F_Darbosaugossan46KitosReguliuojamosios" localSheetId="3">'Forma 4'!$N$208</definedName>
    <definedName name="VAS073_F_Darbosaugossan47KitosVeiklos" localSheetId="3">'Forma 4'!$Q$208</definedName>
    <definedName name="VAS073_F_Darbosaugossan4Apskaitosveikla1" localSheetId="3">'Forma 4'!$O$208</definedName>
    <definedName name="VAS073_F_Darbosaugossan4Kitareguliuoja1" localSheetId="3">'Forma 4'!$P$208</definedName>
    <definedName name="VAS073_F_Darbouzmokesci11IS" localSheetId="3">'Forma 4'!$D$21</definedName>
    <definedName name="VAS073_F_Darbouzmokesci131GeriamojoVandens" localSheetId="3">'Forma 4'!$F$21</definedName>
    <definedName name="VAS073_F_Darbouzmokesci132GeriamojoVandens" localSheetId="3">'Forma 4'!$G$21</definedName>
    <definedName name="VAS073_F_Darbouzmokesci133GeriamojoVandens" localSheetId="3">'Forma 4'!$H$21</definedName>
    <definedName name="VAS073_F_Darbouzmokesci13IsViso" localSheetId="3">'Forma 4'!$E$21</definedName>
    <definedName name="VAS073_F_Darbouzmokesci141NuotekuSurinkimas" localSheetId="3">'Forma 4'!$J$21</definedName>
    <definedName name="VAS073_F_Darbouzmokesci142NuotekuValymas" localSheetId="3">'Forma 4'!$K$21</definedName>
    <definedName name="VAS073_F_Darbouzmokesci143NuotekuDumblo" localSheetId="3">'Forma 4'!$L$21</definedName>
    <definedName name="VAS073_F_Darbouzmokesci14IsViso" localSheetId="3">'Forma 4'!$I$21</definedName>
    <definedName name="VAS073_F_Darbouzmokesci15PavirsiniuNuoteku" localSheetId="3">'Forma 4'!$M$21</definedName>
    <definedName name="VAS073_F_Darbouzmokesci16KitosReguliuojamosios" localSheetId="3">'Forma 4'!$N$21</definedName>
    <definedName name="VAS073_F_Darbouzmokesci17KitosVeiklos" localSheetId="3">'Forma 4'!$Q$21</definedName>
    <definedName name="VAS073_F_Darbouzmokesci1Apskaitosveikla1" localSheetId="3">'Forma 4'!$O$21</definedName>
    <definedName name="VAS073_F_Darbouzmokesci1Kitareguliuoja1" localSheetId="3">'Forma 4'!$P$21</definedName>
    <definedName name="VAS073_F_Darbouzmokesci21IS" localSheetId="3">'Forma 4'!$D$53</definedName>
    <definedName name="VAS073_F_Darbouzmokesci231GeriamojoVandens" localSheetId="3">'Forma 4'!$F$53</definedName>
    <definedName name="VAS073_F_Darbouzmokesci232GeriamojoVandens" localSheetId="3">'Forma 4'!$G$53</definedName>
    <definedName name="VAS073_F_Darbouzmokesci233GeriamojoVandens" localSheetId="3">'Forma 4'!$H$53</definedName>
    <definedName name="VAS073_F_Darbouzmokesci23IsViso" localSheetId="3">'Forma 4'!$E$53</definedName>
    <definedName name="VAS073_F_Darbouzmokesci241NuotekuSurinkimas" localSheetId="3">'Forma 4'!$J$53</definedName>
    <definedName name="VAS073_F_Darbouzmokesci242NuotekuValymas" localSheetId="3">'Forma 4'!$K$53</definedName>
    <definedName name="VAS073_F_Darbouzmokesci243NuotekuDumblo" localSheetId="3">'Forma 4'!$L$53</definedName>
    <definedName name="VAS073_F_Darbouzmokesci24IsViso" localSheetId="3">'Forma 4'!$I$53</definedName>
    <definedName name="VAS073_F_Darbouzmokesci25PavirsiniuNuoteku" localSheetId="3">'Forma 4'!$M$53</definedName>
    <definedName name="VAS073_F_Darbouzmokesci26KitosReguliuojamosios" localSheetId="3">'Forma 4'!$N$53</definedName>
    <definedName name="VAS073_F_Darbouzmokesci27KitosVeiklos" localSheetId="3">'Forma 4'!$Q$53</definedName>
    <definedName name="VAS073_F_Darbouzmokesci2Apskaitosveikla1" localSheetId="3">'Forma 4'!$O$53</definedName>
    <definedName name="VAS073_F_Darbouzmokesci2Kitareguliuoja1" localSheetId="3">'Forma 4'!$P$53</definedName>
    <definedName name="VAS073_F_Darbouzmokesci31IS" localSheetId="3">'Forma 4'!$D$109</definedName>
    <definedName name="VAS073_F_Darbouzmokesci331GeriamojoVandens" localSheetId="3">'Forma 4'!$F$109</definedName>
    <definedName name="VAS073_F_Darbouzmokesci332GeriamojoVandens" localSheetId="3">'Forma 4'!$G$109</definedName>
    <definedName name="VAS073_F_Darbouzmokesci333GeriamojoVandens" localSheetId="3">'Forma 4'!$H$109</definedName>
    <definedName name="VAS073_F_Darbouzmokesci33IsViso" localSheetId="3">'Forma 4'!$E$109</definedName>
    <definedName name="VAS073_F_Darbouzmokesci341NuotekuSurinkimas" localSheetId="3">'Forma 4'!$J$109</definedName>
    <definedName name="VAS073_F_Darbouzmokesci342NuotekuValymas" localSheetId="3">'Forma 4'!$K$109</definedName>
    <definedName name="VAS073_F_Darbouzmokesci343NuotekuDumblo" localSheetId="3">'Forma 4'!$L$109</definedName>
    <definedName name="VAS073_F_Darbouzmokesci34IsViso" localSheetId="3">'Forma 4'!$I$109</definedName>
    <definedName name="VAS073_F_Darbouzmokesci35PavirsiniuNuoteku" localSheetId="3">'Forma 4'!$M$109</definedName>
    <definedName name="VAS073_F_Darbouzmokesci36KitosReguliuojamosios" localSheetId="3">'Forma 4'!$N$109</definedName>
    <definedName name="VAS073_F_Darbouzmokesci37KitosVeiklos" localSheetId="3">'Forma 4'!$Q$109</definedName>
    <definedName name="VAS073_F_Darbouzmokesci3Apskaitosveikla1" localSheetId="3">'Forma 4'!$O$109</definedName>
    <definedName name="VAS073_F_Darbouzmokesci3Kitareguliuoja1" localSheetId="3">'Forma 4'!$P$109</definedName>
    <definedName name="VAS073_F_Darbouzmokesci41IS" localSheetId="3">'Forma 4'!$D$161</definedName>
    <definedName name="VAS073_F_Darbouzmokesci431GeriamojoVandens" localSheetId="3">'Forma 4'!$F$161</definedName>
    <definedName name="VAS073_F_Darbouzmokesci432GeriamojoVandens" localSheetId="3">'Forma 4'!$G$161</definedName>
    <definedName name="VAS073_F_Darbouzmokesci433GeriamojoVandens" localSheetId="3">'Forma 4'!$H$161</definedName>
    <definedName name="VAS073_F_Darbouzmokesci43IsViso" localSheetId="3">'Forma 4'!$E$161</definedName>
    <definedName name="VAS073_F_Darbouzmokesci441NuotekuSurinkimas" localSheetId="3">'Forma 4'!$J$161</definedName>
    <definedName name="VAS073_F_Darbouzmokesci442NuotekuValymas" localSheetId="3">'Forma 4'!$K$161</definedName>
    <definedName name="VAS073_F_Darbouzmokesci443NuotekuDumblo" localSheetId="3">'Forma 4'!$L$161</definedName>
    <definedName name="VAS073_F_Darbouzmokesci44IsViso" localSheetId="3">'Forma 4'!$I$161</definedName>
    <definedName name="VAS073_F_Darbouzmokesci45PavirsiniuNuoteku" localSheetId="3">'Forma 4'!$M$161</definedName>
    <definedName name="VAS073_F_Darbouzmokesci46KitosReguliuojamosios" localSheetId="3">'Forma 4'!$N$161</definedName>
    <definedName name="VAS073_F_Darbouzmokesci47KitosVeiklos" localSheetId="3">'Forma 4'!$Q$161</definedName>
    <definedName name="VAS073_F_Darbouzmokesci4Apskaitosveikla1" localSheetId="3">'Forma 4'!$O$161</definedName>
    <definedName name="VAS073_F_Darbouzmokesci4Kitareguliuoja1" localSheetId="3">'Forma 4'!$P$161</definedName>
    <definedName name="VAS073_F_Darbouzmokesci51IS" localSheetId="3">'Forma 4'!$D$206</definedName>
    <definedName name="VAS073_F_Darbouzmokesci531GeriamojoVandens" localSheetId="3">'Forma 4'!$F$206</definedName>
    <definedName name="VAS073_F_Darbouzmokesci532GeriamojoVandens" localSheetId="3">'Forma 4'!$G$206</definedName>
    <definedName name="VAS073_F_Darbouzmokesci533GeriamojoVandens" localSheetId="3">'Forma 4'!$H$206</definedName>
    <definedName name="VAS073_F_Darbouzmokesci53IsViso" localSheetId="3">'Forma 4'!$E$206</definedName>
    <definedName name="VAS073_F_Darbouzmokesci541NuotekuSurinkimas" localSheetId="3">'Forma 4'!$J$206</definedName>
    <definedName name="VAS073_F_Darbouzmokesci542NuotekuValymas" localSheetId="3">'Forma 4'!$K$206</definedName>
    <definedName name="VAS073_F_Darbouzmokesci543NuotekuDumblo" localSheetId="3">'Forma 4'!$L$206</definedName>
    <definedName name="VAS073_F_Darbouzmokesci54IsViso" localSheetId="3">'Forma 4'!$I$206</definedName>
    <definedName name="VAS073_F_Darbouzmokesci55PavirsiniuNuoteku" localSheetId="3">'Forma 4'!$M$206</definedName>
    <definedName name="VAS073_F_Darbouzmokesci56KitosReguliuojamosios" localSheetId="3">'Forma 4'!$N$206</definedName>
    <definedName name="VAS073_F_Darbouzmokesci57KitosVeiklos" localSheetId="3">'Forma 4'!$Q$206</definedName>
    <definedName name="VAS073_F_Darbouzmokesci5Apskaitosveikla1" localSheetId="3">'Forma 4'!$O$206</definedName>
    <definedName name="VAS073_F_Darbouzmokesci5Kitareguliuoja1" localSheetId="3">'Forma 4'!$P$206</definedName>
    <definedName name="VAS073_F_Draudimosanaud11IS" localSheetId="3">'Forma 4'!$D$86</definedName>
    <definedName name="VAS073_F_Draudimosanaud131GeriamojoVandens" localSheetId="3">'Forma 4'!$F$86</definedName>
    <definedName name="VAS073_F_Draudimosanaud132GeriamojoVandens" localSheetId="3">'Forma 4'!$G$86</definedName>
    <definedName name="VAS073_F_Draudimosanaud133GeriamojoVandens" localSheetId="3">'Forma 4'!$H$86</definedName>
    <definedName name="VAS073_F_Draudimosanaud13IsViso" localSheetId="3">'Forma 4'!$E$86</definedName>
    <definedName name="VAS073_F_Draudimosanaud141NuotekuSurinkimas" localSheetId="3">'Forma 4'!$J$86</definedName>
    <definedName name="VAS073_F_Draudimosanaud142NuotekuValymas" localSheetId="3">'Forma 4'!$K$86</definedName>
    <definedName name="VAS073_F_Draudimosanaud143NuotekuDumblo" localSheetId="3">'Forma 4'!$L$86</definedName>
    <definedName name="VAS073_F_Draudimosanaud14IsViso" localSheetId="3">'Forma 4'!$I$86</definedName>
    <definedName name="VAS073_F_Draudimosanaud15PavirsiniuNuoteku" localSheetId="3">'Forma 4'!$M$86</definedName>
    <definedName name="VAS073_F_Draudimosanaud16KitosReguliuojamosios" localSheetId="3">'Forma 4'!$N$86</definedName>
    <definedName name="VAS073_F_Draudimosanaud17KitosVeiklos" localSheetId="3">'Forma 4'!$Q$86</definedName>
    <definedName name="VAS073_F_Draudimosanaud1Apskaitosveikla1" localSheetId="3">'Forma 4'!$O$86</definedName>
    <definedName name="VAS073_F_Draudimosanaud1Kitareguliuoja1" localSheetId="3">'Forma 4'!$P$86</definedName>
    <definedName name="VAS073_F_Draudimosanaud21IS" localSheetId="3">'Forma 4'!$D$139</definedName>
    <definedName name="VAS073_F_Draudimosanaud231GeriamojoVandens" localSheetId="3">'Forma 4'!$F$139</definedName>
    <definedName name="VAS073_F_Draudimosanaud232GeriamojoVandens" localSheetId="3">'Forma 4'!$G$139</definedName>
    <definedName name="VAS073_F_Draudimosanaud233GeriamojoVandens" localSheetId="3">'Forma 4'!$H$139</definedName>
    <definedName name="VAS073_F_Draudimosanaud23IsViso" localSheetId="3">'Forma 4'!$E$139</definedName>
    <definedName name="VAS073_F_Draudimosanaud241NuotekuSurinkimas" localSheetId="3">'Forma 4'!$J$139</definedName>
    <definedName name="VAS073_F_Draudimosanaud242NuotekuValymas" localSheetId="3">'Forma 4'!$K$139</definedName>
    <definedName name="VAS073_F_Draudimosanaud243NuotekuDumblo" localSheetId="3">'Forma 4'!$L$139</definedName>
    <definedName name="VAS073_F_Draudimosanaud24IsViso" localSheetId="3">'Forma 4'!$I$139</definedName>
    <definedName name="VAS073_F_Draudimosanaud25PavirsiniuNuoteku" localSheetId="3">'Forma 4'!$M$139</definedName>
    <definedName name="VAS073_F_Draudimosanaud26KitosReguliuojamosios" localSheetId="3">'Forma 4'!$N$139</definedName>
    <definedName name="VAS073_F_Draudimosanaud27KitosVeiklos" localSheetId="3">'Forma 4'!$Q$139</definedName>
    <definedName name="VAS073_F_Draudimosanaud2Apskaitosveikla1" localSheetId="3">'Forma 4'!$O$139</definedName>
    <definedName name="VAS073_F_Draudimosanaud2Kitareguliuoja1" localSheetId="3">'Forma 4'!$P$139</definedName>
    <definedName name="VAS073_F_Draudimosanaud31IS" localSheetId="3">'Forma 4'!$D$237</definedName>
    <definedName name="VAS073_F_Draudimosanaud331GeriamojoVandens" localSheetId="3">'Forma 4'!$F$237</definedName>
    <definedName name="VAS073_F_Draudimosanaud332GeriamojoVandens" localSheetId="3">'Forma 4'!$G$237</definedName>
    <definedName name="VAS073_F_Draudimosanaud333GeriamojoVandens" localSheetId="3">'Forma 4'!$H$237</definedName>
    <definedName name="VAS073_F_Draudimosanaud33IsViso" localSheetId="3">'Forma 4'!$E$237</definedName>
    <definedName name="VAS073_F_Draudimosanaud341NuotekuSurinkimas" localSheetId="3">'Forma 4'!$J$237</definedName>
    <definedName name="VAS073_F_Draudimosanaud342NuotekuValymas" localSheetId="3">'Forma 4'!$K$237</definedName>
    <definedName name="VAS073_F_Draudimosanaud343NuotekuDumblo" localSheetId="3">'Forma 4'!$L$237</definedName>
    <definedName name="VAS073_F_Draudimosanaud34IsViso" localSheetId="3">'Forma 4'!$I$237</definedName>
    <definedName name="VAS073_F_Draudimosanaud35PavirsiniuNuoteku" localSheetId="3">'Forma 4'!$M$237</definedName>
    <definedName name="VAS073_F_Draudimosanaud36KitosReguliuojamosios" localSheetId="3">'Forma 4'!$N$237</definedName>
    <definedName name="VAS073_F_Draudimosanaud37KitosVeiklos" localSheetId="3">'Forma 4'!$Q$237</definedName>
    <definedName name="VAS073_F_Draudimosanaud3Apskaitosveikla1" localSheetId="3">'Forma 4'!$O$237</definedName>
    <definedName name="VAS073_F_Draudimosanaud3Kitareguliuoja1" localSheetId="3">'Forma 4'!$P$237</definedName>
    <definedName name="VAS073_F_Dumblotvarkymo11IS" localSheetId="3">'Forma 4'!$D$33</definedName>
    <definedName name="VAS073_F_Dumblotvarkymo131GeriamojoVandens" localSheetId="3">'Forma 4'!$F$33</definedName>
    <definedName name="VAS073_F_Dumblotvarkymo132GeriamojoVandens" localSheetId="3">'Forma 4'!$G$33</definedName>
    <definedName name="VAS073_F_Dumblotvarkymo133GeriamojoVandens" localSheetId="3">'Forma 4'!$H$33</definedName>
    <definedName name="VAS073_F_Dumblotvarkymo13IsViso" localSheetId="3">'Forma 4'!$E$33</definedName>
    <definedName name="VAS073_F_Dumblotvarkymo141NuotekuSurinkimas" localSheetId="3">'Forma 4'!$J$33</definedName>
    <definedName name="VAS073_F_Dumblotvarkymo142NuotekuValymas" localSheetId="3">'Forma 4'!$K$33</definedName>
    <definedName name="VAS073_F_Dumblotvarkymo143NuotekuDumblo" localSheetId="3">'Forma 4'!$L$33</definedName>
    <definedName name="VAS073_F_Dumblotvarkymo14IsViso" localSheetId="3">'Forma 4'!$I$33</definedName>
    <definedName name="VAS073_F_Dumblotvarkymo15PavirsiniuNuoteku" localSheetId="3">'Forma 4'!$M$33</definedName>
    <definedName name="VAS073_F_Dumblotvarkymo16KitosReguliuojamosios" localSheetId="3">'Forma 4'!$N$33</definedName>
    <definedName name="VAS073_F_Dumblotvarkymo17KitosVeiklos" localSheetId="3">'Forma 4'!$Q$33</definedName>
    <definedName name="VAS073_F_Dumblotvarkymo1Apskaitosveikla1" localSheetId="3">'Forma 4'!$O$33</definedName>
    <definedName name="VAS073_F_Dumblotvarkymo1Kitareguliuoja1" localSheetId="3">'Forma 4'!$P$33</definedName>
    <definedName name="VAS073_F_Einamojoremont11IS" localSheetId="3">'Forma 4'!$D$16</definedName>
    <definedName name="VAS073_F_Einamojoremont131GeriamojoVandens" localSheetId="3">'Forma 4'!$F$16</definedName>
    <definedName name="VAS073_F_Einamojoremont132GeriamojoVandens" localSheetId="3">'Forma 4'!$G$16</definedName>
    <definedName name="VAS073_F_Einamojoremont133GeriamojoVandens" localSheetId="3">'Forma 4'!$H$16</definedName>
    <definedName name="VAS073_F_Einamojoremont13IsViso" localSheetId="3">'Forma 4'!$E$16</definedName>
    <definedName name="VAS073_F_Einamojoremont141NuotekuSurinkimas" localSheetId="3">'Forma 4'!$J$16</definedName>
    <definedName name="VAS073_F_Einamojoremont142NuotekuValymas" localSheetId="3">'Forma 4'!$K$16</definedName>
    <definedName name="VAS073_F_Einamojoremont143NuotekuDumblo" localSheetId="3">'Forma 4'!$L$16</definedName>
    <definedName name="VAS073_F_Einamojoremont14IsViso" localSheetId="3">'Forma 4'!$I$16</definedName>
    <definedName name="VAS073_F_Einamojoremont15PavirsiniuNuoteku" localSheetId="3">'Forma 4'!$M$16</definedName>
    <definedName name="VAS073_F_Einamojoremont16KitosReguliuojamosios" localSheetId="3">'Forma 4'!$N$16</definedName>
    <definedName name="VAS073_F_Einamojoremont17KitosVeiklos" localSheetId="3">'Forma 4'!$Q$16</definedName>
    <definedName name="VAS073_F_Einamojoremont1Apskaitosveikla1" localSheetId="3">'Forma 4'!$O$16</definedName>
    <definedName name="VAS073_F_Einamojoremont1Kitareguliuoja1" localSheetId="3">'Forma 4'!$P$16</definedName>
    <definedName name="VAS073_F_Einamojoremont21IS" localSheetId="3">'Forma 4'!$D$45</definedName>
    <definedName name="VAS073_F_Einamojoremont231GeriamojoVandens" localSheetId="3">'Forma 4'!$F$45</definedName>
    <definedName name="VAS073_F_Einamojoremont232GeriamojoVandens" localSheetId="3">'Forma 4'!$G$45</definedName>
    <definedName name="VAS073_F_Einamojoremont233GeriamojoVandens" localSheetId="3">'Forma 4'!$H$45</definedName>
    <definedName name="VAS073_F_Einamojoremont23IsViso" localSheetId="3">'Forma 4'!$E$45</definedName>
    <definedName name="VAS073_F_Einamojoremont241NuotekuSurinkimas" localSheetId="3">'Forma 4'!$J$45</definedName>
    <definedName name="VAS073_F_Einamojoremont242NuotekuValymas" localSheetId="3">'Forma 4'!$K$45</definedName>
    <definedName name="VAS073_F_Einamojoremont243NuotekuDumblo" localSheetId="3">'Forma 4'!$L$45</definedName>
    <definedName name="VAS073_F_Einamojoremont24IsViso" localSheetId="3">'Forma 4'!$I$45</definedName>
    <definedName name="VAS073_F_Einamojoremont25PavirsiniuNuoteku" localSheetId="3">'Forma 4'!$M$45</definedName>
    <definedName name="VAS073_F_Einamojoremont26KitosReguliuojamosios" localSheetId="3">'Forma 4'!$N$45</definedName>
    <definedName name="VAS073_F_Einamojoremont27KitosVeiklos" localSheetId="3">'Forma 4'!$Q$45</definedName>
    <definedName name="VAS073_F_Einamojoremont2Apskaitosveikla1" localSheetId="3">'Forma 4'!$O$45</definedName>
    <definedName name="VAS073_F_Einamojoremont2Kitareguliuoja1" localSheetId="3">'Forma 4'!$P$45</definedName>
    <definedName name="VAS073_F_Einamojoremont31IS" localSheetId="3">'Forma 4'!$D$101</definedName>
    <definedName name="VAS073_F_Einamojoremont331GeriamojoVandens" localSheetId="3">'Forma 4'!$F$101</definedName>
    <definedName name="VAS073_F_Einamojoremont332GeriamojoVandens" localSheetId="3">'Forma 4'!$G$101</definedName>
    <definedName name="VAS073_F_Einamojoremont333GeriamojoVandens" localSheetId="3">'Forma 4'!$H$101</definedName>
    <definedName name="VAS073_F_Einamojoremont33IsViso" localSheetId="3">'Forma 4'!$E$101</definedName>
    <definedName name="VAS073_F_Einamojoremont341NuotekuSurinkimas" localSheetId="3">'Forma 4'!$J$101</definedName>
    <definedName name="VAS073_F_Einamojoremont342NuotekuValymas" localSheetId="3">'Forma 4'!$K$101</definedName>
    <definedName name="VAS073_F_Einamojoremont343NuotekuDumblo" localSheetId="3">'Forma 4'!$L$101</definedName>
    <definedName name="VAS073_F_Einamojoremont34IsViso" localSheetId="3">'Forma 4'!$I$101</definedName>
    <definedName name="VAS073_F_Einamojoremont35PavirsiniuNuoteku" localSheetId="3">'Forma 4'!$M$101</definedName>
    <definedName name="VAS073_F_Einamojoremont36KitosReguliuojamosios" localSheetId="3">'Forma 4'!$N$101</definedName>
    <definedName name="VAS073_F_Einamojoremont37KitosVeiklos" localSheetId="3">'Forma 4'!$Q$101</definedName>
    <definedName name="VAS073_F_Einamojoremont3Apskaitosveikla1" localSheetId="3">'Forma 4'!$O$101</definedName>
    <definedName name="VAS073_F_Einamojoremont3Kitareguliuoja1" localSheetId="3">'Forma 4'!$P$101</definedName>
    <definedName name="VAS073_F_Einamojoremont41IS" localSheetId="3">'Forma 4'!$D$198</definedName>
    <definedName name="VAS073_F_Einamojoremont431GeriamojoVandens" localSheetId="3">'Forma 4'!$F$198</definedName>
    <definedName name="VAS073_F_Einamojoremont432GeriamojoVandens" localSheetId="3">'Forma 4'!$G$198</definedName>
    <definedName name="VAS073_F_Einamojoremont433GeriamojoVandens" localSheetId="3">'Forma 4'!$H$198</definedName>
    <definedName name="VAS073_F_Einamojoremont43IsViso" localSheetId="3">'Forma 4'!$E$198</definedName>
    <definedName name="VAS073_F_Einamojoremont441NuotekuSurinkimas" localSheetId="3">'Forma 4'!$J$198</definedName>
    <definedName name="VAS073_F_Einamojoremont442NuotekuValymas" localSheetId="3">'Forma 4'!$K$198</definedName>
    <definedName name="VAS073_F_Einamojoremont443NuotekuDumblo" localSheetId="3">'Forma 4'!$L$198</definedName>
    <definedName name="VAS073_F_Einamojoremont44IsViso" localSheetId="3">'Forma 4'!$I$198</definedName>
    <definedName name="VAS073_F_Einamojoremont45PavirsiniuNuoteku" localSheetId="3">'Forma 4'!$M$198</definedName>
    <definedName name="VAS073_F_Einamojoremont46KitosReguliuojamosios" localSheetId="3">'Forma 4'!$N$198</definedName>
    <definedName name="VAS073_F_Einamojoremont47KitosVeiklos" localSheetId="3">'Forma 4'!$Q$198</definedName>
    <definedName name="VAS073_F_Einamojoremont4Apskaitosveikla1" localSheetId="3">'Forma 4'!$O$198</definedName>
    <definedName name="VAS073_F_Einamojoremont4Kitareguliuoja1" localSheetId="3">'Forma 4'!$P$198</definedName>
    <definedName name="VAS073_F_Elektrosenergi11IS" localSheetId="3">'Forma 4'!$D$13</definedName>
    <definedName name="VAS073_F_Elektrosenergi131GeriamojoVandens" localSheetId="3">'Forma 4'!$F$13</definedName>
    <definedName name="VAS073_F_Elektrosenergi132GeriamojoVandens" localSheetId="3">'Forma 4'!$G$13</definedName>
    <definedName name="VAS073_F_Elektrosenergi133GeriamojoVandens" localSheetId="3">'Forma 4'!$H$13</definedName>
    <definedName name="VAS073_F_Elektrosenergi13IsViso" localSheetId="3">'Forma 4'!$E$13</definedName>
    <definedName name="VAS073_F_Elektrosenergi141NuotekuSurinkimas" localSheetId="3">'Forma 4'!$J$13</definedName>
    <definedName name="VAS073_F_Elektrosenergi142NuotekuValymas" localSheetId="3">'Forma 4'!$K$13</definedName>
    <definedName name="VAS073_F_Elektrosenergi143NuotekuDumblo" localSheetId="3">'Forma 4'!$L$13</definedName>
    <definedName name="VAS073_F_Elektrosenergi14IsViso" localSheetId="3">'Forma 4'!$I$13</definedName>
    <definedName name="VAS073_F_Elektrosenergi15PavirsiniuNuoteku" localSheetId="3">'Forma 4'!$M$13</definedName>
    <definedName name="VAS073_F_Elektrosenergi16KitosReguliuojamosios" localSheetId="3">'Forma 4'!$N$13</definedName>
    <definedName name="VAS073_F_Elektrosenergi17KitosVeiklos" localSheetId="3">'Forma 4'!$Q$13</definedName>
    <definedName name="VAS073_F_Elektrosenergi1Apskaitosveikla1" localSheetId="3">'Forma 4'!$O$13</definedName>
    <definedName name="VAS073_F_Elektrosenergi1Kitareguliuoja1" localSheetId="3">'Forma 4'!$P$13</definedName>
    <definedName name="VAS073_F_Elektrosenergi21IS" localSheetId="3">'Forma 4'!$D$14</definedName>
    <definedName name="VAS073_F_Elektrosenergi231GeriamojoVandens" localSheetId="3">'Forma 4'!$F$14</definedName>
    <definedName name="VAS073_F_Elektrosenergi232GeriamojoVandens" localSheetId="3">'Forma 4'!$G$14</definedName>
    <definedName name="VAS073_F_Elektrosenergi233GeriamojoVandens" localSheetId="3">'Forma 4'!$H$14</definedName>
    <definedName name="VAS073_F_Elektrosenergi23IsViso" localSheetId="3">'Forma 4'!$E$14</definedName>
    <definedName name="VAS073_F_Elektrosenergi241NuotekuSurinkimas" localSheetId="3">'Forma 4'!$J$14</definedName>
    <definedName name="VAS073_F_Elektrosenergi242NuotekuValymas" localSheetId="3">'Forma 4'!$K$14</definedName>
    <definedName name="VAS073_F_Elektrosenergi243NuotekuDumblo" localSheetId="3">'Forma 4'!$L$14</definedName>
    <definedName name="VAS073_F_Elektrosenergi24IsViso" localSheetId="3">'Forma 4'!$I$14</definedName>
    <definedName name="VAS073_F_Elektrosenergi25PavirsiniuNuoteku" localSheetId="3">'Forma 4'!$M$14</definedName>
    <definedName name="VAS073_F_Elektrosenergi26KitosReguliuojamosios" localSheetId="3">'Forma 4'!$N$14</definedName>
    <definedName name="VAS073_F_Elektrosenergi27KitosVeiklos" localSheetId="3">'Forma 4'!$Q$14</definedName>
    <definedName name="VAS073_F_Elektrosenergi2Apskaitosveikla1" localSheetId="3">'Forma 4'!$O$14</definedName>
    <definedName name="VAS073_F_Elektrosenergi2Kitareguliuoja1" localSheetId="3">'Forma 4'!$P$14</definedName>
    <definedName name="VAS073_F_Elektrosenergi31IS" localSheetId="3">'Forma 4'!$D$34</definedName>
    <definedName name="VAS073_F_Elektrosenergi331GeriamojoVandens" localSheetId="3">'Forma 4'!$F$34</definedName>
    <definedName name="VAS073_F_Elektrosenergi332GeriamojoVandens" localSheetId="3">'Forma 4'!$G$34</definedName>
    <definedName name="VAS073_F_Elektrosenergi333GeriamojoVandens" localSheetId="3">'Forma 4'!$H$34</definedName>
    <definedName name="VAS073_F_Elektrosenergi33IsViso" localSheetId="3">'Forma 4'!$E$34</definedName>
    <definedName name="VAS073_F_Elektrosenergi341NuotekuSurinkimas" localSheetId="3">'Forma 4'!$J$34</definedName>
    <definedName name="VAS073_F_Elektrosenergi342NuotekuValymas" localSheetId="3">'Forma 4'!$K$34</definedName>
    <definedName name="VAS073_F_Elektrosenergi343NuotekuDumblo" localSheetId="3">'Forma 4'!$L$34</definedName>
    <definedName name="VAS073_F_Elektrosenergi34IsViso" localSheetId="3">'Forma 4'!$I$34</definedName>
    <definedName name="VAS073_F_Elektrosenergi35PavirsiniuNuoteku" localSheetId="3">'Forma 4'!$M$34</definedName>
    <definedName name="VAS073_F_Elektrosenergi36KitosReguliuojamosios" localSheetId="3">'Forma 4'!$N$34</definedName>
    <definedName name="VAS073_F_Elektrosenergi37KitosVeiklos" localSheetId="3">'Forma 4'!$Q$34</definedName>
    <definedName name="VAS073_F_Elektrosenergi3Apskaitosveikla1" localSheetId="3">'Forma 4'!$O$34</definedName>
    <definedName name="VAS073_F_Elektrosenergi3Kitareguliuoja1" localSheetId="3">'Forma 4'!$P$34</definedName>
    <definedName name="VAS073_F_Elektrosenergi41IS" localSheetId="3">'Forma 4'!$D$35</definedName>
    <definedName name="VAS073_F_Elektrosenergi431GeriamojoVandens" localSheetId="3">'Forma 4'!$F$35</definedName>
    <definedName name="VAS073_F_Elektrosenergi432GeriamojoVandens" localSheetId="3">'Forma 4'!$G$35</definedName>
    <definedName name="VAS073_F_Elektrosenergi433GeriamojoVandens" localSheetId="3">'Forma 4'!$H$35</definedName>
    <definedName name="VAS073_F_Elektrosenergi43IsViso" localSheetId="3">'Forma 4'!$E$35</definedName>
    <definedName name="VAS073_F_Elektrosenergi441NuotekuSurinkimas" localSheetId="3">'Forma 4'!$J$35</definedName>
    <definedName name="VAS073_F_Elektrosenergi442NuotekuValymas" localSheetId="3">'Forma 4'!$K$35</definedName>
    <definedName name="VAS073_F_Elektrosenergi443NuotekuDumblo" localSheetId="3">'Forma 4'!$L$35</definedName>
    <definedName name="VAS073_F_Elektrosenergi44IsViso" localSheetId="3">'Forma 4'!$I$35</definedName>
    <definedName name="VAS073_F_Elektrosenergi45PavirsiniuNuoteku" localSheetId="3">'Forma 4'!$M$35</definedName>
    <definedName name="VAS073_F_Elektrosenergi46KitosReguliuojamosios" localSheetId="3">'Forma 4'!$N$35</definedName>
    <definedName name="VAS073_F_Elektrosenergi47KitosVeiklos" localSheetId="3">'Forma 4'!$Q$35</definedName>
    <definedName name="VAS073_F_Elektrosenergi4Apskaitosveikla1" localSheetId="3">'Forma 4'!$O$35</definedName>
    <definedName name="VAS073_F_Elektrosenergi4Kitareguliuoja1" localSheetId="3">'Forma 4'!$P$35</definedName>
    <definedName name="VAS073_F_Elektrosenergi51IS" localSheetId="3">'Forma 4'!$D$93</definedName>
    <definedName name="VAS073_F_Elektrosenergi531GeriamojoVandens" localSheetId="3">'Forma 4'!$F$93</definedName>
    <definedName name="VAS073_F_Elektrosenergi532GeriamojoVandens" localSheetId="3">'Forma 4'!$G$93</definedName>
    <definedName name="VAS073_F_Elektrosenergi533GeriamojoVandens" localSheetId="3">'Forma 4'!$H$93</definedName>
    <definedName name="VAS073_F_Elektrosenergi53IsViso" localSheetId="3">'Forma 4'!$E$93</definedName>
    <definedName name="VAS073_F_Elektrosenergi541NuotekuSurinkimas" localSheetId="3">'Forma 4'!$J$93</definedName>
    <definedName name="VAS073_F_Elektrosenergi542NuotekuValymas" localSheetId="3">'Forma 4'!$K$93</definedName>
    <definedName name="VAS073_F_Elektrosenergi543NuotekuDumblo" localSheetId="3">'Forma 4'!$L$93</definedName>
    <definedName name="VAS073_F_Elektrosenergi54IsViso" localSheetId="3">'Forma 4'!$I$93</definedName>
    <definedName name="VAS073_F_Elektrosenergi55PavirsiniuNuoteku" localSheetId="3">'Forma 4'!$M$93</definedName>
    <definedName name="VAS073_F_Elektrosenergi56KitosReguliuojamosios" localSheetId="3">'Forma 4'!$N$93</definedName>
    <definedName name="VAS073_F_Elektrosenergi57KitosVeiklos" localSheetId="3">'Forma 4'!$Q$93</definedName>
    <definedName name="VAS073_F_Elektrosenergi5Apskaitosveikla1" localSheetId="3">'Forma 4'!$O$93</definedName>
    <definedName name="VAS073_F_Elektrosenergi5Kitareguliuoja1" localSheetId="3">'Forma 4'!$P$93</definedName>
    <definedName name="VAS073_F_Elektrosenergi61IS" localSheetId="3">'Forma 4'!$D$94</definedName>
    <definedName name="VAS073_F_Elektrosenergi631GeriamojoVandens" localSheetId="3">'Forma 4'!$F$94</definedName>
    <definedName name="VAS073_F_Elektrosenergi632GeriamojoVandens" localSheetId="3">'Forma 4'!$G$94</definedName>
    <definedName name="VAS073_F_Elektrosenergi633GeriamojoVandens" localSheetId="3">'Forma 4'!$H$94</definedName>
    <definedName name="VAS073_F_Elektrosenergi63IsViso" localSheetId="3">'Forma 4'!$E$94</definedName>
    <definedName name="VAS073_F_Elektrosenergi641NuotekuSurinkimas" localSheetId="3">'Forma 4'!$J$94</definedName>
    <definedName name="VAS073_F_Elektrosenergi642NuotekuValymas" localSheetId="3">'Forma 4'!$K$94</definedName>
    <definedName name="VAS073_F_Elektrosenergi643NuotekuDumblo" localSheetId="3">'Forma 4'!$L$94</definedName>
    <definedName name="VAS073_F_Elektrosenergi64IsViso" localSheetId="3">'Forma 4'!$I$94</definedName>
    <definedName name="VAS073_F_Elektrosenergi65PavirsiniuNuoteku" localSheetId="3">'Forma 4'!$M$94</definedName>
    <definedName name="VAS073_F_Elektrosenergi66KitosReguliuojamosios" localSheetId="3">'Forma 4'!$N$94</definedName>
    <definedName name="VAS073_F_Elektrosenergi67KitosVeiklos" localSheetId="3">'Forma 4'!$Q$94</definedName>
    <definedName name="VAS073_F_Elektrosenergi6Apskaitosveikla1" localSheetId="3">'Forma 4'!$O$94</definedName>
    <definedName name="VAS073_F_Elektrosenergi6Kitareguliuoja1" localSheetId="3">'Forma 4'!$P$94</definedName>
    <definedName name="VAS073_F_Elektrosenergi71IS" localSheetId="3">'Forma 4'!$D$146</definedName>
    <definedName name="VAS073_F_Elektrosenergi731GeriamojoVandens" localSheetId="3">'Forma 4'!$F$146</definedName>
    <definedName name="VAS073_F_Elektrosenergi732GeriamojoVandens" localSheetId="3">'Forma 4'!$G$146</definedName>
    <definedName name="VAS073_F_Elektrosenergi733GeriamojoVandens" localSheetId="3">'Forma 4'!$H$146</definedName>
    <definedName name="VAS073_F_Elektrosenergi73IsViso" localSheetId="3">'Forma 4'!$E$146</definedName>
    <definedName name="VAS073_F_Elektrosenergi741NuotekuSurinkimas" localSheetId="3">'Forma 4'!$J$146</definedName>
    <definedName name="VAS073_F_Elektrosenergi742NuotekuValymas" localSheetId="3">'Forma 4'!$K$146</definedName>
    <definedName name="VAS073_F_Elektrosenergi743NuotekuDumblo" localSheetId="3">'Forma 4'!$L$146</definedName>
    <definedName name="VAS073_F_Elektrosenergi74IsViso" localSheetId="3">'Forma 4'!$I$146</definedName>
    <definedName name="VAS073_F_Elektrosenergi75PavirsiniuNuoteku" localSheetId="3">'Forma 4'!$M$146</definedName>
    <definedName name="VAS073_F_Elektrosenergi76KitosReguliuojamosios" localSheetId="3">'Forma 4'!$N$146</definedName>
    <definedName name="VAS073_F_Elektrosenergi77KitosVeiklos" localSheetId="3">'Forma 4'!$Q$146</definedName>
    <definedName name="VAS073_F_Elektrosenergi7Apskaitosveikla1" localSheetId="3">'Forma 4'!$O$146</definedName>
    <definedName name="VAS073_F_Elektrosenergi7Kitareguliuoja1" localSheetId="3">'Forma 4'!$P$146</definedName>
    <definedName name="VAS073_F_Elektrosenergi81IS" localSheetId="3">'Forma 4'!$D$191</definedName>
    <definedName name="VAS073_F_Elektrosenergi831GeriamojoVandens" localSheetId="3">'Forma 4'!$F$191</definedName>
    <definedName name="VAS073_F_Elektrosenergi832GeriamojoVandens" localSheetId="3">'Forma 4'!$G$191</definedName>
    <definedName name="VAS073_F_Elektrosenergi833GeriamojoVandens" localSheetId="3">'Forma 4'!$H$191</definedName>
    <definedName name="VAS073_F_Elektrosenergi83IsViso" localSheetId="3">'Forma 4'!$E$191</definedName>
    <definedName name="VAS073_F_Elektrosenergi841NuotekuSurinkimas" localSheetId="3">'Forma 4'!$J$191</definedName>
    <definedName name="VAS073_F_Elektrosenergi842NuotekuValymas" localSheetId="3">'Forma 4'!$K$191</definedName>
    <definedName name="VAS073_F_Elektrosenergi843NuotekuDumblo" localSheetId="3">'Forma 4'!$L$191</definedName>
    <definedName name="VAS073_F_Elektrosenergi84IsViso" localSheetId="3">'Forma 4'!$I$191</definedName>
    <definedName name="VAS073_F_Elektrosenergi85PavirsiniuNuoteku" localSheetId="3">'Forma 4'!$M$191</definedName>
    <definedName name="VAS073_F_Elektrosenergi86KitosReguliuojamosios" localSheetId="3">'Forma 4'!$N$191</definedName>
    <definedName name="VAS073_F_Elektrosenergi87KitosVeiklos" localSheetId="3">'Forma 4'!$Q$191</definedName>
    <definedName name="VAS073_F_Elektrosenergi8Apskaitosveikla1" localSheetId="3">'Forma 4'!$O$191</definedName>
    <definedName name="VAS073_F_Elektrosenergi8Kitareguliuoja1" localSheetId="3">'Forma 4'!$P$191</definedName>
    <definedName name="VAS073_F_Finansinessana11IS" localSheetId="3">'Forma 4'!$D$65</definedName>
    <definedName name="VAS073_F_Finansinessana131GeriamojoVandens" localSheetId="3">'Forma 4'!$F$65</definedName>
    <definedName name="VAS073_F_Finansinessana132GeriamojoVandens" localSheetId="3">'Forma 4'!$G$65</definedName>
    <definedName name="VAS073_F_Finansinessana133GeriamojoVandens" localSheetId="3">'Forma 4'!$H$65</definedName>
    <definedName name="VAS073_F_Finansinessana13IsViso" localSheetId="3">'Forma 4'!$E$65</definedName>
    <definedName name="VAS073_F_Finansinessana141NuotekuSurinkimas" localSheetId="3">'Forma 4'!$J$65</definedName>
    <definedName name="VAS073_F_Finansinessana142NuotekuValymas" localSheetId="3">'Forma 4'!$K$65</definedName>
    <definedName name="VAS073_F_Finansinessana143NuotekuDumblo" localSheetId="3">'Forma 4'!$L$65</definedName>
    <definedName name="VAS073_F_Finansinessana14IsViso" localSheetId="3">'Forma 4'!$I$65</definedName>
    <definedName name="VAS073_F_Finansinessana15PavirsiniuNuoteku" localSheetId="3">'Forma 4'!$M$65</definedName>
    <definedName name="VAS073_F_Finansinessana16KitosReguliuojamosios" localSheetId="3">'Forma 4'!$N$65</definedName>
    <definedName name="VAS073_F_Finansinessana17KitosVeiklos" localSheetId="3">'Forma 4'!$Q$65</definedName>
    <definedName name="VAS073_F_Finansinessana1Apskaitosveikla1" localSheetId="3">'Forma 4'!$O$65</definedName>
    <definedName name="VAS073_F_Finansinessana1Kitareguliuoja1" localSheetId="3">'Forma 4'!$P$65</definedName>
    <definedName name="VAS073_F_Finansinessana21IS" localSheetId="3">'Forma 4'!$D$118</definedName>
    <definedName name="VAS073_F_Finansinessana231GeriamojoVandens" localSheetId="3">'Forma 4'!$F$118</definedName>
    <definedName name="VAS073_F_Finansinessana232GeriamojoVandens" localSheetId="3">'Forma 4'!$G$118</definedName>
    <definedName name="VAS073_F_Finansinessana233GeriamojoVandens" localSheetId="3">'Forma 4'!$H$118</definedName>
    <definedName name="VAS073_F_Finansinessana23IsViso" localSheetId="3">'Forma 4'!$E$118</definedName>
    <definedName name="VAS073_F_Finansinessana241NuotekuSurinkimas" localSheetId="3">'Forma 4'!$J$118</definedName>
    <definedName name="VAS073_F_Finansinessana242NuotekuValymas" localSheetId="3">'Forma 4'!$K$118</definedName>
    <definedName name="VAS073_F_Finansinessana243NuotekuDumblo" localSheetId="3">'Forma 4'!$L$118</definedName>
    <definedName name="VAS073_F_Finansinessana24IsViso" localSheetId="3">'Forma 4'!$I$118</definedName>
    <definedName name="VAS073_F_Finansinessana25PavirsiniuNuoteku" localSheetId="3">'Forma 4'!$M$118</definedName>
    <definedName name="VAS073_F_Finansinessana26KitosReguliuojamosios" localSheetId="3">'Forma 4'!$N$118</definedName>
    <definedName name="VAS073_F_Finansinessana27KitosVeiklos" localSheetId="3">'Forma 4'!$Q$118</definedName>
    <definedName name="VAS073_F_Finansinessana2Apskaitosveikla1" localSheetId="3">'Forma 4'!$O$118</definedName>
    <definedName name="VAS073_F_Finansinessana2Kitareguliuoja1" localSheetId="3">'Forma 4'!$P$118</definedName>
    <definedName name="VAS073_F_Finansinessana31IS" localSheetId="3">'Forma 4'!$D$215</definedName>
    <definedName name="VAS073_F_Finansinessana331GeriamojoVandens" localSheetId="3">'Forma 4'!$F$215</definedName>
    <definedName name="VAS073_F_Finansinessana332GeriamojoVandens" localSheetId="3">'Forma 4'!$G$215</definedName>
    <definedName name="VAS073_F_Finansinessana333GeriamojoVandens" localSheetId="3">'Forma 4'!$H$215</definedName>
    <definedName name="VAS073_F_Finansinessana33IsViso" localSheetId="3">'Forma 4'!$E$215</definedName>
    <definedName name="VAS073_F_Finansinessana341NuotekuSurinkimas" localSheetId="3">'Forma 4'!$J$215</definedName>
    <definedName name="VAS073_F_Finansinessana342NuotekuValymas" localSheetId="3">'Forma 4'!$K$215</definedName>
    <definedName name="VAS073_F_Finansinessana343NuotekuDumblo" localSheetId="3">'Forma 4'!$L$215</definedName>
    <definedName name="VAS073_F_Finansinessana34IsViso" localSheetId="3">'Forma 4'!$I$215</definedName>
    <definedName name="VAS073_F_Finansinessana35PavirsiniuNuoteku" localSheetId="3">'Forma 4'!$M$215</definedName>
    <definedName name="VAS073_F_Finansinessana36KitosReguliuojamosios" localSheetId="3">'Forma 4'!$N$215</definedName>
    <definedName name="VAS073_F_Finansinessana37KitosVeiklos" localSheetId="3">'Forma 4'!$Q$215</definedName>
    <definedName name="VAS073_F_Finansinessana3Apskaitosveikla1" localSheetId="3">'Forma 4'!$O$215</definedName>
    <definedName name="VAS073_F_Finansinessana3Kitareguliuoja1" localSheetId="3">'Forma 4'!$P$215</definedName>
    <definedName name="VAS073_F_Geriamojovande111IS" localSheetId="3">'Forma 4'!$D$11</definedName>
    <definedName name="VAS073_F_Geriamojovande1131GeriamojoVandens" localSheetId="3">'Forma 4'!$F$11</definedName>
    <definedName name="VAS073_F_Geriamojovande1132GeriamojoVandens" localSheetId="3">'Forma 4'!$G$11</definedName>
    <definedName name="VAS073_F_Geriamojovande1133GeriamojoVandens" localSheetId="3">'Forma 4'!$H$11</definedName>
    <definedName name="VAS073_F_Geriamojovande113IsViso" localSheetId="3">'Forma 4'!$E$11</definedName>
    <definedName name="VAS073_F_Geriamojovande1141NuotekuSurinkimas" localSheetId="3">'Forma 4'!$J$11</definedName>
    <definedName name="VAS073_F_Geriamojovande1142NuotekuValymas" localSheetId="3">'Forma 4'!$K$11</definedName>
    <definedName name="VAS073_F_Geriamojovande1143NuotekuDumblo" localSheetId="3">'Forma 4'!$L$11</definedName>
    <definedName name="VAS073_F_Geriamojovande114IsViso" localSheetId="3">'Forma 4'!$I$11</definedName>
    <definedName name="VAS073_F_Geriamojovande115PavirsiniuNuoteku" localSheetId="3">'Forma 4'!$M$11</definedName>
    <definedName name="VAS073_F_Geriamojovande116KitosReguliuojamosios" localSheetId="3">'Forma 4'!$N$11</definedName>
    <definedName name="VAS073_F_Geriamojovande117KitosVeiklos" localSheetId="3">'Forma 4'!$Q$11</definedName>
    <definedName name="VAS073_F_Geriamojovande11Apskaitosveikla1" localSheetId="3">'Forma 4'!$O$11</definedName>
    <definedName name="VAS073_F_Geriamojovande11Kitareguliuoja1" localSheetId="3">'Forma 4'!$P$11</definedName>
    <definedName name="VAS073_F_Geriamojovande121IS" localSheetId="3">'Forma 4'!$D$30</definedName>
    <definedName name="VAS073_F_Geriamojovande1231GeriamojoVandens" localSheetId="3">'Forma 4'!$F$30</definedName>
    <definedName name="VAS073_F_Geriamojovande1232GeriamojoVandens" localSheetId="3">'Forma 4'!$G$30</definedName>
    <definedName name="VAS073_F_Geriamojovande1233GeriamojoVandens" localSheetId="3">'Forma 4'!$H$30</definedName>
    <definedName name="VAS073_F_Geriamojovande123IsViso" localSheetId="3">'Forma 4'!$E$30</definedName>
    <definedName name="VAS073_F_Geriamojovande1241NuotekuSurinkimas" localSheetId="3">'Forma 4'!$J$30</definedName>
    <definedName name="VAS073_F_Geriamojovande1242NuotekuValymas" localSheetId="3">'Forma 4'!$K$30</definedName>
    <definedName name="VAS073_F_Geriamojovande1243NuotekuDumblo" localSheetId="3">'Forma 4'!$L$30</definedName>
    <definedName name="VAS073_F_Geriamojovande124IsViso" localSheetId="3">'Forma 4'!$I$30</definedName>
    <definedName name="VAS073_F_Geriamojovande125PavirsiniuNuoteku" localSheetId="3">'Forma 4'!$M$30</definedName>
    <definedName name="VAS073_F_Geriamojovande126KitosReguliuojamosios" localSheetId="3">'Forma 4'!$N$30</definedName>
    <definedName name="VAS073_F_Geriamojovande127KitosVeiklos" localSheetId="3">'Forma 4'!$Q$30</definedName>
    <definedName name="VAS073_F_Geriamojovande12Apskaitosveikla1" localSheetId="3">'Forma 4'!$O$30</definedName>
    <definedName name="VAS073_F_Geriamojovande12Kitareguliuoja1" localSheetId="3">'Forma 4'!$P$30</definedName>
    <definedName name="VAS073_F_Imokosgarantin11IS" localSheetId="3">'Forma 4'!$D$63</definedName>
    <definedName name="VAS073_F_Imokosgarantin131GeriamojoVandens" localSheetId="3">'Forma 4'!$F$63</definedName>
    <definedName name="VAS073_F_Imokosgarantin132GeriamojoVandens" localSheetId="3">'Forma 4'!$G$63</definedName>
    <definedName name="VAS073_F_Imokosgarantin133GeriamojoVandens" localSheetId="3">'Forma 4'!$H$63</definedName>
    <definedName name="VAS073_F_Imokosgarantin13IsViso" localSheetId="3">'Forma 4'!$E$63</definedName>
    <definedName name="VAS073_F_Imokosgarantin141NuotekuSurinkimas" localSheetId="3">'Forma 4'!$J$63</definedName>
    <definedName name="VAS073_F_Imokosgarantin142NuotekuValymas" localSheetId="3">'Forma 4'!$K$63</definedName>
    <definedName name="VAS073_F_Imokosgarantin143NuotekuDumblo" localSheetId="3">'Forma 4'!$L$63</definedName>
    <definedName name="VAS073_F_Imokosgarantin14IsViso" localSheetId="3">'Forma 4'!$I$63</definedName>
    <definedName name="VAS073_F_Imokosgarantin15PavirsiniuNuoteku" localSheetId="3">'Forma 4'!$M$63</definedName>
    <definedName name="VAS073_F_Imokosgarantin16KitosReguliuojamosios" localSheetId="3">'Forma 4'!$N$63</definedName>
    <definedName name="VAS073_F_Imokosgarantin17KitosVeiklos" localSheetId="3">'Forma 4'!$Q$63</definedName>
    <definedName name="VAS073_F_Imokosgarantin1Apskaitosveikla1" localSheetId="3">'Forma 4'!$O$63</definedName>
    <definedName name="VAS073_F_Imokosgarantin1Kitareguliuoja1" localSheetId="3">'Forma 4'!$P$63</definedName>
    <definedName name="VAS073_F_Imokuadministr11IS" localSheetId="3">'Forma 4'!$D$80</definedName>
    <definedName name="VAS073_F_Imokuadministr131GeriamojoVandens" localSheetId="3">'Forma 4'!$F$80</definedName>
    <definedName name="VAS073_F_Imokuadministr132GeriamojoVandens" localSheetId="3">'Forma 4'!$G$80</definedName>
    <definedName name="VAS073_F_Imokuadministr133GeriamojoVandens" localSheetId="3">'Forma 4'!$H$80</definedName>
    <definedName name="VAS073_F_Imokuadministr13IsViso" localSheetId="3">'Forma 4'!$E$80</definedName>
    <definedName name="VAS073_F_Imokuadministr141NuotekuSurinkimas" localSheetId="3">'Forma 4'!$J$80</definedName>
    <definedName name="VAS073_F_Imokuadministr142NuotekuValymas" localSheetId="3">'Forma 4'!$K$80</definedName>
    <definedName name="VAS073_F_Imokuadministr143NuotekuDumblo" localSheetId="3">'Forma 4'!$L$80</definedName>
    <definedName name="VAS073_F_Imokuadministr14IsViso" localSheetId="3">'Forma 4'!$I$80</definedName>
    <definedName name="VAS073_F_Imokuadministr15PavirsiniuNuoteku" localSheetId="3">'Forma 4'!$M$80</definedName>
    <definedName name="VAS073_F_Imokuadministr16KitosReguliuojamosios" localSheetId="3">'Forma 4'!$N$80</definedName>
    <definedName name="VAS073_F_Imokuadministr17KitosVeiklos" localSheetId="3">'Forma 4'!$Q$80</definedName>
    <definedName name="VAS073_F_Imokuadministr1Apskaitosveikla1" localSheetId="3">'Forma 4'!$O$80</definedName>
    <definedName name="VAS073_F_Imokuadministr1Kitareguliuoja1" localSheetId="3">'Forma 4'!$P$80</definedName>
    <definedName name="VAS073_F_Imokuadministr21IS" localSheetId="3">'Forma 4'!$D$133</definedName>
    <definedName name="VAS073_F_Imokuadministr231GeriamojoVandens" localSheetId="3">'Forma 4'!$F$133</definedName>
    <definedName name="VAS073_F_Imokuadministr232GeriamojoVandens" localSheetId="3">'Forma 4'!$G$133</definedName>
    <definedName name="VAS073_F_Imokuadministr233GeriamojoVandens" localSheetId="3">'Forma 4'!$H$133</definedName>
    <definedName name="VAS073_F_Imokuadministr23IsViso" localSheetId="3">'Forma 4'!$E$133</definedName>
    <definedName name="VAS073_F_Imokuadministr241NuotekuSurinkimas" localSheetId="3">'Forma 4'!$J$133</definedName>
    <definedName name="VAS073_F_Imokuadministr242NuotekuValymas" localSheetId="3">'Forma 4'!$K$133</definedName>
    <definedName name="VAS073_F_Imokuadministr243NuotekuDumblo" localSheetId="3">'Forma 4'!$L$133</definedName>
    <definedName name="VAS073_F_Imokuadministr24IsViso" localSheetId="3">'Forma 4'!$I$133</definedName>
    <definedName name="VAS073_F_Imokuadministr25PavirsiniuNuoteku" localSheetId="3">'Forma 4'!$M$133</definedName>
    <definedName name="VAS073_F_Imokuadministr26KitosReguliuojamosios" localSheetId="3">'Forma 4'!$N$133</definedName>
    <definedName name="VAS073_F_Imokuadministr27KitosVeiklos" localSheetId="3">'Forma 4'!$Q$133</definedName>
    <definedName name="VAS073_F_Imokuadministr2Apskaitosveikla1" localSheetId="3">'Forma 4'!$O$133</definedName>
    <definedName name="VAS073_F_Imokuadministr2Kitareguliuoja1" localSheetId="3">'Forma 4'!$P$133</definedName>
    <definedName name="VAS073_F_Imokuadministr31IS" localSheetId="3">'Forma 4'!$D$185</definedName>
    <definedName name="VAS073_F_Imokuadministr331GeriamojoVandens" localSheetId="3">'Forma 4'!$F$185</definedName>
    <definedName name="VAS073_F_Imokuadministr332GeriamojoVandens" localSheetId="3">'Forma 4'!$G$185</definedName>
    <definedName name="VAS073_F_Imokuadministr333GeriamojoVandens" localSheetId="3">'Forma 4'!$H$185</definedName>
    <definedName name="VAS073_F_Imokuadministr33IsViso" localSheetId="3">'Forma 4'!$E$185</definedName>
    <definedName name="VAS073_F_Imokuadministr341NuotekuSurinkimas" localSheetId="3">'Forma 4'!$J$185</definedName>
    <definedName name="VAS073_F_Imokuadministr342NuotekuValymas" localSheetId="3">'Forma 4'!$K$185</definedName>
    <definedName name="VAS073_F_Imokuadministr343NuotekuDumblo" localSheetId="3">'Forma 4'!$L$185</definedName>
    <definedName name="VAS073_F_Imokuadministr34IsViso" localSheetId="3">'Forma 4'!$I$185</definedName>
    <definedName name="VAS073_F_Imokuadministr35PavirsiniuNuoteku" localSheetId="3">'Forma 4'!$M$185</definedName>
    <definedName name="VAS073_F_Imokuadministr36KitosReguliuojamosios" localSheetId="3">'Forma 4'!$N$185</definedName>
    <definedName name="VAS073_F_Imokuadministr37KitosVeiklos" localSheetId="3">'Forma 4'!$Q$185</definedName>
    <definedName name="VAS073_F_Imokuadministr3Apskaitosveikla1" localSheetId="3">'Forma 4'!$O$185</definedName>
    <definedName name="VAS073_F_Imokuadministr3Kitareguliuoja1" localSheetId="3">'Forma 4'!$P$185</definedName>
    <definedName name="VAS073_F_Imokuadministr41IS" localSheetId="3">'Forma 4'!$D$230</definedName>
    <definedName name="VAS073_F_Imokuadministr431GeriamojoVandens" localSheetId="3">'Forma 4'!$F$230</definedName>
    <definedName name="VAS073_F_Imokuadministr432GeriamojoVandens" localSheetId="3">'Forma 4'!$G$230</definedName>
    <definedName name="VAS073_F_Imokuadministr433GeriamojoVandens" localSheetId="3">'Forma 4'!$H$230</definedName>
    <definedName name="VAS073_F_Imokuadministr43IsViso" localSheetId="3">'Forma 4'!$E$230</definedName>
    <definedName name="VAS073_F_Imokuadministr441NuotekuSurinkimas" localSheetId="3">'Forma 4'!$J$230</definedName>
    <definedName name="VAS073_F_Imokuadministr442NuotekuValymas" localSheetId="3">'Forma 4'!$K$230</definedName>
    <definedName name="VAS073_F_Imokuadministr443NuotekuDumblo" localSheetId="3">'Forma 4'!$L$230</definedName>
    <definedName name="VAS073_F_Imokuadministr44IsViso" localSheetId="3">'Forma 4'!$I$230</definedName>
    <definedName name="VAS073_F_Imokuadministr45PavirsiniuNuoteku" localSheetId="3">'Forma 4'!$M$230</definedName>
    <definedName name="VAS073_F_Imokuadministr46KitosReguliuojamosios" localSheetId="3">'Forma 4'!$N$230</definedName>
    <definedName name="VAS073_F_Imokuadministr47KitosVeiklos" localSheetId="3">'Forma 4'!$Q$230</definedName>
    <definedName name="VAS073_F_Imokuadministr4Apskaitosveikla1" localSheetId="3">'Forma 4'!$O$230</definedName>
    <definedName name="VAS073_F_Imokuadministr4Kitareguliuoja1" localSheetId="3">'Forma 4'!$P$230</definedName>
    <definedName name="VAS073_F_Kanceliariness11IS" localSheetId="3">'Forma 4'!$D$74</definedName>
    <definedName name="VAS073_F_Kanceliariness131GeriamojoVandens" localSheetId="3">'Forma 4'!$F$74</definedName>
    <definedName name="VAS073_F_Kanceliariness132GeriamojoVandens" localSheetId="3">'Forma 4'!$G$74</definedName>
    <definedName name="VAS073_F_Kanceliariness133GeriamojoVandens" localSheetId="3">'Forma 4'!$H$74</definedName>
    <definedName name="VAS073_F_Kanceliariness13IsViso" localSheetId="3">'Forma 4'!$E$74</definedName>
    <definedName name="VAS073_F_Kanceliariness141NuotekuSurinkimas" localSheetId="3">'Forma 4'!$J$74</definedName>
    <definedName name="VAS073_F_Kanceliariness142NuotekuValymas" localSheetId="3">'Forma 4'!$K$74</definedName>
    <definedName name="VAS073_F_Kanceliariness143NuotekuDumblo" localSheetId="3">'Forma 4'!$L$74</definedName>
    <definedName name="VAS073_F_Kanceliariness14IsViso" localSheetId="3">'Forma 4'!$I$74</definedName>
    <definedName name="VAS073_F_Kanceliariness15PavirsiniuNuoteku" localSheetId="3">'Forma 4'!$M$74</definedName>
    <definedName name="VAS073_F_Kanceliariness16KitosReguliuojamosios" localSheetId="3">'Forma 4'!$N$74</definedName>
    <definedName name="VAS073_F_Kanceliariness17KitosVeiklos" localSheetId="3">'Forma 4'!$Q$74</definedName>
    <definedName name="VAS073_F_Kanceliariness1Apskaitosveikla1" localSheetId="3">'Forma 4'!$O$74</definedName>
    <definedName name="VAS073_F_Kanceliariness1Kitareguliuoja1" localSheetId="3">'Forma 4'!$P$74</definedName>
    <definedName name="VAS073_F_Kanceliariness21IS" localSheetId="3">'Forma 4'!$D$127</definedName>
    <definedName name="VAS073_F_Kanceliariness231GeriamojoVandens" localSheetId="3">'Forma 4'!$F$127</definedName>
    <definedName name="VAS073_F_Kanceliariness232GeriamojoVandens" localSheetId="3">'Forma 4'!$G$127</definedName>
    <definedName name="VAS073_F_Kanceliariness233GeriamojoVandens" localSheetId="3">'Forma 4'!$H$127</definedName>
    <definedName name="VAS073_F_Kanceliariness23IsViso" localSheetId="3">'Forma 4'!$E$127</definedName>
    <definedName name="VAS073_F_Kanceliariness241NuotekuSurinkimas" localSheetId="3">'Forma 4'!$J$127</definedName>
    <definedName name="VAS073_F_Kanceliariness242NuotekuValymas" localSheetId="3">'Forma 4'!$K$127</definedName>
    <definedName name="VAS073_F_Kanceliariness243NuotekuDumblo" localSheetId="3">'Forma 4'!$L$127</definedName>
    <definedName name="VAS073_F_Kanceliariness24IsViso" localSheetId="3">'Forma 4'!$I$127</definedName>
    <definedName name="VAS073_F_Kanceliariness25PavirsiniuNuoteku" localSheetId="3">'Forma 4'!$M$127</definedName>
    <definedName name="VAS073_F_Kanceliariness26KitosReguliuojamosios" localSheetId="3">'Forma 4'!$N$127</definedName>
    <definedName name="VAS073_F_Kanceliariness27KitosVeiklos" localSheetId="3">'Forma 4'!$Q$127</definedName>
    <definedName name="VAS073_F_Kanceliariness2Apskaitosveikla1" localSheetId="3">'Forma 4'!$O$127</definedName>
    <definedName name="VAS073_F_Kanceliariness2Kitareguliuoja1" localSheetId="3">'Forma 4'!$P$127</definedName>
    <definedName name="VAS073_F_Kanceliariness31IS" localSheetId="3">'Forma 4'!$D$179</definedName>
    <definedName name="VAS073_F_Kanceliariness331GeriamojoVandens" localSheetId="3">'Forma 4'!$F$179</definedName>
    <definedName name="VAS073_F_Kanceliariness332GeriamojoVandens" localSheetId="3">'Forma 4'!$G$179</definedName>
    <definedName name="VAS073_F_Kanceliariness333GeriamojoVandens" localSheetId="3">'Forma 4'!$H$179</definedName>
    <definedName name="VAS073_F_Kanceliariness33IsViso" localSheetId="3">'Forma 4'!$E$179</definedName>
    <definedName name="VAS073_F_Kanceliariness341NuotekuSurinkimas" localSheetId="3">'Forma 4'!$J$179</definedName>
    <definedName name="VAS073_F_Kanceliariness342NuotekuValymas" localSheetId="3">'Forma 4'!$K$179</definedName>
    <definedName name="VAS073_F_Kanceliariness343NuotekuDumblo" localSheetId="3">'Forma 4'!$L$179</definedName>
    <definedName name="VAS073_F_Kanceliariness34IsViso" localSheetId="3">'Forma 4'!$I$179</definedName>
    <definedName name="VAS073_F_Kanceliariness35PavirsiniuNuoteku" localSheetId="3">'Forma 4'!$M$179</definedName>
    <definedName name="VAS073_F_Kanceliariness36KitosReguliuojamosios" localSheetId="3">'Forma 4'!$N$179</definedName>
    <definedName name="VAS073_F_Kanceliariness37KitosVeiklos" localSheetId="3">'Forma 4'!$Q$179</definedName>
    <definedName name="VAS073_F_Kanceliariness3Apskaitosveikla1" localSheetId="3">'Forma 4'!$O$179</definedName>
    <definedName name="VAS073_F_Kanceliariness3Kitareguliuoja1" localSheetId="3">'Forma 4'!$P$179</definedName>
    <definedName name="VAS073_F_Kanceliariness41IS" localSheetId="3">'Forma 4'!$D$224</definedName>
    <definedName name="VAS073_F_Kanceliariness431GeriamojoVandens" localSheetId="3">'Forma 4'!$F$224</definedName>
    <definedName name="VAS073_F_Kanceliariness432GeriamojoVandens" localSheetId="3">'Forma 4'!$G$224</definedName>
    <definedName name="VAS073_F_Kanceliariness433GeriamojoVandens" localSheetId="3">'Forma 4'!$H$224</definedName>
    <definedName name="VAS073_F_Kanceliariness43IsViso" localSheetId="3">'Forma 4'!$E$224</definedName>
    <definedName name="VAS073_F_Kanceliariness441NuotekuSurinkimas" localSheetId="3">'Forma 4'!$J$224</definedName>
    <definedName name="VAS073_F_Kanceliariness442NuotekuValymas" localSheetId="3">'Forma 4'!$K$224</definedName>
    <definedName name="VAS073_F_Kanceliariness443NuotekuDumblo" localSheetId="3">'Forma 4'!$L$224</definedName>
    <definedName name="VAS073_F_Kanceliariness44IsViso" localSheetId="3">'Forma 4'!$I$224</definedName>
    <definedName name="VAS073_F_Kanceliariness45PavirsiniuNuoteku" localSheetId="3">'Forma 4'!$M$224</definedName>
    <definedName name="VAS073_F_Kanceliariness46KitosReguliuojamosios" localSheetId="3">'Forma 4'!$N$224</definedName>
    <definedName name="VAS073_F_Kanceliariness47KitosVeiklos" localSheetId="3">'Forma 4'!$Q$224</definedName>
    <definedName name="VAS073_F_Kanceliariness4Apskaitosveikla1" localSheetId="3">'Forma 4'!$O$224</definedName>
    <definedName name="VAS073_F_Kanceliariness4Kitareguliuoja1" localSheetId="3">'Forma 4'!$P$224</definedName>
    <definedName name="VAS073_F_Kintamosiospas11IS" localSheetId="3">'Forma 4'!$D$28</definedName>
    <definedName name="VAS073_F_Kintamosiospas131GeriamojoVandens" localSheetId="3">'Forma 4'!$F$28</definedName>
    <definedName name="VAS073_F_Kintamosiospas132GeriamojoVandens" localSheetId="3">'Forma 4'!$G$28</definedName>
    <definedName name="VAS073_F_Kintamosiospas133GeriamojoVandens" localSheetId="3">'Forma 4'!$H$28</definedName>
    <definedName name="VAS073_F_Kintamosiospas13IsViso" localSheetId="3">'Forma 4'!$E$28</definedName>
    <definedName name="VAS073_F_Kintamosiospas141NuotekuSurinkimas" localSheetId="3">'Forma 4'!$J$28</definedName>
    <definedName name="VAS073_F_Kintamosiospas142NuotekuValymas" localSheetId="3">'Forma 4'!$K$28</definedName>
    <definedName name="VAS073_F_Kintamosiospas143NuotekuDumblo" localSheetId="3">'Forma 4'!$L$28</definedName>
    <definedName name="VAS073_F_Kintamosiospas14IsViso" localSheetId="3">'Forma 4'!$I$28</definedName>
    <definedName name="VAS073_F_Kintamosiospas15PavirsiniuNuoteku" localSheetId="3">'Forma 4'!$M$28</definedName>
    <definedName name="VAS073_F_Kintamosiospas16KitosReguliuojamosios" localSheetId="3">'Forma 4'!$N$28</definedName>
    <definedName name="VAS073_F_Kintamosiospas17KitosVeiklos" localSheetId="3">'Forma 4'!$Q$28</definedName>
    <definedName name="VAS073_F_Kintamosiospas1Apskaitosveikla1" localSheetId="3">'Forma 4'!$O$28</definedName>
    <definedName name="VAS073_F_Kintamosiospas1Kitareguliuoja1" localSheetId="3">'Forma 4'!$P$28</definedName>
    <definedName name="VAS073_F_Kitosadministr11IS" localSheetId="3">'Forma 4'!$D$82</definedName>
    <definedName name="VAS073_F_Kitosadministr131GeriamojoVandens" localSheetId="3">'Forma 4'!$F$82</definedName>
    <definedName name="VAS073_F_Kitosadministr132GeriamojoVandens" localSheetId="3">'Forma 4'!$G$82</definedName>
    <definedName name="VAS073_F_Kitosadministr133GeriamojoVandens" localSheetId="3">'Forma 4'!$H$82</definedName>
    <definedName name="VAS073_F_Kitosadministr13IsViso" localSheetId="3">'Forma 4'!$E$82</definedName>
    <definedName name="VAS073_F_Kitosadministr141NuotekuSurinkimas" localSheetId="3">'Forma 4'!$J$82</definedName>
    <definedName name="VAS073_F_Kitosadministr142NuotekuValymas" localSheetId="3">'Forma 4'!$K$82</definedName>
    <definedName name="VAS073_F_Kitosadministr143NuotekuDumblo" localSheetId="3">'Forma 4'!$L$82</definedName>
    <definedName name="VAS073_F_Kitosadministr14IsViso" localSheetId="3">'Forma 4'!$I$82</definedName>
    <definedName name="VAS073_F_Kitosadministr15PavirsiniuNuoteku" localSheetId="3">'Forma 4'!$M$82</definedName>
    <definedName name="VAS073_F_Kitosadministr16KitosReguliuojamosios" localSheetId="3">'Forma 4'!$N$82</definedName>
    <definedName name="VAS073_F_Kitosadministr17KitosVeiklos" localSheetId="3">'Forma 4'!$Q$82</definedName>
    <definedName name="VAS073_F_Kitosadministr1Apskaitosveikla1" localSheetId="3">'Forma 4'!$O$82</definedName>
    <definedName name="VAS073_F_Kitosadministr1Kitareguliuoja1" localSheetId="3">'Forma 4'!$P$82</definedName>
    <definedName name="VAS073_F_Kitosadministr21IS" localSheetId="3">'Forma 4'!$D$135</definedName>
    <definedName name="VAS073_F_Kitosadministr231GeriamojoVandens" localSheetId="3">'Forma 4'!$F$135</definedName>
    <definedName name="VAS073_F_Kitosadministr232GeriamojoVandens" localSheetId="3">'Forma 4'!$G$135</definedName>
    <definedName name="VAS073_F_Kitosadministr233GeriamojoVandens" localSheetId="3">'Forma 4'!$H$135</definedName>
    <definedName name="VAS073_F_Kitosadministr23IsViso" localSheetId="3">'Forma 4'!$E$135</definedName>
    <definedName name="VAS073_F_Kitosadministr241NuotekuSurinkimas" localSheetId="3">'Forma 4'!$J$135</definedName>
    <definedName name="VAS073_F_Kitosadministr242NuotekuValymas" localSheetId="3">'Forma 4'!$K$135</definedName>
    <definedName name="VAS073_F_Kitosadministr243NuotekuDumblo" localSheetId="3">'Forma 4'!$L$135</definedName>
    <definedName name="VAS073_F_Kitosadministr24IsViso" localSheetId="3">'Forma 4'!$I$135</definedName>
    <definedName name="VAS073_F_Kitosadministr25PavirsiniuNuoteku" localSheetId="3">'Forma 4'!$M$135</definedName>
    <definedName name="VAS073_F_Kitosadministr26KitosReguliuojamosios" localSheetId="3">'Forma 4'!$N$135</definedName>
    <definedName name="VAS073_F_Kitosadministr27KitosVeiklos" localSheetId="3">'Forma 4'!$Q$135</definedName>
    <definedName name="VAS073_F_Kitosadministr2Apskaitosveikla1" localSheetId="3">'Forma 4'!$O$135</definedName>
    <definedName name="VAS073_F_Kitosadministr2Kitareguliuoja1" localSheetId="3">'Forma 4'!$P$135</definedName>
    <definedName name="VAS073_F_Kitosadministr31IS" localSheetId="3">'Forma 4'!$D$187</definedName>
    <definedName name="VAS073_F_Kitosadministr331GeriamojoVandens" localSheetId="3">'Forma 4'!$F$187</definedName>
    <definedName name="VAS073_F_Kitosadministr332GeriamojoVandens" localSheetId="3">'Forma 4'!$G$187</definedName>
    <definedName name="VAS073_F_Kitosadministr333GeriamojoVandens" localSheetId="3">'Forma 4'!$H$187</definedName>
    <definedName name="VAS073_F_Kitosadministr33IsViso" localSheetId="3">'Forma 4'!$E$187</definedName>
    <definedName name="VAS073_F_Kitosadministr341NuotekuSurinkimas" localSheetId="3">'Forma 4'!$J$187</definedName>
    <definedName name="VAS073_F_Kitosadministr342NuotekuValymas" localSheetId="3">'Forma 4'!$K$187</definedName>
    <definedName name="VAS073_F_Kitosadministr343NuotekuDumblo" localSheetId="3">'Forma 4'!$L$187</definedName>
    <definedName name="VAS073_F_Kitosadministr34IsViso" localSheetId="3">'Forma 4'!$I$187</definedName>
    <definedName name="VAS073_F_Kitosadministr35PavirsiniuNuoteku" localSheetId="3">'Forma 4'!$M$187</definedName>
    <definedName name="VAS073_F_Kitosadministr36KitosReguliuojamosios" localSheetId="3">'Forma 4'!$N$187</definedName>
    <definedName name="VAS073_F_Kitosadministr37KitosVeiklos" localSheetId="3">'Forma 4'!$Q$187</definedName>
    <definedName name="VAS073_F_Kitosadministr3Apskaitosveikla1" localSheetId="3">'Forma 4'!$O$187</definedName>
    <definedName name="VAS073_F_Kitosadministr3Kitareguliuoja1" localSheetId="3">'Forma 4'!$P$187</definedName>
    <definedName name="VAS073_F_Kitosadministr41IS" localSheetId="3">'Forma 4'!$D$233</definedName>
    <definedName name="VAS073_F_Kitosadministr431GeriamojoVandens" localSheetId="3">'Forma 4'!$F$233</definedName>
    <definedName name="VAS073_F_Kitosadministr432GeriamojoVandens" localSheetId="3">'Forma 4'!$G$233</definedName>
    <definedName name="VAS073_F_Kitosadministr433GeriamojoVandens" localSheetId="3">'Forma 4'!$H$233</definedName>
    <definedName name="VAS073_F_Kitosadministr43IsViso" localSheetId="3">'Forma 4'!$E$233</definedName>
    <definedName name="VAS073_F_Kitosadministr441NuotekuSurinkimas" localSheetId="3">'Forma 4'!$J$233</definedName>
    <definedName name="VAS073_F_Kitosadministr442NuotekuValymas" localSheetId="3">'Forma 4'!$K$233</definedName>
    <definedName name="VAS073_F_Kitosadministr443NuotekuDumblo" localSheetId="3">'Forma 4'!$L$233</definedName>
    <definedName name="VAS073_F_Kitosadministr44IsViso" localSheetId="3">'Forma 4'!$I$233</definedName>
    <definedName name="VAS073_F_Kitosadministr45PavirsiniuNuoteku" localSheetId="3">'Forma 4'!$M$233</definedName>
    <definedName name="VAS073_F_Kitosadministr46KitosReguliuojamosios" localSheetId="3">'Forma 4'!$N$233</definedName>
    <definedName name="VAS073_F_Kitosadministr47KitosVeiklos" localSheetId="3">'Forma 4'!$Q$233</definedName>
    <definedName name="VAS073_F_Kitosadministr4Apskaitosveikla1" localSheetId="3">'Forma 4'!$O$233</definedName>
    <definedName name="VAS073_F_Kitosadministr4Kitareguliuoja1" localSheetId="3">'Forma 4'!$P$233</definedName>
    <definedName name="VAS073_F_Kitosfinansine11IS" localSheetId="3">'Forma 4'!$D$67</definedName>
    <definedName name="VAS073_F_Kitosfinansine131GeriamojoVandens" localSheetId="3">'Forma 4'!$F$67</definedName>
    <definedName name="VAS073_F_Kitosfinansine132GeriamojoVandens" localSheetId="3">'Forma 4'!$G$67</definedName>
    <definedName name="VAS073_F_Kitosfinansine133GeriamojoVandens" localSheetId="3">'Forma 4'!$H$67</definedName>
    <definedName name="VAS073_F_Kitosfinansine13IsViso" localSheetId="3">'Forma 4'!$E$67</definedName>
    <definedName name="VAS073_F_Kitosfinansine141NuotekuSurinkimas" localSheetId="3">'Forma 4'!$J$67</definedName>
    <definedName name="VAS073_F_Kitosfinansine142NuotekuValymas" localSheetId="3">'Forma 4'!$K$67</definedName>
    <definedName name="VAS073_F_Kitosfinansine143NuotekuDumblo" localSheetId="3">'Forma 4'!$L$67</definedName>
    <definedName name="VAS073_F_Kitosfinansine14IsViso" localSheetId="3">'Forma 4'!$I$67</definedName>
    <definedName name="VAS073_F_Kitosfinansine15PavirsiniuNuoteku" localSheetId="3">'Forma 4'!$M$67</definedName>
    <definedName name="VAS073_F_Kitosfinansine16KitosReguliuojamosios" localSheetId="3">'Forma 4'!$N$67</definedName>
    <definedName name="VAS073_F_Kitosfinansine17KitosVeiklos" localSheetId="3">'Forma 4'!$Q$67</definedName>
    <definedName name="VAS073_F_Kitosfinansine1Apskaitosveikla1" localSheetId="3">'Forma 4'!$O$67</definedName>
    <definedName name="VAS073_F_Kitosfinansine1Kitareguliuoja1" localSheetId="3">'Forma 4'!$P$67</definedName>
    <definedName name="VAS073_F_Kitosfinansine21IS" localSheetId="3">'Forma 4'!$D$120</definedName>
    <definedName name="VAS073_F_Kitosfinansine231GeriamojoVandens" localSheetId="3">'Forma 4'!$F$120</definedName>
    <definedName name="VAS073_F_Kitosfinansine232GeriamojoVandens" localSheetId="3">'Forma 4'!$G$120</definedName>
    <definedName name="VAS073_F_Kitosfinansine233GeriamojoVandens" localSheetId="3">'Forma 4'!$H$120</definedName>
    <definedName name="VAS073_F_Kitosfinansine23IsViso" localSheetId="3">'Forma 4'!$E$120</definedName>
    <definedName name="VAS073_F_Kitosfinansine241NuotekuSurinkimas" localSheetId="3">'Forma 4'!$J$120</definedName>
    <definedName name="VAS073_F_Kitosfinansine242NuotekuValymas" localSheetId="3">'Forma 4'!$K$120</definedName>
    <definedName name="VAS073_F_Kitosfinansine243NuotekuDumblo" localSheetId="3">'Forma 4'!$L$120</definedName>
    <definedName name="VAS073_F_Kitosfinansine24IsViso" localSheetId="3">'Forma 4'!$I$120</definedName>
    <definedName name="VAS073_F_Kitosfinansine25PavirsiniuNuoteku" localSheetId="3">'Forma 4'!$M$120</definedName>
    <definedName name="VAS073_F_Kitosfinansine26KitosReguliuojamosios" localSheetId="3">'Forma 4'!$N$120</definedName>
    <definedName name="VAS073_F_Kitosfinansine27KitosVeiklos" localSheetId="3">'Forma 4'!$Q$120</definedName>
    <definedName name="VAS073_F_Kitosfinansine2Apskaitosveikla1" localSheetId="3">'Forma 4'!$O$120</definedName>
    <definedName name="VAS073_F_Kitosfinansine2Kitareguliuoja1" localSheetId="3">'Forma 4'!$P$120</definedName>
    <definedName name="VAS073_F_Kitosfinansine31IS" localSheetId="3">'Forma 4'!$D$172</definedName>
    <definedName name="VAS073_F_Kitosfinansine331GeriamojoVandens" localSheetId="3">'Forma 4'!$F$172</definedName>
    <definedName name="VAS073_F_Kitosfinansine332GeriamojoVandens" localSheetId="3">'Forma 4'!$G$172</definedName>
    <definedName name="VAS073_F_Kitosfinansine333GeriamojoVandens" localSheetId="3">'Forma 4'!$H$172</definedName>
    <definedName name="VAS073_F_Kitosfinansine33IsViso" localSheetId="3">'Forma 4'!$E$172</definedName>
    <definedName name="VAS073_F_Kitosfinansine341NuotekuSurinkimas" localSheetId="3">'Forma 4'!$J$172</definedName>
    <definedName name="VAS073_F_Kitosfinansine342NuotekuValymas" localSheetId="3">'Forma 4'!$K$172</definedName>
    <definedName name="VAS073_F_Kitosfinansine343NuotekuDumblo" localSheetId="3">'Forma 4'!$L$172</definedName>
    <definedName name="VAS073_F_Kitosfinansine34IsViso" localSheetId="3">'Forma 4'!$I$172</definedName>
    <definedName name="VAS073_F_Kitosfinansine35PavirsiniuNuoteku" localSheetId="3">'Forma 4'!$M$172</definedName>
    <definedName name="VAS073_F_Kitosfinansine36KitosReguliuojamosios" localSheetId="3">'Forma 4'!$N$172</definedName>
    <definedName name="VAS073_F_Kitosfinansine37KitosVeiklos" localSheetId="3">'Forma 4'!$Q$172</definedName>
    <definedName name="VAS073_F_Kitosfinansine3Apskaitosveikla1" localSheetId="3">'Forma 4'!$O$172</definedName>
    <definedName name="VAS073_F_Kitosfinansine3Kitareguliuoja1" localSheetId="3">'Forma 4'!$P$172</definedName>
    <definedName name="VAS073_F_Kitosfinansine41IS" localSheetId="3">'Forma 4'!$D$217</definedName>
    <definedName name="VAS073_F_Kitosfinansine431GeriamojoVandens" localSheetId="3">'Forma 4'!$F$217</definedName>
    <definedName name="VAS073_F_Kitosfinansine432GeriamojoVandens" localSheetId="3">'Forma 4'!$G$217</definedName>
    <definedName name="VAS073_F_Kitosfinansine433GeriamojoVandens" localSheetId="3">'Forma 4'!$H$217</definedName>
    <definedName name="VAS073_F_Kitosfinansine43IsViso" localSheetId="3">'Forma 4'!$E$217</definedName>
    <definedName name="VAS073_F_Kitosfinansine441NuotekuSurinkimas" localSheetId="3">'Forma 4'!$J$217</definedName>
    <definedName name="VAS073_F_Kitosfinansine442NuotekuValymas" localSheetId="3">'Forma 4'!$K$217</definedName>
    <definedName name="VAS073_F_Kitosfinansine443NuotekuDumblo" localSheetId="3">'Forma 4'!$L$217</definedName>
    <definedName name="VAS073_F_Kitosfinansine44IsViso" localSheetId="3">'Forma 4'!$I$217</definedName>
    <definedName name="VAS073_F_Kitosfinansine45PavirsiniuNuoteku" localSheetId="3">'Forma 4'!$M$217</definedName>
    <definedName name="VAS073_F_Kitosfinansine46KitosReguliuojamosios" localSheetId="3">'Forma 4'!$N$217</definedName>
    <definedName name="VAS073_F_Kitosfinansine47KitosVeiklos" localSheetId="3">'Forma 4'!$Q$217</definedName>
    <definedName name="VAS073_F_Kitosfinansine4Apskaitosveikla1" localSheetId="3">'Forma 4'!$O$217</definedName>
    <definedName name="VAS073_F_Kitosfinansine4Kitareguliuoja1" localSheetId="3">'Forma 4'!$P$217</definedName>
    <definedName name="VAS073_F_Kitoskintamosi11IS" localSheetId="3">'Forma 4'!$D$91</definedName>
    <definedName name="VAS073_F_Kitoskintamosi131GeriamojoVandens" localSheetId="3">'Forma 4'!$F$91</definedName>
    <definedName name="VAS073_F_Kitoskintamosi132GeriamojoVandens" localSheetId="3">'Forma 4'!$G$91</definedName>
    <definedName name="VAS073_F_Kitoskintamosi133GeriamojoVandens" localSheetId="3">'Forma 4'!$H$91</definedName>
    <definedName name="VAS073_F_Kitoskintamosi13IsViso" localSheetId="3">'Forma 4'!$E$91</definedName>
    <definedName name="VAS073_F_Kitoskintamosi141NuotekuSurinkimas" localSheetId="3">'Forma 4'!$J$91</definedName>
    <definedName name="VAS073_F_Kitoskintamosi142NuotekuValymas" localSheetId="3">'Forma 4'!$K$91</definedName>
    <definedName name="VAS073_F_Kitoskintamosi143NuotekuDumblo" localSheetId="3">'Forma 4'!$L$91</definedName>
    <definedName name="VAS073_F_Kitoskintamosi14IsViso" localSheetId="3">'Forma 4'!$I$91</definedName>
    <definedName name="VAS073_F_Kitoskintamosi15PavirsiniuNuoteku" localSheetId="3">'Forma 4'!$M$91</definedName>
    <definedName name="VAS073_F_Kitoskintamosi16KitosReguliuojamosios" localSheetId="3">'Forma 4'!$N$91</definedName>
    <definedName name="VAS073_F_Kitoskintamosi17KitosVeiklos" localSheetId="3">'Forma 4'!$Q$91</definedName>
    <definedName name="VAS073_F_Kitoskintamosi1Apskaitosveikla1" localSheetId="3">'Forma 4'!$O$91</definedName>
    <definedName name="VAS073_F_Kitoskintamosi1Kitareguliuoja1" localSheetId="3">'Forma 4'!$P$91</definedName>
    <definedName name="VAS073_F_Kitoskintamosi21IS" localSheetId="3">'Forma 4'!$D$143</definedName>
    <definedName name="VAS073_F_Kitoskintamosi231GeriamojoVandens" localSheetId="3">'Forma 4'!$F$143</definedName>
    <definedName name="VAS073_F_Kitoskintamosi232GeriamojoVandens" localSheetId="3">'Forma 4'!$G$143</definedName>
    <definedName name="VAS073_F_Kitoskintamosi233GeriamojoVandens" localSheetId="3">'Forma 4'!$H$143</definedName>
    <definedName name="VAS073_F_Kitoskintamosi23IsViso" localSheetId="3">'Forma 4'!$E$143</definedName>
    <definedName name="VAS073_F_Kitoskintamosi241NuotekuSurinkimas" localSheetId="3">'Forma 4'!$J$143</definedName>
    <definedName name="VAS073_F_Kitoskintamosi242NuotekuValymas" localSheetId="3">'Forma 4'!$K$143</definedName>
    <definedName name="VAS073_F_Kitoskintamosi243NuotekuDumblo" localSheetId="3">'Forma 4'!$L$143</definedName>
    <definedName name="VAS073_F_Kitoskintamosi24IsViso" localSheetId="3">'Forma 4'!$I$143</definedName>
    <definedName name="VAS073_F_Kitoskintamosi25PavirsiniuNuoteku" localSheetId="3">'Forma 4'!$M$143</definedName>
    <definedName name="VAS073_F_Kitoskintamosi26KitosReguliuojamosios" localSheetId="3">'Forma 4'!$N$143</definedName>
    <definedName name="VAS073_F_Kitoskintamosi27KitosVeiklos" localSheetId="3">'Forma 4'!$Q$143</definedName>
    <definedName name="VAS073_F_Kitoskintamosi2Apskaitosveikla1" localSheetId="3">'Forma 4'!$O$143</definedName>
    <definedName name="VAS073_F_Kitoskintamosi2Kitareguliuoja1" localSheetId="3">'Forma 4'!$P$143</definedName>
    <definedName name="VAS073_F_Kitospastovios11IS" localSheetId="3">'Forma 4'!$D$89</definedName>
    <definedName name="VAS073_F_Kitospastovios131GeriamojoVandens" localSheetId="3">'Forma 4'!$F$89</definedName>
    <definedName name="VAS073_F_Kitospastovios132GeriamojoVandens" localSheetId="3">'Forma 4'!$G$89</definedName>
    <definedName name="VAS073_F_Kitospastovios133GeriamojoVandens" localSheetId="3">'Forma 4'!$H$89</definedName>
    <definedName name="VAS073_F_Kitospastovios13IsViso" localSheetId="3">'Forma 4'!$E$89</definedName>
    <definedName name="VAS073_F_Kitospastovios141NuotekuSurinkimas" localSheetId="3">'Forma 4'!$J$89</definedName>
    <definedName name="VAS073_F_Kitospastovios142NuotekuValymas" localSheetId="3">'Forma 4'!$K$89</definedName>
    <definedName name="VAS073_F_Kitospastovios143NuotekuDumblo" localSheetId="3">'Forma 4'!$L$89</definedName>
    <definedName name="VAS073_F_Kitospastovios14IsViso" localSheetId="3">'Forma 4'!$I$89</definedName>
    <definedName name="VAS073_F_Kitospastovios15PavirsiniuNuoteku" localSheetId="3">'Forma 4'!$M$89</definedName>
    <definedName name="VAS073_F_Kitospastovios16KitosReguliuojamosios" localSheetId="3">'Forma 4'!$N$89</definedName>
    <definedName name="VAS073_F_Kitospastovios17KitosVeiklos" localSheetId="3">'Forma 4'!$Q$89</definedName>
    <definedName name="VAS073_F_Kitospastovios1Apskaitosveikla1" localSheetId="3">'Forma 4'!$O$89</definedName>
    <definedName name="VAS073_F_Kitospastovios1Kitareguliuoja1" localSheetId="3">'Forma 4'!$P$89</definedName>
    <definedName name="VAS073_F_Kitospastovios21IS" localSheetId="3">'Forma 4'!$D$142</definedName>
    <definedName name="VAS073_F_Kitospastovios231GeriamojoVandens" localSheetId="3">'Forma 4'!$F$142</definedName>
    <definedName name="VAS073_F_Kitospastovios232GeriamojoVandens" localSheetId="3">'Forma 4'!$G$142</definedName>
    <definedName name="VAS073_F_Kitospastovios233GeriamojoVandens" localSheetId="3">'Forma 4'!$H$142</definedName>
    <definedName name="VAS073_F_Kitospastovios23IsViso" localSheetId="3">'Forma 4'!$E$142</definedName>
    <definedName name="VAS073_F_Kitospastovios241NuotekuSurinkimas" localSheetId="3">'Forma 4'!$J$142</definedName>
    <definedName name="VAS073_F_Kitospastovios242NuotekuValymas" localSheetId="3">'Forma 4'!$K$142</definedName>
    <definedName name="VAS073_F_Kitospastovios243NuotekuDumblo" localSheetId="3">'Forma 4'!$L$142</definedName>
    <definedName name="VAS073_F_Kitospastovios24IsViso" localSheetId="3">'Forma 4'!$I$142</definedName>
    <definedName name="VAS073_F_Kitospastovios25PavirsiniuNuoteku" localSheetId="3">'Forma 4'!$M$142</definedName>
    <definedName name="VAS073_F_Kitospastovios26KitosReguliuojamosios" localSheetId="3">'Forma 4'!$N$142</definedName>
    <definedName name="VAS073_F_Kitospastovios27KitosVeiklos" localSheetId="3">'Forma 4'!$Q$142</definedName>
    <definedName name="VAS073_F_Kitospastovios2Apskaitosveikla1" localSheetId="3">'Forma 4'!$O$142</definedName>
    <definedName name="VAS073_F_Kitospastovios2Kitareguliuoja1" localSheetId="3">'Forma 4'!$P$142</definedName>
    <definedName name="VAS073_F_Kitospersonalo11IS" localSheetId="3">'Forma 4'!$D$57</definedName>
    <definedName name="VAS073_F_Kitospersonalo131GeriamojoVandens" localSheetId="3">'Forma 4'!$F$57</definedName>
    <definedName name="VAS073_F_Kitospersonalo132GeriamojoVandens" localSheetId="3">'Forma 4'!$G$57</definedName>
    <definedName name="VAS073_F_Kitospersonalo133GeriamojoVandens" localSheetId="3">'Forma 4'!$H$57</definedName>
    <definedName name="VAS073_F_Kitospersonalo13IsViso" localSheetId="3">'Forma 4'!$E$57</definedName>
    <definedName name="VAS073_F_Kitospersonalo141NuotekuSurinkimas" localSheetId="3">'Forma 4'!$J$57</definedName>
    <definedName name="VAS073_F_Kitospersonalo142NuotekuValymas" localSheetId="3">'Forma 4'!$K$57</definedName>
    <definedName name="VAS073_F_Kitospersonalo143NuotekuDumblo" localSheetId="3">'Forma 4'!$L$57</definedName>
    <definedName name="VAS073_F_Kitospersonalo14IsViso" localSheetId="3">'Forma 4'!$I$57</definedName>
    <definedName name="VAS073_F_Kitospersonalo15PavirsiniuNuoteku" localSheetId="3">'Forma 4'!$M$57</definedName>
    <definedName name="VAS073_F_Kitospersonalo16KitosReguliuojamosios" localSheetId="3">'Forma 4'!$N$57</definedName>
    <definedName name="VAS073_F_Kitospersonalo17KitosVeiklos" localSheetId="3">'Forma 4'!$Q$57</definedName>
    <definedName name="VAS073_F_Kitospersonalo1Apskaitosveikla1" localSheetId="3">'Forma 4'!$O$57</definedName>
    <definedName name="VAS073_F_Kitospersonalo1Kitareguliuoja1" localSheetId="3">'Forma 4'!$P$57</definedName>
    <definedName name="VAS073_F_Kitospersonalo21IS" localSheetId="3">'Forma 4'!$D$113</definedName>
    <definedName name="VAS073_F_Kitospersonalo231GeriamojoVandens" localSheetId="3">'Forma 4'!$F$113</definedName>
    <definedName name="VAS073_F_Kitospersonalo232GeriamojoVandens" localSheetId="3">'Forma 4'!$G$113</definedName>
    <definedName name="VAS073_F_Kitospersonalo233GeriamojoVandens" localSheetId="3">'Forma 4'!$H$113</definedName>
    <definedName name="VAS073_F_Kitospersonalo23IsViso" localSheetId="3">'Forma 4'!$E$113</definedName>
    <definedName name="VAS073_F_Kitospersonalo241NuotekuSurinkimas" localSheetId="3">'Forma 4'!$J$113</definedName>
    <definedName name="VAS073_F_Kitospersonalo242NuotekuValymas" localSheetId="3">'Forma 4'!$K$113</definedName>
    <definedName name="VAS073_F_Kitospersonalo243NuotekuDumblo" localSheetId="3">'Forma 4'!$L$113</definedName>
    <definedName name="VAS073_F_Kitospersonalo24IsViso" localSheetId="3">'Forma 4'!$I$113</definedName>
    <definedName name="VAS073_F_Kitospersonalo25PavirsiniuNuoteku" localSheetId="3">'Forma 4'!$M$113</definedName>
    <definedName name="VAS073_F_Kitospersonalo26KitosReguliuojamosios" localSheetId="3">'Forma 4'!$N$113</definedName>
    <definedName name="VAS073_F_Kitospersonalo27KitosVeiklos" localSheetId="3">'Forma 4'!$Q$113</definedName>
    <definedName name="VAS073_F_Kitospersonalo2Apskaitosveikla1" localSheetId="3">'Forma 4'!$O$113</definedName>
    <definedName name="VAS073_F_Kitospersonalo2Kitareguliuoja1" localSheetId="3">'Forma 4'!$P$113</definedName>
    <definedName name="VAS073_F_Kitospersonalo31IS" localSheetId="3">'Forma 4'!$D$165</definedName>
    <definedName name="VAS073_F_Kitospersonalo331GeriamojoVandens" localSheetId="3">'Forma 4'!$F$165</definedName>
    <definedName name="VAS073_F_Kitospersonalo332GeriamojoVandens" localSheetId="3">'Forma 4'!$G$165</definedName>
    <definedName name="VAS073_F_Kitospersonalo333GeriamojoVandens" localSheetId="3">'Forma 4'!$H$165</definedName>
    <definedName name="VAS073_F_Kitospersonalo33IsViso" localSheetId="3">'Forma 4'!$E$165</definedName>
    <definedName name="VAS073_F_Kitospersonalo341NuotekuSurinkimas" localSheetId="3">'Forma 4'!$J$165</definedName>
    <definedName name="VAS073_F_Kitospersonalo342NuotekuValymas" localSheetId="3">'Forma 4'!$K$165</definedName>
    <definedName name="VAS073_F_Kitospersonalo343NuotekuDumblo" localSheetId="3">'Forma 4'!$L$165</definedName>
    <definedName name="VAS073_F_Kitospersonalo34IsViso" localSheetId="3">'Forma 4'!$I$165</definedName>
    <definedName name="VAS073_F_Kitospersonalo35PavirsiniuNuoteku" localSheetId="3">'Forma 4'!$M$165</definedName>
    <definedName name="VAS073_F_Kitospersonalo36KitosReguliuojamosios" localSheetId="3">'Forma 4'!$N$165</definedName>
    <definedName name="VAS073_F_Kitospersonalo37KitosVeiklos" localSheetId="3">'Forma 4'!$Q$165</definedName>
    <definedName name="VAS073_F_Kitospersonalo3Apskaitosveikla1" localSheetId="3">'Forma 4'!$O$165</definedName>
    <definedName name="VAS073_F_Kitospersonalo3Kitareguliuoja1" localSheetId="3">'Forma 4'!$P$165</definedName>
    <definedName name="VAS073_F_Kitospersonalo41IS" localSheetId="3">'Forma 4'!$D$210</definedName>
    <definedName name="VAS073_F_Kitospersonalo431GeriamojoVandens" localSheetId="3">'Forma 4'!$F$210</definedName>
    <definedName name="VAS073_F_Kitospersonalo432GeriamojoVandens" localSheetId="3">'Forma 4'!$G$210</definedName>
    <definedName name="VAS073_F_Kitospersonalo433GeriamojoVandens" localSheetId="3">'Forma 4'!$H$210</definedName>
    <definedName name="VAS073_F_Kitospersonalo43IsViso" localSheetId="3">'Forma 4'!$E$210</definedName>
    <definedName name="VAS073_F_Kitospersonalo441NuotekuSurinkimas" localSheetId="3">'Forma 4'!$J$210</definedName>
    <definedName name="VAS073_F_Kitospersonalo442NuotekuValymas" localSheetId="3">'Forma 4'!$K$210</definedName>
    <definedName name="VAS073_F_Kitospersonalo443NuotekuDumblo" localSheetId="3">'Forma 4'!$L$210</definedName>
    <definedName name="VAS073_F_Kitospersonalo44IsViso" localSheetId="3">'Forma 4'!$I$210</definedName>
    <definedName name="VAS073_F_Kitospersonalo45PavirsiniuNuoteku" localSheetId="3">'Forma 4'!$M$210</definedName>
    <definedName name="VAS073_F_Kitospersonalo46KitosReguliuojamosios" localSheetId="3">'Forma 4'!$N$210</definedName>
    <definedName name="VAS073_F_Kitospersonalo47KitosVeiklos" localSheetId="3">'Forma 4'!$Q$210</definedName>
    <definedName name="VAS073_F_Kitospersonalo4Apskaitosveikla1" localSheetId="3">'Forma 4'!$O$210</definedName>
    <definedName name="VAS073_F_Kitospersonalo4Kitareguliuoja1" localSheetId="3">'Forma 4'!$P$210</definedName>
    <definedName name="VAS073_F_Kitossanaudos11IS" localSheetId="3">'Forma 4'!$D$84</definedName>
    <definedName name="VAS073_F_Kitossanaudos131GeriamojoVandens" localSheetId="3">'Forma 4'!$F$84</definedName>
    <definedName name="VAS073_F_Kitossanaudos132GeriamojoVandens" localSheetId="3">'Forma 4'!$G$84</definedName>
    <definedName name="VAS073_F_Kitossanaudos133GeriamojoVandens" localSheetId="3">'Forma 4'!$H$84</definedName>
    <definedName name="VAS073_F_Kitossanaudos13IsViso" localSheetId="3">'Forma 4'!$E$84</definedName>
    <definedName name="VAS073_F_Kitossanaudos141NuotekuSurinkimas" localSheetId="3">'Forma 4'!$J$84</definedName>
    <definedName name="VAS073_F_Kitossanaudos142NuotekuValymas" localSheetId="3">'Forma 4'!$K$84</definedName>
    <definedName name="VAS073_F_Kitossanaudos143NuotekuDumblo" localSheetId="3">'Forma 4'!$L$84</definedName>
    <definedName name="VAS073_F_Kitossanaudos14IsViso" localSheetId="3">'Forma 4'!$I$84</definedName>
    <definedName name="VAS073_F_Kitossanaudos15PavirsiniuNuoteku" localSheetId="3">'Forma 4'!$M$84</definedName>
    <definedName name="VAS073_F_Kitossanaudos16KitosReguliuojamosios" localSheetId="3">'Forma 4'!$N$84</definedName>
    <definedName name="VAS073_F_Kitossanaudos17KitosVeiklos" localSheetId="3">'Forma 4'!$Q$84</definedName>
    <definedName name="VAS073_F_Kitossanaudos1Apskaitosveikla1" localSheetId="3">'Forma 4'!$O$84</definedName>
    <definedName name="VAS073_F_Kitossanaudos1Kitareguliuoja1" localSheetId="3">'Forma 4'!$P$84</definedName>
    <definedName name="VAS073_F_Kitossanaudos21IS" localSheetId="3">'Forma 4'!$D$137</definedName>
    <definedName name="VAS073_F_Kitossanaudos231GeriamojoVandens" localSheetId="3">'Forma 4'!$F$137</definedName>
    <definedName name="VAS073_F_Kitossanaudos232GeriamojoVandens" localSheetId="3">'Forma 4'!$G$137</definedName>
    <definedName name="VAS073_F_Kitossanaudos233GeriamojoVandens" localSheetId="3">'Forma 4'!$H$137</definedName>
    <definedName name="VAS073_F_Kitossanaudos23IsViso" localSheetId="3">'Forma 4'!$E$137</definedName>
    <definedName name="VAS073_F_Kitossanaudos241NuotekuSurinkimas" localSheetId="3">'Forma 4'!$J$137</definedName>
    <definedName name="VAS073_F_Kitossanaudos242NuotekuValymas" localSheetId="3">'Forma 4'!$K$137</definedName>
    <definedName name="VAS073_F_Kitossanaudos243NuotekuDumblo" localSheetId="3">'Forma 4'!$L$137</definedName>
    <definedName name="VAS073_F_Kitossanaudos24IsViso" localSheetId="3">'Forma 4'!$I$137</definedName>
    <definedName name="VAS073_F_Kitossanaudos25PavirsiniuNuoteku" localSheetId="3">'Forma 4'!$M$137</definedName>
    <definedName name="VAS073_F_Kitossanaudos26KitosReguliuojamosios" localSheetId="3">'Forma 4'!$N$137</definedName>
    <definedName name="VAS073_F_Kitossanaudos27KitosVeiklos" localSheetId="3">'Forma 4'!$Q$137</definedName>
    <definedName name="VAS073_F_Kitossanaudos2Apskaitosveikla1" localSheetId="3">'Forma 4'!$O$137</definedName>
    <definedName name="VAS073_F_Kitossanaudos2Kitareguliuoja1" localSheetId="3">'Forma 4'!$P$137</definedName>
    <definedName name="VAS073_F_Kitossanaudos31IS" localSheetId="3">'Forma 4'!$D$189</definedName>
    <definedName name="VAS073_F_Kitossanaudos331GeriamojoVandens" localSheetId="3">'Forma 4'!$F$189</definedName>
    <definedName name="VAS073_F_Kitossanaudos332GeriamojoVandens" localSheetId="3">'Forma 4'!$G$189</definedName>
    <definedName name="VAS073_F_Kitossanaudos333GeriamojoVandens" localSheetId="3">'Forma 4'!$H$189</definedName>
    <definedName name="VAS073_F_Kitossanaudos33IsViso" localSheetId="3">'Forma 4'!$E$189</definedName>
    <definedName name="VAS073_F_Kitossanaudos341NuotekuSurinkimas" localSheetId="3">'Forma 4'!$J$189</definedName>
    <definedName name="VAS073_F_Kitossanaudos342NuotekuValymas" localSheetId="3">'Forma 4'!$K$189</definedName>
    <definedName name="VAS073_F_Kitossanaudos343NuotekuDumblo" localSheetId="3">'Forma 4'!$L$189</definedName>
    <definedName name="VAS073_F_Kitossanaudos34IsViso" localSheetId="3">'Forma 4'!$I$189</definedName>
    <definedName name="VAS073_F_Kitossanaudos35PavirsiniuNuoteku" localSheetId="3">'Forma 4'!$M$189</definedName>
    <definedName name="VAS073_F_Kitossanaudos36KitosReguliuojamosios" localSheetId="3">'Forma 4'!$N$189</definedName>
    <definedName name="VAS073_F_Kitossanaudos37KitosVeiklos" localSheetId="3">'Forma 4'!$Q$189</definedName>
    <definedName name="VAS073_F_Kitossanaudos3Apskaitosveikla1" localSheetId="3">'Forma 4'!$O$189</definedName>
    <definedName name="VAS073_F_Kitossanaudos3Kitareguliuoja1" localSheetId="3">'Forma 4'!$P$189</definedName>
    <definedName name="VAS073_F_Kitossanaudos41IS" localSheetId="3">'Forma 4'!$D$235</definedName>
    <definedName name="VAS073_F_Kitossanaudos431GeriamojoVandens" localSheetId="3">'Forma 4'!$F$235</definedName>
    <definedName name="VAS073_F_Kitossanaudos432GeriamojoVandens" localSheetId="3">'Forma 4'!$G$235</definedName>
    <definedName name="VAS073_F_Kitossanaudos433GeriamojoVandens" localSheetId="3">'Forma 4'!$H$235</definedName>
    <definedName name="VAS073_F_Kitossanaudos43IsViso" localSheetId="3">'Forma 4'!$E$235</definedName>
    <definedName name="VAS073_F_Kitossanaudos441NuotekuSurinkimas" localSheetId="3">'Forma 4'!$J$235</definedName>
    <definedName name="VAS073_F_Kitossanaudos442NuotekuValymas" localSheetId="3">'Forma 4'!$K$235</definedName>
    <definedName name="VAS073_F_Kitossanaudos443NuotekuDumblo" localSheetId="3">'Forma 4'!$L$235</definedName>
    <definedName name="VAS073_F_Kitossanaudos44IsViso" localSheetId="3">'Forma 4'!$I$235</definedName>
    <definedName name="VAS073_F_Kitossanaudos45PavirsiniuNuoteku" localSheetId="3">'Forma 4'!$M$235</definedName>
    <definedName name="VAS073_F_Kitossanaudos46KitosReguliuojamosios" localSheetId="3">'Forma 4'!$N$235</definedName>
    <definedName name="VAS073_F_Kitossanaudos47KitosVeiklos" localSheetId="3">'Forma 4'!$Q$235</definedName>
    <definedName name="VAS073_F_Kitossanaudos4Apskaitosveikla1" localSheetId="3">'Forma 4'!$O$235</definedName>
    <definedName name="VAS073_F_Kitossanaudos4Kitareguliuoja1" localSheetId="3">'Forma 4'!$P$235</definedName>
    <definedName name="VAS073_F_Kitossanaudos51IS" localSheetId="3">'Forma 4'!$D$240</definedName>
    <definedName name="VAS073_F_Kitossanaudos531GeriamojoVandens" localSheetId="3">'Forma 4'!$F$240</definedName>
    <definedName name="VAS073_F_Kitossanaudos532GeriamojoVandens" localSheetId="3">'Forma 4'!$G$240</definedName>
    <definedName name="VAS073_F_Kitossanaudos533GeriamojoVandens" localSheetId="3">'Forma 4'!$H$240</definedName>
    <definedName name="VAS073_F_Kitossanaudos53IsViso" localSheetId="3">'Forma 4'!$E$240</definedName>
    <definedName name="VAS073_F_Kitossanaudos541NuotekuSurinkimas" localSheetId="3">'Forma 4'!$J$240</definedName>
    <definedName name="VAS073_F_Kitossanaudos542NuotekuValymas" localSheetId="3">'Forma 4'!$K$240</definedName>
    <definedName name="VAS073_F_Kitossanaudos543NuotekuDumblo" localSheetId="3">'Forma 4'!$L$240</definedName>
    <definedName name="VAS073_F_Kitossanaudos54IsViso" localSheetId="3">'Forma 4'!$I$240</definedName>
    <definedName name="VAS073_F_Kitossanaudos55PavirsiniuNuoteku" localSheetId="3">'Forma 4'!$M$240</definedName>
    <definedName name="VAS073_F_Kitossanaudos56KitosReguliuojamosios" localSheetId="3">'Forma 4'!$N$240</definedName>
    <definedName name="VAS073_F_Kitossanaudos57KitosVeiklos" localSheetId="3">'Forma 4'!$Q$240</definedName>
    <definedName name="VAS073_F_Kitossanaudos5Apskaitosveikla1" localSheetId="3">'Forma 4'!$O$240</definedName>
    <definedName name="VAS073_F_Kitossanaudos5Kitareguliuoja1" localSheetId="3">'Forma 4'!$P$240</definedName>
    <definedName name="VAS073_F_Kitostechninio11IS" localSheetId="3">'Forma 4'!$D$50</definedName>
    <definedName name="VAS073_F_Kitostechninio131GeriamojoVandens" localSheetId="3">'Forma 4'!$F$50</definedName>
    <definedName name="VAS073_F_Kitostechninio132GeriamojoVandens" localSheetId="3">'Forma 4'!$G$50</definedName>
    <definedName name="VAS073_F_Kitostechninio133GeriamojoVandens" localSheetId="3">'Forma 4'!$H$50</definedName>
    <definedName name="VAS073_F_Kitostechninio13IsViso" localSheetId="3">'Forma 4'!$E$50</definedName>
    <definedName name="VAS073_F_Kitostechninio141NuotekuSurinkimas" localSheetId="3">'Forma 4'!$J$50</definedName>
    <definedName name="VAS073_F_Kitostechninio142NuotekuValymas" localSheetId="3">'Forma 4'!$K$50</definedName>
    <definedName name="VAS073_F_Kitostechninio143NuotekuDumblo" localSheetId="3">'Forma 4'!$L$50</definedName>
    <definedName name="VAS073_F_Kitostechninio14IsViso" localSheetId="3">'Forma 4'!$I$50</definedName>
    <definedName name="VAS073_F_Kitostechninio15PavirsiniuNuoteku" localSheetId="3">'Forma 4'!$M$50</definedName>
    <definedName name="VAS073_F_Kitostechninio16KitosReguliuojamosios" localSheetId="3">'Forma 4'!$N$50</definedName>
    <definedName name="VAS073_F_Kitostechninio17KitosVeiklos" localSheetId="3">'Forma 4'!$Q$50</definedName>
    <definedName name="VAS073_F_Kitostechninio1Apskaitosveikla1" localSheetId="3">'Forma 4'!$O$50</definedName>
    <definedName name="VAS073_F_Kitostechninio1Kitareguliuoja1" localSheetId="3">'Forma 4'!$P$50</definedName>
    <definedName name="VAS073_F_Kitostechninio21IS" localSheetId="3">'Forma 4'!$D$106</definedName>
    <definedName name="VAS073_F_Kitostechninio231GeriamojoVandens" localSheetId="3">'Forma 4'!$F$106</definedName>
    <definedName name="VAS073_F_Kitostechninio232GeriamojoVandens" localSheetId="3">'Forma 4'!$G$106</definedName>
    <definedName name="VAS073_F_Kitostechninio233GeriamojoVandens" localSheetId="3">'Forma 4'!$H$106</definedName>
    <definedName name="VAS073_F_Kitostechninio23IsViso" localSheetId="3">'Forma 4'!$E$106</definedName>
    <definedName name="VAS073_F_Kitostechninio241NuotekuSurinkimas" localSheetId="3">'Forma 4'!$J$106</definedName>
    <definedName name="VAS073_F_Kitostechninio242NuotekuValymas" localSheetId="3">'Forma 4'!$K$106</definedName>
    <definedName name="VAS073_F_Kitostechninio243NuotekuDumblo" localSheetId="3">'Forma 4'!$L$106</definedName>
    <definedName name="VAS073_F_Kitostechninio24IsViso" localSheetId="3">'Forma 4'!$I$106</definedName>
    <definedName name="VAS073_F_Kitostechninio25PavirsiniuNuoteku" localSheetId="3">'Forma 4'!$M$106</definedName>
    <definedName name="VAS073_F_Kitostechninio26KitosReguliuojamosios" localSheetId="3">'Forma 4'!$N$106</definedName>
    <definedName name="VAS073_F_Kitostechninio27KitosVeiklos" localSheetId="3">'Forma 4'!$Q$106</definedName>
    <definedName name="VAS073_F_Kitostechninio2Apskaitosveikla1" localSheetId="3">'Forma 4'!$O$106</definedName>
    <definedName name="VAS073_F_Kitostechninio2Kitareguliuoja1" localSheetId="3">'Forma 4'!$P$106</definedName>
    <definedName name="VAS073_F_Kitostechninio31IS" localSheetId="3">'Forma 4'!$D$158</definedName>
    <definedName name="VAS073_F_Kitostechninio331GeriamojoVandens" localSheetId="3">'Forma 4'!$F$158</definedName>
    <definedName name="VAS073_F_Kitostechninio332GeriamojoVandens" localSheetId="3">'Forma 4'!$G$158</definedName>
    <definedName name="VAS073_F_Kitostechninio333GeriamojoVandens" localSheetId="3">'Forma 4'!$H$158</definedName>
    <definedName name="VAS073_F_Kitostechninio33IsViso" localSheetId="3">'Forma 4'!$E$158</definedName>
    <definedName name="VAS073_F_Kitostechninio341NuotekuSurinkimas" localSheetId="3">'Forma 4'!$J$158</definedName>
    <definedName name="VAS073_F_Kitostechninio342NuotekuValymas" localSheetId="3">'Forma 4'!$K$158</definedName>
    <definedName name="VAS073_F_Kitostechninio343NuotekuDumblo" localSheetId="3">'Forma 4'!$L$158</definedName>
    <definedName name="VAS073_F_Kitostechninio34IsViso" localSheetId="3">'Forma 4'!$I$158</definedName>
    <definedName name="VAS073_F_Kitostechninio35PavirsiniuNuoteku" localSheetId="3">'Forma 4'!$M$158</definedName>
    <definedName name="VAS073_F_Kitostechninio36KitosReguliuojamosios" localSheetId="3">'Forma 4'!$N$158</definedName>
    <definedName name="VAS073_F_Kitostechninio37KitosVeiklos" localSheetId="3">'Forma 4'!$Q$158</definedName>
    <definedName name="VAS073_F_Kitostechninio3Apskaitosveikla1" localSheetId="3">'Forma 4'!$O$158</definedName>
    <definedName name="VAS073_F_Kitostechninio3Kitareguliuoja1" localSheetId="3">'Forma 4'!$P$158</definedName>
    <definedName name="VAS073_F_Kitostechninio41IS" localSheetId="3">'Forma 4'!$D$203</definedName>
    <definedName name="VAS073_F_Kitostechninio431GeriamojoVandens" localSheetId="3">'Forma 4'!$F$203</definedName>
    <definedName name="VAS073_F_Kitostechninio432GeriamojoVandens" localSheetId="3">'Forma 4'!$G$203</definedName>
    <definedName name="VAS073_F_Kitostechninio433GeriamojoVandens" localSheetId="3">'Forma 4'!$H$203</definedName>
    <definedName name="VAS073_F_Kitostechninio43IsViso" localSheetId="3">'Forma 4'!$E$203</definedName>
    <definedName name="VAS073_F_Kitostechninio441NuotekuSurinkimas" localSheetId="3">'Forma 4'!$J$203</definedName>
    <definedName name="VAS073_F_Kitostechninio442NuotekuValymas" localSheetId="3">'Forma 4'!$K$203</definedName>
    <definedName name="VAS073_F_Kitostechninio443NuotekuDumblo" localSheetId="3">'Forma 4'!$L$203</definedName>
    <definedName name="VAS073_F_Kitostechninio44IsViso" localSheetId="3">'Forma 4'!$I$203</definedName>
    <definedName name="VAS073_F_Kitostechninio45PavirsiniuNuoteku" localSheetId="3">'Forma 4'!$M$203</definedName>
    <definedName name="VAS073_F_Kitostechninio46KitosReguliuojamosios" localSheetId="3">'Forma 4'!$N$203</definedName>
    <definedName name="VAS073_F_Kitostechninio47KitosVeiklos" localSheetId="3">'Forma 4'!$Q$203</definedName>
    <definedName name="VAS073_F_Kitostechninio4Apskaitosveikla1" localSheetId="3">'Forma 4'!$O$203</definedName>
    <definedName name="VAS073_F_Kitostechninio4Kitareguliuoja1" localSheetId="3">'Forma 4'!$P$203</definedName>
    <definedName name="VAS073_F_Kitumokesciusa11IS" localSheetId="3">'Forma 4'!$D$64</definedName>
    <definedName name="VAS073_F_Kitumokesciusa131GeriamojoVandens" localSheetId="3">'Forma 4'!$F$64</definedName>
    <definedName name="VAS073_F_Kitumokesciusa132GeriamojoVandens" localSheetId="3">'Forma 4'!$G$64</definedName>
    <definedName name="VAS073_F_Kitumokesciusa133GeriamojoVandens" localSheetId="3">'Forma 4'!$H$64</definedName>
    <definedName name="VAS073_F_Kitumokesciusa13IsViso" localSheetId="3">'Forma 4'!$E$64</definedName>
    <definedName name="VAS073_F_Kitumokesciusa141NuotekuSurinkimas" localSheetId="3">'Forma 4'!$J$64</definedName>
    <definedName name="VAS073_F_Kitumokesciusa142NuotekuValymas" localSheetId="3">'Forma 4'!$K$64</definedName>
    <definedName name="VAS073_F_Kitumokesciusa143NuotekuDumblo" localSheetId="3">'Forma 4'!$L$64</definedName>
    <definedName name="VAS073_F_Kitumokesciusa14IsViso" localSheetId="3">'Forma 4'!$I$64</definedName>
    <definedName name="VAS073_F_Kitumokesciusa15PavirsiniuNuoteku" localSheetId="3">'Forma 4'!$M$64</definedName>
    <definedName name="VAS073_F_Kitumokesciusa16KitosReguliuojamosios" localSheetId="3">'Forma 4'!$N$64</definedName>
    <definedName name="VAS073_F_Kitumokesciusa17KitosVeiklos" localSheetId="3">'Forma 4'!$Q$64</definedName>
    <definedName name="VAS073_F_Kitumokesciusa1Apskaitosveikla1" localSheetId="3">'Forma 4'!$O$64</definedName>
    <definedName name="VAS073_F_Kitumokesciusa1Kitareguliuoja1" localSheetId="3">'Forma 4'!$P$64</definedName>
    <definedName name="VAS073_F_Kitumokesciusa21IS" localSheetId="3">'Forma 4'!$D$117</definedName>
    <definedName name="VAS073_F_Kitumokesciusa231GeriamojoVandens" localSheetId="3">'Forma 4'!$F$117</definedName>
    <definedName name="VAS073_F_Kitumokesciusa232GeriamojoVandens" localSheetId="3">'Forma 4'!$G$117</definedName>
    <definedName name="VAS073_F_Kitumokesciusa233GeriamojoVandens" localSheetId="3">'Forma 4'!$H$117</definedName>
    <definedName name="VAS073_F_Kitumokesciusa23IsViso" localSheetId="3">'Forma 4'!$E$117</definedName>
    <definedName name="VAS073_F_Kitumokesciusa241NuotekuSurinkimas" localSheetId="3">'Forma 4'!$J$117</definedName>
    <definedName name="VAS073_F_Kitumokesciusa242NuotekuValymas" localSheetId="3">'Forma 4'!$K$117</definedName>
    <definedName name="VAS073_F_Kitumokesciusa243NuotekuDumblo" localSheetId="3">'Forma 4'!$L$117</definedName>
    <definedName name="VAS073_F_Kitumokesciusa24IsViso" localSheetId="3">'Forma 4'!$I$117</definedName>
    <definedName name="VAS073_F_Kitumokesciusa25PavirsiniuNuoteku" localSheetId="3">'Forma 4'!$M$117</definedName>
    <definedName name="VAS073_F_Kitumokesciusa26KitosReguliuojamosios" localSheetId="3">'Forma 4'!$N$117</definedName>
    <definedName name="VAS073_F_Kitumokesciusa27KitosVeiklos" localSheetId="3">'Forma 4'!$Q$117</definedName>
    <definedName name="VAS073_F_Kitumokesciusa2Apskaitosveikla1" localSheetId="3">'Forma 4'!$O$117</definedName>
    <definedName name="VAS073_F_Kitumokesciusa2Kitareguliuoja1" localSheetId="3">'Forma 4'!$P$117</definedName>
    <definedName name="VAS073_F_Kitumokesciusa31IS" localSheetId="3">'Forma 4'!$D$169</definedName>
    <definedName name="VAS073_F_Kitumokesciusa331GeriamojoVandens" localSheetId="3">'Forma 4'!$F$169</definedName>
    <definedName name="VAS073_F_Kitumokesciusa332GeriamojoVandens" localSheetId="3">'Forma 4'!$G$169</definedName>
    <definedName name="VAS073_F_Kitumokesciusa333GeriamojoVandens" localSheetId="3">'Forma 4'!$H$169</definedName>
    <definedName name="VAS073_F_Kitumokesciusa33IsViso" localSheetId="3">'Forma 4'!$E$169</definedName>
    <definedName name="VAS073_F_Kitumokesciusa341NuotekuSurinkimas" localSheetId="3">'Forma 4'!$J$169</definedName>
    <definedName name="VAS073_F_Kitumokesciusa342NuotekuValymas" localSheetId="3">'Forma 4'!$K$169</definedName>
    <definedName name="VAS073_F_Kitumokesciusa343NuotekuDumblo" localSheetId="3">'Forma 4'!$L$169</definedName>
    <definedName name="VAS073_F_Kitumokesciusa34IsViso" localSheetId="3">'Forma 4'!$I$169</definedName>
    <definedName name="VAS073_F_Kitumokesciusa35PavirsiniuNuoteku" localSheetId="3">'Forma 4'!$M$169</definedName>
    <definedName name="VAS073_F_Kitumokesciusa36KitosReguliuojamosios" localSheetId="3">'Forma 4'!$N$169</definedName>
    <definedName name="VAS073_F_Kitumokesciusa37KitosVeiklos" localSheetId="3">'Forma 4'!$Q$169</definedName>
    <definedName name="VAS073_F_Kitumokesciusa3Apskaitosveikla1" localSheetId="3">'Forma 4'!$O$169</definedName>
    <definedName name="VAS073_F_Kitumokesciusa3Kitareguliuoja1" localSheetId="3">'Forma 4'!$P$169</definedName>
    <definedName name="VAS073_F_Kitumokesciusa41IS" localSheetId="3">'Forma 4'!$D$214</definedName>
    <definedName name="VAS073_F_Kitumokesciusa431GeriamojoVandens" localSheetId="3">'Forma 4'!$F$214</definedName>
    <definedName name="VAS073_F_Kitumokesciusa432GeriamojoVandens" localSheetId="3">'Forma 4'!$G$214</definedName>
    <definedName name="VAS073_F_Kitumokesciusa433GeriamojoVandens" localSheetId="3">'Forma 4'!$H$214</definedName>
    <definedName name="VAS073_F_Kitumokesciusa43IsViso" localSheetId="3">'Forma 4'!$E$214</definedName>
    <definedName name="VAS073_F_Kitumokesciusa441NuotekuSurinkimas" localSheetId="3">'Forma 4'!$J$214</definedName>
    <definedName name="VAS073_F_Kitumokesciusa442NuotekuValymas" localSheetId="3">'Forma 4'!$K$214</definedName>
    <definedName name="VAS073_F_Kitumokesciusa443NuotekuDumblo" localSheetId="3">'Forma 4'!$L$214</definedName>
    <definedName name="VAS073_F_Kitumokesciusa44IsViso" localSheetId="3">'Forma 4'!$I$214</definedName>
    <definedName name="VAS073_F_Kitumokesciusa45PavirsiniuNuoteku" localSheetId="3">'Forma 4'!$M$214</definedName>
    <definedName name="VAS073_F_Kitumokesciusa46KitosReguliuojamosios" localSheetId="3">'Forma 4'!$N$214</definedName>
    <definedName name="VAS073_F_Kitumokesciusa47KitosVeiklos" localSheetId="3">'Forma 4'!$Q$214</definedName>
    <definedName name="VAS073_F_Kitumokesciusa4Apskaitosveikla1" localSheetId="3">'Forma 4'!$O$214</definedName>
    <definedName name="VAS073_F_Kitumokesciusa4Kitareguliuoja1" localSheetId="3">'Forma 4'!$P$214</definedName>
    <definedName name="VAS073_F_Kitupaslaugupi11IS" localSheetId="3">'Forma 4'!$D$88</definedName>
    <definedName name="VAS073_F_Kitupaslaugupi131GeriamojoVandens" localSheetId="3">'Forma 4'!$F$88</definedName>
    <definedName name="VAS073_F_Kitupaslaugupi132GeriamojoVandens" localSheetId="3">'Forma 4'!$G$88</definedName>
    <definedName name="VAS073_F_Kitupaslaugupi133GeriamojoVandens" localSheetId="3">'Forma 4'!$H$88</definedName>
    <definedName name="VAS073_F_Kitupaslaugupi13IsViso" localSheetId="3">'Forma 4'!$E$88</definedName>
    <definedName name="VAS073_F_Kitupaslaugupi141NuotekuSurinkimas" localSheetId="3">'Forma 4'!$J$88</definedName>
    <definedName name="VAS073_F_Kitupaslaugupi142NuotekuValymas" localSheetId="3">'Forma 4'!$K$88</definedName>
    <definedName name="VAS073_F_Kitupaslaugupi143NuotekuDumblo" localSheetId="3">'Forma 4'!$L$88</definedName>
    <definedName name="VAS073_F_Kitupaslaugupi14IsViso" localSheetId="3">'Forma 4'!$I$88</definedName>
    <definedName name="VAS073_F_Kitupaslaugupi15PavirsiniuNuoteku" localSheetId="3">'Forma 4'!$M$88</definedName>
    <definedName name="VAS073_F_Kitupaslaugupi16KitosReguliuojamosios" localSheetId="3">'Forma 4'!$N$88</definedName>
    <definedName name="VAS073_F_Kitupaslaugupi17KitosVeiklos" localSheetId="3">'Forma 4'!$Q$88</definedName>
    <definedName name="VAS073_F_Kitupaslaugupi1Apskaitosveikla1" localSheetId="3">'Forma 4'!$O$88</definedName>
    <definedName name="VAS073_F_Kitupaslaugupi1Kitareguliuoja1" localSheetId="3">'Forma 4'!$P$88</definedName>
    <definedName name="VAS073_F_Kitupaslaugupi21IS" localSheetId="3">'Forma 4'!$D$141</definedName>
    <definedName name="VAS073_F_Kitupaslaugupi231GeriamojoVandens" localSheetId="3">'Forma 4'!$F$141</definedName>
    <definedName name="VAS073_F_Kitupaslaugupi232GeriamojoVandens" localSheetId="3">'Forma 4'!$G$141</definedName>
    <definedName name="VAS073_F_Kitupaslaugupi233GeriamojoVandens" localSheetId="3">'Forma 4'!$H$141</definedName>
    <definedName name="VAS073_F_Kitupaslaugupi23IsViso" localSheetId="3">'Forma 4'!$E$141</definedName>
    <definedName name="VAS073_F_Kitupaslaugupi241NuotekuSurinkimas" localSheetId="3">'Forma 4'!$J$141</definedName>
    <definedName name="VAS073_F_Kitupaslaugupi242NuotekuValymas" localSheetId="3">'Forma 4'!$K$141</definedName>
    <definedName name="VAS073_F_Kitupaslaugupi243NuotekuDumblo" localSheetId="3">'Forma 4'!$L$141</definedName>
    <definedName name="VAS073_F_Kitupaslaugupi24IsViso" localSheetId="3">'Forma 4'!$I$141</definedName>
    <definedName name="VAS073_F_Kitupaslaugupi25PavirsiniuNuoteku" localSheetId="3">'Forma 4'!$M$141</definedName>
    <definedName name="VAS073_F_Kitupaslaugupi26KitosReguliuojamosios" localSheetId="3">'Forma 4'!$N$141</definedName>
    <definedName name="VAS073_F_Kitupaslaugupi27KitosVeiklos" localSheetId="3">'Forma 4'!$Q$141</definedName>
    <definedName name="VAS073_F_Kitupaslaugupi2Apskaitosveikla1" localSheetId="3">'Forma 4'!$O$141</definedName>
    <definedName name="VAS073_F_Kitupaslaugupi2Kitareguliuoja1" localSheetId="3">'Forma 4'!$P$141</definedName>
    <definedName name="VAS073_F_Kitupaslaugupi31IS" localSheetId="3">'Forma 4'!$D$239</definedName>
    <definedName name="VAS073_F_Kitupaslaugupi331GeriamojoVandens" localSheetId="3">'Forma 4'!$F$239</definedName>
    <definedName name="VAS073_F_Kitupaslaugupi332GeriamojoVandens" localSheetId="3">'Forma 4'!$G$239</definedName>
    <definedName name="VAS073_F_Kitupaslaugupi333GeriamojoVandens" localSheetId="3">'Forma 4'!$H$239</definedName>
    <definedName name="VAS073_F_Kitupaslaugupi33IsViso" localSheetId="3">'Forma 4'!$E$239</definedName>
    <definedName name="VAS073_F_Kitupaslaugupi341NuotekuSurinkimas" localSheetId="3">'Forma 4'!$J$239</definedName>
    <definedName name="VAS073_F_Kitupaslaugupi342NuotekuValymas" localSheetId="3">'Forma 4'!$K$239</definedName>
    <definedName name="VAS073_F_Kitupaslaugupi343NuotekuDumblo" localSheetId="3">'Forma 4'!$L$239</definedName>
    <definedName name="VAS073_F_Kitupaslaugupi34IsViso" localSheetId="3">'Forma 4'!$I$239</definedName>
    <definedName name="VAS073_F_Kitupaslaugupi35PavirsiniuNuoteku" localSheetId="3">'Forma 4'!$M$239</definedName>
    <definedName name="VAS073_F_Kitupaslaugupi36KitosReguliuojamosios" localSheetId="3">'Forma 4'!$N$239</definedName>
    <definedName name="VAS073_F_Kitupaslaugupi37KitosVeiklos" localSheetId="3">'Forma 4'!$Q$239</definedName>
    <definedName name="VAS073_F_Kitupaslaugupi3Apskaitosveikla1" localSheetId="3">'Forma 4'!$O$239</definedName>
    <definedName name="VAS073_F_Kitupaslaugupi3Kitareguliuoja1" localSheetId="3">'Forma 4'!$P$239</definedName>
    <definedName name="VAS073_F_Konsultaciniup11IS" localSheetId="3">'Forma 4'!$D$71</definedName>
    <definedName name="VAS073_F_Konsultaciniup131GeriamojoVandens" localSheetId="3">'Forma 4'!$F$71</definedName>
    <definedName name="VAS073_F_Konsultaciniup132GeriamojoVandens" localSheetId="3">'Forma 4'!$G$71</definedName>
    <definedName name="VAS073_F_Konsultaciniup133GeriamojoVandens" localSheetId="3">'Forma 4'!$H$71</definedName>
    <definedName name="VAS073_F_Konsultaciniup13IsViso" localSheetId="3">'Forma 4'!$E$71</definedName>
    <definedName name="VAS073_F_Konsultaciniup141NuotekuSurinkimas" localSheetId="3">'Forma 4'!$J$71</definedName>
    <definedName name="VAS073_F_Konsultaciniup142NuotekuValymas" localSheetId="3">'Forma 4'!$K$71</definedName>
    <definedName name="VAS073_F_Konsultaciniup143NuotekuDumblo" localSheetId="3">'Forma 4'!$L$71</definedName>
    <definedName name="VAS073_F_Konsultaciniup14IsViso" localSheetId="3">'Forma 4'!$I$71</definedName>
    <definedName name="VAS073_F_Konsultaciniup15PavirsiniuNuoteku" localSheetId="3">'Forma 4'!$M$71</definedName>
    <definedName name="VAS073_F_Konsultaciniup16KitosReguliuojamosios" localSheetId="3">'Forma 4'!$N$71</definedName>
    <definedName name="VAS073_F_Konsultaciniup17KitosVeiklos" localSheetId="3">'Forma 4'!$Q$71</definedName>
    <definedName name="VAS073_F_Konsultaciniup1Apskaitosveikla1" localSheetId="3">'Forma 4'!$O$71</definedName>
    <definedName name="VAS073_F_Konsultaciniup1Kitareguliuoja1" localSheetId="3">'Forma 4'!$P$71</definedName>
    <definedName name="VAS073_F_Konsultaciniup21IS" localSheetId="3">'Forma 4'!$D$124</definedName>
    <definedName name="VAS073_F_Konsultaciniup231GeriamojoVandens" localSheetId="3">'Forma 4'!$F$124</definedName>
    <definedName name="VAS073_F_Konsultaciniup232GeriamojoVandens" localSheetId="3">'Forma 4'!$G$124</definedName>
    <definedName name="VAS073_F_Konsultaciniup233GeriamojoVandens" localSheetId="3">'Forma 4'!$H$124</definedName>
    <definedName name="VAS073_F_Konsultaciniup23IsViso" localSheetId="3">'Forma 4'!$E$124</definedName>
    <definedName name="VAS073_F_Konsultaciniup241NuotekuSurinkimas" localSheetId="3">'Forma 4'!$J$124</definedName>
    <definedName name="VAS073_F_Konsultaciniup242NuotekuValymas" localSheetId="3">'Forma 4'!$K$124</definedName>
    <definedName name="VAS073_F_Konsultaciniup243NuotekuDumblo" localSheetId="3">'Forma 4'!$L$124</definedName>
    <definedName name="VAS073_F_Konsultaciniup24IsViso" localSheetId="3">'Forma 4'!$I$124</definedName>
    <definedName name="VAS073_F_Konsultaciniup25PavirsiniuNuoteku" localSheetId="3">'Forma 4'!$M$124</definedName>
    <definedName name="VAS073_F_Konsultaciniup26KitosReguliuojamosios" localSheetId="3">'Forma 4'!$N$124</definedName>
    <definedName name="VAS073_F_Konsultaciniup27KitosVeiklos" localSheetId="3">'Forma 4'!$Q$124</definedName>
    <definedName name="VAS073_F_Konsultaciniup2Apskaitosveikla1" localSheetId="3">'Forma 4'!$O$124</definedName>
    <definedName name="VAS073_F_Konsultaciniup2Kitareguliuoja1" localSheetId="3">'Forma 4'!$P$124</definedName>
    <definedName name="VAS073_F_Konsultaciniup31IS" localSheetId="3">'Forma 4'!$D$176</definedName>
    <definedName name="VAS073_F_Konsultaciniup331GeriamojoVandens" localSheetId="3">'Forma 4'!$F$176</definedName>
    <definedName name="VAS073_F_Konsultaciniup332GeriamojoVandens" localSheetId="3">'Forma 4'!$G$176</definedName>
    <definedName name="VAS073_F_Konsultaciniup333GeriamojoVandens" localSheetId="3">'Forma 4'!$H$176</definedName>
    <definedName name="VAS073_F_Konsultaciniup33IsViso" localSheetId="3">'Forma 4'!$E$176</definedName>
    <definedName name="VAS073_F_Konsultaciniup341NuotekuSurinkimas" localSheetId="3">'Forma 4'!$J$176</definedName>
    <definedName name="VAS073_F_Konsultaciniup342NuotekuValymas" localSheetId="3">'Forma 4'!$K$176</definedName>
    <definedName name="VAS073_F_Konsultaciniup343NuotekuDumblo" localSheetId="3">'Forma 4'!$L$176</definedName>
    <definedName name="VAS073_F_Konsultaciniup34IsViso" localSheetId="3">'Forma 4'!$I$176</definedName>
    <definedName name="VAS073_F_Konsultaciniup35PavirsiniuNuoteku" localSheetId="3">'Forma 4'!$M$176</definedName>
    <definedName name="VAS073_F_Konsultaciniup36KitosReguliuojamosios" localSheetId="3">'Forma 4'!$N$176</definedName>
    <definedName name="VAS073_F_Konsultaciniup37KitosVeiklos" localSheetId="3">'Forma 4'!$Q$176</definedName>
    <definedName name="VAS073_F_Konsultaciniup3Apskaitosveikla1" localSheetId="3">'Forma 4'!$O$176</definedName>
    <definedName name="VAS073_F_Konsultaciniup3Kitareguliuoja1" localSheetId="3">'Forma 4'!$P$176</definedName>
    <definedName name="VAS073_F_Konsultaciniup41IS" localSheetId="3">'Forma 4'!$D$221</definedName>
    <definedName name="VAS073_F_Konsultaciniup431GeriamojoVandens" localSheetId="3">'Forma 4'!$F$221</definedName>
    <definedName name="VAS073_F_Konsultaciniup432GeriamojoVandens" localSheetId="3">'Forma 4'!$G$221</definedName>
    <definedName name="VAS073_F_Konsultaciniup433GeriamojoVandens" localSheetId="3">'Forma 4'!$H$221</definedName>
    <definedName name="VAS073_F_Konsultaciniup43IsViso" localSheetId="3">'Forma 4'!$E$221</definedName>
    <definedName name="VAS073_F_Konsultaciniup441NuotekuSurinkimas" localSheetId="3">'Forma 4'!$J$221</definedName>
    <definedName name="VAS073_F_Konsultaciniup442NuotekuValymas" localSheetId="3">'Forma 4'!$K$221</definedName>
    <definedName name="VAS073_F_Konsultaciniup443NuotekuDumblo" localSheetId="3">'Forma 4'!$L$221</definedName>
    <definedName name="VAS073_F_Konsultaciniup44IsViso" localSheetId="3">'Forma 4'!$I$221</definedName>
    <definedName name="VAS073_F_Konsultaciniup45PavirsiniuNuoteku" localSheetId="3">'Forma 4'!$M$221</definedName>
    <definedName name="VAS073_F_Konsultaciniup46KitosReguliuojamosios" localSheetId="3">'Forma 4'!$N$221</definedName>
    <definedName name="VAS073_F_Konsultaciniup47KitosVeiklos" localSheetId="3">'Forma 4'!$Q$221</definedName>
    <definedName name="VAS073_F_Konsultaciniup4Apskaitosveikla1" localSheetId="3">'Forma 4'!$O$221</definedName>
    <definedName name="VAS073_F_Konsultaciniup4Kitareguliuoja1" localSheetId="3">'Forma 4'!$P$221</definedName>
    <definedName name="VAS073_F_Kuraslengviesi11IS" localSheetId="3">'Forma 4'!$D$42</definedName>
    <definedName name="VAS073_F_Kuraslengviesi131GeriamojoVandens" localSheetId="3">'Forma 4'!$F$42</definedName>
    <definedName name="VAS073_F_Kuraslengviesi132GeriamojoVandens" localSheetId="3">'Forma 4'!$G$42</definedName>
    <definedName name="VAS073_F_Kuraslengviesi133GeriamojoVandens" localSheetId="3">'Forma 4'!$H$42</definedName>
    <definedName name="VAS073_F_Kuraslengviesi13IsViso" localSheetId="3">'Forma 4'!$E$42</definedName>
    <definedName name="VAS073_F_Kuraslengviesi141NuotekuSurinkimas" localSheetId="3">'Forma 4'!$J$42</definedName>
    <definedName name="VAS073_F_Kuraslengviesi142NuotekuValymas" localSheetId="3">'Forma 4'!$K$42</definedName>
    <definedName name="VAS073_F_Kuraslengviesi143NuotekuDumblo" localSheetId="3">'Forma 4'!$L$42</definedName>
    <definedName name="VAS073_F_Kuraslengviesi14IsViso" localSheetId="3">'Forma 4'!$I$42</definedName>
    <definedName name="VAS073_F_Kuraslengviesi15PavirsiniuNuoteku" localSheetId="3">'Forma 4'!$M$42</definedName>
    <definedName name="VAS073_F_Kuraslengviesi16KitosReguliuojamosios" localSheetId="3">'Forma 4'!$N$42</definedName>
    <definedName name="VAS073_F_Kuraslengviesi17KitosVeiklos" localSheetId="3">'Forma 4'!$Q$42</definedName>
    <definedName name="VAS073_F_Kuraslengviesi1Apskaitosveikla1" localSheetId="3">'Forma 4'!$O$42</definedName>
    <definedName name="VAS073_F_Kuraslengviesi1Kitareguliuoja1" localSheetId="3">'Forma 4'!$P$42</definedName>
    <definedName name="VAS073_F_Kuraslengviesi21IS" localSheetId="3">'Forma 4'!$D$98</definedName>
    <definedName name="VAS073_F_Kuraslengviesi231GeriamojoVandens" localSheetId="3">'Forma 4'!$F$98</definedName>
    <definedName name="VAS073_F_Kuraslengviesi232GeriamojoVandens" localSheetId="3">'Forma 4'!$G$98</definedName>
    <definedName name="VAS073_F_Kuraslengviesi233GeriamojoVandens" localSheetId="3">'Forma 4'!$H$98</definedName>
    <definedName name="VAS073_F_Kuraslengviesi23IsViso" localSheetId="3">'Forma 4'!$E$98</definedName>
    <definedName name="VAS073_F_Kuraslengviesi241NuotekuSurinkimas" localSheetId="3">'Forma 4'!$J$98</definedName>
    <definedName name="VAS073_F_Kuraslengviesi242NuotekuValymas" localSheetId="3">'Forma 4'!$K$98</definedName>
    <definedName name="VAS073_F_Kuraslengviesi243NuotekuDumblo" localSheetId="3">'Forma 4'!$L$98</definedName>
    <definedName name="VAS073_F_Kuraslengviesi24IsViso" localSheetId="3">'Forma 4'!$I$98</definedName>
    <definedName name="VAS073_F_Kuraslengviesi25PavirsiniuNuoteku" localSheetId="3">'Forma 4'!$M$98</definedName>
    <definedName name="VAS073_F_Kuraslengviesi26KitosReguliuojamosios" localSheetId="3">'Forma 4'!$N$98</definedName>
    <definedName name="VAS073_F_Kuraslengviesi27KitosVeiklos" localSheetId="3">'Forma 4'!$Q$98</definedName>
    <definedName name="VAS073_F_Kuraslengviesi2Apskaitosveikla1" localSheetId="3">'Forma 4'!$O$98</definedName>
    <definedName name="VAS073_F_Kuraslengviesi2Kitareguliuoja1" localSheetId="3">'Forma 4'!$P$98</definedName>
    <definedName name="VAS073_F_Kuraslengviesi31IS" localSheetId="3">'Forma 4'!$D$150</definedName>
    <definedName name="VAS073_F_Kuraslengviesi331GeriamojoVandens" localSheetId="3">'Forma 4'!$F$150</definedName>
    <definedName name="VAS073_F_Kuraslengviesi332GeriamojoVandens" localSheetId="3">'Forma 4'!$G$150</definedName>
    <definedName name="VAS073_F_Kuraslengviesi333GeriamojoVandens" localSheetId="3">'Forma 4'!$H$150</definedName>
    <definedName name="VAS073_F_Kuraslengviesi33IsViso" localSheetId="3">'Forma 4'!$E$150</definedName>
    <definedName name="VAS073_F_Kuraslengviesi341NuotekuSurinkimas" localSheetId="3">'Forma 4'!$J$150</definedName>
    <definedName name="VAS073_F_Kuraslengviesi342NuotekuValymas" localSheetId="3">'Forma 4'!$K$150</definedName>
    <definedName name="VAS073_F_Kuraslengviesi343NuotekuDumblo" localSheetId="3">'Forma 4'!$L$150</definedName>
    <definedName name="VAS073_F_Kuraslengviesi34IsViso" localSheetId="3">'Forma 4'!$I$150</definedName>
    <definedName name="VAS073_F_Kuraslengviesi35PavirsiniuNuoteku" localSheetId="3">'Forma 4'!$M$150</definedName>
    <definedName name="VAS073_F_Kuraslengviesi36KitosReguliuojamosios" localSheetId="3">'Forma 4'!$N$150</definedName>
    <definedName name="VAS073_F_Kuraslengviesi37KitosVeiklos" localSheetId="3">'Forma 4'!$Q$150</definedName>
    <definedName name="VAS073_F_Kuraslengviesi3Apskaitosveikla1" localSheetId="3">'Forma 4'!$O$150</definedName>
    <definedName name="VAS073_F_Kuraslengviesi3Kitareguliuoja1" localSheetId="3">'Forma 4'!$P$150</definedName>
    <definedName name="VAS073_F_Kuraslengviesi41IS" localSheetId="3">'Forma 4'!$D$195</definedName>
    <definedName name="VAS073_F_Kuraslengviesi431GeriamojoVandens" localSheetId="3">'Forma 4'!$F$195</definedName>
    <definedName name="VAS073_F_Kuraslengviesi432GeriamojoVandens" localSheetId="3">'Forma 4'!$G$195</definedName>
    <definedName name="VAS073_F_Kuraslengviesi433GeriamojoVandens" localSheetId="3">'Forma 4'!$H$195</definedName>
    <definedName name="VAS073_F_Kuraslengviesi43IsViso" localSheetId="3">'Forma 4'!$E$195</definedName>
    <definedName name="VAS073_F_Kuraslengviesi441NuotekuSurinkimas" localSheetId="3">'Forma 4'!$J$195</definedName>
    <definedName name="VAS073_F_Kuraslengviesi442NuotekuValymas" localSheetId="3">'Forma 4'!$K$195</definedName>
    <definedName name="VAS073_F_Kuraslengviesi443NuotekuDumblo" localSheetId="3">'Forma 4'!$L$195</definedName>
    <definedName name="VAS073_F_Kuraslengviesi44IsViso" localSheetId="3">'Forma 4'!$I$195</definedName>
    <definedName name="VAS073_F_Kuraslengviesi45PavirsiniuNuoteku" localSheetId="3">'Forma 4'!$M$195</definedName>
    <definedName name="VAS073_F_Kuraslengviesi46KitosReguliuojamosios" localSheetId="3">'Forma 4'!$N$195</definedName>
    <definedName name="VAS073_F_Kuraslengviesi47KitosVeiklos" localSheetId="3">'Forma 4'!$Q$195</definedName>
    <definedName name="VAS073_F_Kuraslengviesi4Apskaitosveikla1" localSheetId="3">'Forma 4'!$O$195</definedName>
    <definedName name="VAS073_F_Kuraslengviesi4Kitareguliuoja1" localSheetId="3">'Forma 4'!$P$195</definedName>
    <definedName name="VAS073_F_Kurasmasinomsi11IS" localSheetId="3">'Forma 4'!$D$41</definedName>
    <definedName name="VAS073_F_Kurasmasinomsi131GeriamojoVandens" localSheetId="3">'Forma 4'!$F$41</definedName>
    <definedName name="VAS073_F_Kurasmasinomsi132GeriamojoVandens" localSheetId="3">'Forma 4'!$G$41</definedName>
    <definedName name="VAS073_F_Kurasmasinomsi133GeriamojoVandens" localSheetId="3">'Forma 4'!$H$41</definedName>
    <definedName name="VAS073_F_Kurasmasinomsi13IsViso" localSheetId="3">'Forma 4'!$E$41</definedName>
    <definedName name="VAS073_F_Kurasmasinomsi141NuotekuSurinkimas" localSheetId="3">'Forma 4'!$J$41</definedName>
    <definedName name="VAS073_F_Kurasmasinomsi142NuotekuValymas" localSheetId="3">'Forma 4'!$K$41</definedName>
    <definedName name="VAS073_F_Kurasmasinomsi143NuotekuDumblo" localSheetId="3">'Forma 4'!$L$41</definedName>
    <definedName name="VAS073_F_Kurasmasinomsi14IsViso" localSheetId="3">'Forma 4'!$I$41</definedName>
    <definedName name="VAS073_F_Kurasmasinomsi15PavirsiniuNuoteku" localSheetId="3">'Forma 4'!$M$41</definedName>
    <definedName name="VAS073_F_Kurasmasinomsi16KitosReguliuojamosios" localSheetId="3">'Forma 4'!$N$41</definedName>
    <definedName name="VAS073_F_Kurasmasinomsi17KitosVeiklos" localSheetId="3">'Forma 4'!$Q$41</definedName>
    <definedName name="VAS073_F_Kurasmasinomsi1Apskaitosveikla1" localSheetId="3">'Forma 4'!$O$41</definedName>
    <definedName name="VAS073_F_Kurasmasinomsi1Kitareguliuoja1" localSheetId="3">'Forma 4'!$P$41</definedName>
    <definedName name="VAS073_F_Kurasmasinomsi21IS" localSheetId="3">'Forma 4'!$D$97</definedName>
    <definedName name="VAS073_F_Kurasmasinomsi231GeriamojoVandens" localSheetId="3">'Forma 4'!$F$97</definedName>
    <definedName name="VAS073_F_Kurasmasinomsi232GeriamojoVandens" localSheetId="3">'Forma 4'!$G$97</definedName>
    <definedName name="VAS073_F_Kurasmasinomsi233GeriamojoVandens" localSheetId="3">'Forma 4'!$H$97</definedName>
    <definedName name="VAS073_F_Kurasmasinomsi23IsViso" localSheetId="3">'Forma 4'!$E$97</definedName>
    <definedName name="VAS073_F_Kurasmasinomsi241NuotekuSurinkimas" localSheetId="3">'Forma 4'!$J$97</definedName>
    <definedName name="VAS073_F_Kurasmasinomsi242NuotekuValymas" localSheetId="3">'Forma 4'!$K$97</definedName>
    <definedName name="VAS073_F_Kurasmasinomsi243NuotekuDumblo" localSheetId="3">'Forma 4'!$L$97</definedName>
    <definedName name="VAS073_F_Kurasmasinomsi24IsViso" localSheetId="3">'Forma 4'!$I$97</definedName>
    <definedName name="VAS073_F_Kurasmasinomsi25PavirsiniuNuoteku" localSheetId="3">'Forma 4'!$M$97</definedName>
    <definedName name="VAS073_F_Kurasmasinomsi26KitosReguliuojamosios" localSheetId="3">'Forma 4'!$N$97</definedName>
    <definedName name="VAS073_F_Kurasmasinomsi27KitosVeiklos" localSheetId="3">'Forma 4'!$Q$97</definedName>
    <definedName name="VAS073_F_Kurasmasinomsi2Apskaitosveikla1" localSheetId="3">'Forma 4'!$O$97</definedName>
    <definedName name="VAS073_F_Kurasmasinomsi2Kitareguliuoja1" localSheetId="3">'Forma 4'!$P$97</definedName>
    <definedName name="VAS073_F_Kurasmasinomsi31IS" localSheetId="3">'Forma 4'!$D$149</definedName>
    <definedName name="VAS073_F_Kurasmasinomsi331GeriamojoVandens" localSheetId="3">'Forma 4'!$F$149</definedName>
    <definedName name="VAS073_F_Kurasmasinomsi332GeriamojoVandens" localSheetId="3">'Forma 4'!$G$149</definedName>
    <definedName name="VAS073_F_Kurasmasinomsi333GeriamojoVandens" localSheetId="3">'Forma 4'!$H$149</definedName>
    <definedName name="VAS073_F_Kurasmasinomsi33IsViso" localSheetId="3">'Forma 4'!$E$149</definedName>
    <definedName name="VAS073_F_Kurasmasinomsi341NuotekuSurinkimas" localSheetId="3">'Forma 4'!$J$149</definedName>
    <definedName name="VAS073_F_Kurasmasinomsi342NuotekuValymas" localSheetId="3">'Forma 4'!$K$149</definedName>
    <definedName name="VAS073_F_Kurasmasinomsi343NuotekuDumblo" localSheetId="3">'Forma 4'!$L$149</definedName>
    <definedName name="VAS073_F_Kurasmasinomsi34IsViso" localSheetId="3">'Forma 4'!$I$149</definedName>
    <definedName name="VAS073_F_Kurasmasinomsi35PavirsiniuNuoteku" localSheetId="3">'Forma 4'!$M$149</definedName>
    <definedName name="VAS073_F_Kurasmasinomsi36KitosReguliuojamosios" localSheetId="3">'Forma 4'!$N$149</definedName>
    <definedName name="VAS073_F_Kurasmasinomsi37KitosVeiklos" localSheetId="3">'Forma 4'!$Q$149</definedName>
    <definedName name="VAS073_F_Kurasmasinomsi3Apskaitosveikla1" localSheetId="3">'Forma 4'!$O$149</definedName>
    <definedName name="VAS073_F_Kurasmasinomsi3Kitareguliuoja1" localSheetId="3">'Forma 4'!$P$149</definedName>
    <definedName name="VAS073_F_Kurasmasinomsi41IS" localSheetId="3">'Forma 4'!$D$194</definedName>
    <definedName name="VAS073_F_Kurasmasinomsi431GeriamojoVandens" localSheetId="3">'Forma 4'!$F$194</definedName>
    <definedName name="VAS073_F_Kurasmasinomsi432GeriamojoVandens" localSheetId="3">'Forma 4'!$G$194</definedName>
    <definedName name="VAS073_F_Kurasmasinomsi433GeriamojoVandens" localSheetId="3">'Forma 4'!$H$194</definedName>
    <definedName name="VAS073_F_Kurasmasinomsi43IsViso" localSheetId="3">'Forma 4'!$E$194</definedName>
    <definedName name="VAS073_F_Kurasmasinomsi441NuotekuSurinkimas" localSheetId="3">'Forma 4'!$J$194</definedName>
    <definedName name="VAS073_F_Kurasmasinomsi442NuotekuValymas" localSheetId="3">'Forma 4'!$K$194</definedName>
    <definedName name="VAS073_F_Kurasmasinomsi443NuotekuDumblo" localSheetId="3">'Forma 4'!$L$194</definedName>
    <definedName name="VAS073_F_Kurasmasinomsi44IsViso" localSheetId="3">'Forma 4'!$I$194</definedName>
    <definedName name="VAS073_F_Kurasmasinomsi45PavirsiniuNuoteku" localSheetId="3">'Forma 4'!$M$194</definedName>
    <definedName name="VAS073_F_Kurasmasinomsi46KitosReguliuojamosios" localSheetId="3">'Forma 4'!$N$194</definedName>
    <definedName name="VAS073_F_Kurasmasinomsi47KitosVeiklos" localSheetId="3">'Forma 4'!$Q$194</definedName>
    <definedName name="VAS073_F_Kurasmasinomsi4Apskaitosveikla1" localSheetId="3">'Forma 4'!$O$194</definedName>
    <definedName name="VAS073_F_Kurasmasinomsi4Kitareguliuoja1" localSheetId="3">'Forma 4'!$P$194</definedName>
    <definedName name="VAS073_F_Kurotransportu11IS" localSheetId="3">'Forma 4'!$D$40</definedName>
    <definedName name="VAS073_F_Kurotransportu131GeriamojoVandens" localSheetId="3">'Forma 4'!$F$40</definedName>
    <definedName name="VAS073_F_Kurotransportu132GeriamojoVandens" localSheetId="3">'Forma 4'!$G$40</definedName>
    <definedName name="VAS073_F_Kurotransportu133GeriamojoVandens" localSheetId="3">'Forma 4'!$H$40</definedName>
    <definedName name="VAS073_F_Kurotransportu13IsViso" localSheetId="3">'Forma 4'!$E$40</definedName>
    <definedName name="VAS073_F_Kurotransportu141NuotekuSurinkimas" localSheetId="3">'Forma 4'!$J$40</definedName>
    <definedName name="VAS073_F_Kurotransportu142NuotekuValymas" localSheetId="3">'Forma 4'!$K$40</definedName>
    <definedName name="VAS073_F_Kurotransportu143NuotekuDumblo" localSheetId="3">'Forma 4'!$L$40</definedName>
    <definedName name="VAS073_F_Kurotransportu14IsViso" localSheetId="3">'Forma 4'!$I$40</definedName>
    <definedName name="VAS073_F_Kurotransportu15PavirsiniuNuoteku" localSheetId="3">'Forma 4'!$M$40</definedName>
    <definedName name="VAS073_F_Kurotransportu16KitosReguliuojamosios" localSheetId="3">'Forma 4'!$N$40</definedName>
    <definedName name="VAS073_F_Kurotransportu17KitosVeiklos" localSheetId="3">'Forma 4'!$Q$40</definedName>
    <definedName name="VAS073_F_Kurotransportu1Apskaitosveikla1" localSheetId="3">'Forma 4'!$O$40</definedName>
    <definedName name="VAS073_F_Kurotransportu1Kitareguliuoja1" localSheetId="3">'Forma 4'!$P$40</definedName>
    <definedName name="VAS073_F_Kurotransportu21IS" localSheetId="3">'Forma 4'!$D$96</definedName>
    <definedName name="VAS073_F_Kurotransportu231GeriamojoVandens" localSheetId="3">'Forma 4'!$F$96</definedName>
    <definedName name="VAS073_F_Kurotransportu232GeriamojoVandens" localSheetId="3">'Forma 4'!$G$96</definedName>
    <definedName name="VAS073_F_Kurotransportu233GeriamojoVandens" localSheetId="3">'Forma 4'!$H$96</definedName>
    <definedName name="VAS073_F_Kurotransportu23IsViso" localSheetId="3">'Forma 4'!$E$96</definedName>
    <definedName name="VAS073_F_Kurotransportu241NuotekuSurinkimas" localSheetId="3">'Forma 4'!$J$96</definedName>
    <definedName name="VAS073_F_Kurotransportu242NuotekuValymas" localSheetId="3">'Forma 4'!$K$96</definedName>
    <definedName name="VAS073_F_Kurotransportu243NuotekuDumblo" localSheetId="3">'Forma 4'!$L$96</definedName>
    <definedName name="VAS073_F_Kurotransportu24IsViso" localSheetId="3">'Forma 4'!$I$96</definedName>
    <definedName name="VAS073_F_Kurotransportu25PavirsiniuNuoteku" localSheetId="3">'Forma 4'!$M$96</definedName>
    <definedName name="VAS073_F_Kurotransportu26KitosReguliuojamosios" localSheetId="3">'Forma 4'!$N$96</definedName>
    <definedName name="VAS073_F_Kurotransportu27KitosVeiklos" localSheetId="3">'Forma 4'!$Q$96</definedName>
    <definedName name="VAS073_F_Kurotransportu2Apskaitosveikla1" localSheetId="3">'Forma 4'!$O$96</definedName>
    <definedName name="VAS073_F_Kurotransportu2Kitareguliuoja1" localSheetId="3">'Forma 4'!$P$96</definedName>
    <definedName name="VAS073_F_Kurotransportu31IS" localSheetId="3">'Forma 4'!$D$193</definedName>
    <definedName name="VAS073_F_Kurotransportu331GeriamojoVandens" localSheetId="3">'Forma 4'!$F$193</definedName>
    <definedName name="VAS073_F_Kurotransportu332GeriamojoVandens" localSheetId="3">'Forma 4'!$G$193</definedName>
    <definedName name="VAS073_F_Kurotransportu333GeriamojoVandens" localSheetId="3">'Forma 4'!$H$193</definedName>
    <definedName name="VAS073_F_Kurotransportu33IsViso" localSheetId="3">'Forma 4'!$E$193</definedName>
    <definedName name="VAS073_F_Kurotransportu341NuotekuSurinkimas" localSheetId="3">'Forma 4'!$J$193</definedName>
    <definedName name="VAS073_F_Kurotransportu342NuotekuValymas" localSheetId="3">'Forma 4'!$K$193</definedName>
    <definedName name="VAS073_F_Kurotransportu343NuotekuDumblo" localSheetId="3">'Forma 4'!$L$193</definedName>
    <definedName name="VAS073_F_Kurotransportu34IsViso" localSheetId="3">'Forma 4'!$I$193</definedName>
    <definedName name="VAS073_F_Kurotransportu35PavirsiniuNuoteku" localSheetId="3">'Forma 4'!$M$193</definedName>
    <definedName name="VAS073_F_Kurotransportu36KitosReguliuojamosios" localSheetId="3">'Forma 4'!$N$193</definedName>
    <definedName name="VAS073_F_Kurotransportu37KitosVeiklos" localSheetId="3">'Forma 4'!$Q$193</definedName>
    <definedName name="VAS073_F_Kurotransportu3Apskaitosveikla1" localSheetId="3">'Forma 4'!$O$193</definedName>
    <definedName name="VAS073_F_Kurotransportu3Kitareguliuoja1" localSheetId="3">'Forma 4'!$P$193</definedName>
    <definedName name="VAS073_F_Laboratoriniut11IS" localSheetId="3">'Forma 4'!$D$87</definedName>
    <definedName name="VAS073_F_Laboratoriniut131GeriamojoVandens" localSheetId="3">'Forma 4'!$F$87</definedName>
    <definedName name="VAS073_F_Laboratoriniut132GeriamojoVandens" localSheetId="3">'Forma 4'!$G$87</definedName>
    <definedName name="VAS073_F_Laboratoriniut133GeriamojoVandens" localSheetId="3">'Forma 4'!$H$87</definedName>
    <definedName name="VAS073_F_Laboratoriniut13IsViso" localSheetId="3">'Forma 4'!$E$87</definedName>
    <definedName name="VAS073_F_Laboratoriniut141NuotekuSurinkimas" localSheetId="3">'Forma 4'!$J$87</definedName>
    <definedName name="VAS073_F_Laboratoriniut142NuotekuValymas" localSheetId="3">'Forma 4'!$K$87</definedName>
    <definedName name="VAS073_F_Laboratoriniut143NuotekuDumblo" localSheetId="3">'Forma 4'!$L$87</definedName>
    <definedName name="VAS073_F_Laboratoriniut14IsViso" localSheetId="3">'Forma 4'!$I$87</definedName>
    <definedName name="VAS073_F_Laboratoriniut15PavirsiniuNuoteku" localSheetId="3">'Forma 4'!$M$87</definedName>
    <definedName name="VAS073_F_Laboratoriniut16KitosReguliuojamosios" localSheetId="3">'Forma 4'!$N$87</definedName>
    <definedName name="VAS073_F_Laboratoriniut17KitosVeiklos" localSheetId="3">'Forma 4'!$Q$87</definedName>
    <definedName name="VAS073_F_Laboratoriniut1Apskaitosveikla1" localSheetId="3">'Forma 4'!$O$87</definedName>
    <definedName name="VAS073_F_Laboratoriniut1Kitareguliuoja1" localSheetId="3">'Forma 4'!$P$87</definedName>
    <definedName name="VAS073_F_Laboratoriniut21IS" localSheetId="3">'Forma 4'!$D$140</definedName>
    <definedName name="VAS073_F_Laboratoriniut231GeriamojoVandens" localSheetId="3">'Forma 4'!$F$140</definedName>
    <definedName name="VAS073_F_Laboratoriniut232GeriamojoVandens" localSheetId="3">'Forma 4'!$G$140</definedName>
    <definedName name="VAS073_F_Laboratoriniut233GeriamojoVandens" localSheetId="3">'Forma 4'!$H$140</definedName>
    <definedName name="VAS073_F_Laboratoriniut23IsViso" localSheetId="3">'Forma 4'!$E$140</definedName>
    <definedName name="VAS073_F_Laboratoriniut241NuotekuSurinkimas" localSheetId="3">'Forma 4'!$J$140</definedName>
    <definedName name="VAS073_F_Laboratoriniut242NuotekuValymas" localSheetId="3">'Forma 4'!$K$140</definedName>
    <definedName name="VAS073_F_Laboratoriniut243NuotekuDumblo" localSheetId="3">'Forma 4'!$L$140</definedName>
    <definedName name="VAS073_F_Laboratoriniut24IsViso" localSheetId="3">'Forma 4'!$I$140</definedName>
    <definedName name="VAS073_F_Laboratoriniut25PavirsiniuNuoteku" localSheetId="3">'Forma 4'!$M$140</definedName>
    <definedName name="VAS073_F_Laboratoriniut26KitosReguliuojamosios" localSheetId="3">'Forma 4'!$N$140</definedName>
    <definedName name="VAS073_F_Laboratoriniut27KitosVeiklos" localSheetId="3">'Forma 4'!$Q$140</definedName>
    <definedName name="VAS073_F_Laboratoriniut2Apskaitosveikla1" localSheetId="3">'Forma 4'!$O$140</definedName>
    <definedName name="VAS073_F_Laboratoriniut2Kitareguliuoja1" localSheetId="3">'Forma 4'!$P$140</definedName>
    <definedName name="VAS073_F_Laboratoriniut31IS" localSheetId="3">'Forma 4'!$D$238</definedName>
    <definedName name="VAS073_F_Laboratoriniut331GeriamojoVandens" localSheetId="3">'Forma 4'!$F$238</definedName>
    <definedName name="VAS073_F_Laboratoriniut332GeriamojoVandens" localSheetId="3">'Forma 4'!$G$238</definedName>
    <definedName name="VAS073_F_Laboratoriniut333GeriamojoVandens" localSheetId="3">'Forma 4'!$H$238</definedName>
    <definedName name="VAS073_F_Laboratoriniut33IsViso" localSheetId="3">'Forma 4'!$E$238</definedName>
    <definedName name="VAS073_F_Laboratoriniut341NuotekuSurinkimas" localSheetId="3">'Forma 4'!$J$238</definedName>
    <definedName name="VAS073_F_Laboratoriniut342NuotekuValymas" localSheetId="3">'Forma 4'!$K$238</definedName>
    <definedName name="VAS073_F_Laboratoriniut343NuotekuDumblo" localSheetId="3">'Forma 4'!$L$238</definedName>
    <definedName name="VAS073_F_Laboratoriniut34IsViso" localSheetId="3">'Forma 4'!$I$238</definedName>
    <definedName name="VAS073_F_Laboratoriniut35PavirsiniuNuoteku" localSheetId="3">'Forma 4'!$M$238</definedName>
    <definedName name="VAS073_F_Laboratoriniut36KitosReguliuojamosios" localSheetId="3">'Forma 4'!$N$238</definedName>
    <definedName name="VAS073_F_Laboratoriniut37KitosVeiklos" localSheetId="3">'Forma 4'!$Q$238</definedName>
    <definedName name="VAS073_F_Laboratoriniut3Apskaitosveikla1" localSheetId="3">'Forma 4'!$O$238</definedName>
    <definedName name="VAS073_F_Laboratoriniut3Kitareguliuoja1" localSheetId="3">'Forma 4'!$P$238</definedName>
    <definedName name="VAS073_F_Metrologinespa11IS" localSheetId="3">'Forma 4'!$D$48</definedName>
    <definedName name="VAS073_F_Metrologinespa131GeriamojoVandens" localSheetId="3">'Forma 4'!$F$48</definedName>
    <definedName name="VAS073_F_Metrologinespa132GeriamojoVandens" localSheetId="3">'Forma 4'!$G$48</definedName>
    <definedName name="VAS073_F_Metrologinespa133GeriamojoVandens" localSheetId="3">'Forma 4'!$H$48</definedName>
    <definedName name="VAS073_F_Metrologinespa13IsViso" localSheetId="3">'Forma 4'!$E$48</definedName>
    <definedName name="VAS073_F_Metrologinespa141NuotekuSurinkimas" localSheetId="3">'Forma 4'!$J$48</definedName>
    <definedName name="VAS073_F_Metrologinespa142NuotekuValymas" localSheetId="3">'Forma 4'!$K$48</definedName>
    <definedName name="VAS073_F_Metrologinespa143NuotekuDumblo" localSheetId="3">'Forma 4'!$L$48</definedName>
    <definedName name="VAS073_F_Metrologinespa14IsViso" localSheetId="3">'Forma 4'!$I$48</definedName>
    <definedName name="VAS073_F_Metrologinespa15PavirsiniuNuoteku" localSheetId="3">'Forma 4'!$M$48</definedName>
    <definedName name="VAS073_F_Metrologinespa16KitosReguliuojamosios" localSheetId="3">'Forma 4'!$N$48</definedName>
    <definedName name="VAS073_F_Metrologinespa17KitosVeiklos" localSheetId="3">'Forma 4'!$Q$48</definedName>
    <definedName name="VAS073_F_Metrologinespa1Apskaitosveikla1" localSheetId="3">'Forma 4'!$O$48</definedName>
    <definedName name="VAS073_F_Metrologinespa1Kitareguliuoja1" localSheetId="3">'Forma 4'!$P$48</definedName>
    <definedName name="VAS073_F_Metrologinespa21IS" localSheetId="3">'Forma 4'!$D$104</definedName>
    <definedName name="VAS073_F_Metrologinespa231GeriamojoVandens" localSheetId="3">'Forma 4'!$F$104</definedName>
    <definedName name="VAS073_F_Metrologinespa232GeriamojoVandens" localSheetId="3">'Forma 4'!$G$104</definedName>
    <definedName name="VAS073_F_Metrologinespa233GeriamojoVandens" localSheetId="3">'Forma 4'!$H$104</definedName>
    <definedName name="VAS073_F_Metrologinespa23IsViso" localSheetId="3">'Forma 4'!$E$104</definedName>
    <definedName name="VAS073_F_Metrologinespa241NuotekuSurinkimas" localSheetId="3">'Forma 4'!$J$104</definedName>
    <definedName name="VAS073_F_Metrologinespa242NuotekuValymas" localSheetId="3">'Forma 4'!$K$104</definedName>
    <definedName name="VAS073_F_Metrologinespa243NuotekuDumblo" localSheetId="3">'Forma 4'!$L$104</definedName>
    <definedName name="VAS073_F_Metrologinespa24IsViso" localSheetId="3">'Forma 4'!$I$104</definedName>
    <definedName name="VAS073_F_Metrologinespa25PavirsiniuNuoteku" localSheetId="3">'Forma 4'!$M$104</definedName>
    <definedName name="VAS073_F_Metrologinespa26KitosReguliuojamosios" localSheetId="3">'Forma 4'!$N$104</definedName>
    <definedName name="VAS073_F_Metrologinespa27KitosVeiklos" localSheetId="3">'Forma 4'!$Q$104</definedName>
    <definedName name="VAS073_F_Metrologinespa2Apskaitosveikla1" localSheetId="3">'Forma 4'!$O$104</definedName>
    <definedName name="VAS073_F_Metrologinespa2Kitareguliuoja1" localSheetId="3">'Forma 4'!$P$104</definedName>
    <definedName name="VAS073_F_Metrologinespa31IS" localSheetId="3">'Forma 4'!$D$156</definedName>
    <definedName name="VAS073_F_Metrologinespa331GeriamojoVandens" localSheetId="3">'Forma 4'!$F$156</definedName>
    <definedName name="VAS073_F_Metrologinespa332GeriamojoVandens" localSheetId="3">'Forma 4'!$G$156</definedName>
    <definedName name="VAS073_F_Metrologinespa333GeriamojoVandens" localSheetId="3">'Forma 4'!$H$156</definedName>
    <definedName name="VAS073_F_Metrologinespa33IsViso" localSheetId="3">'Forma 4'!$E$156</definedName>
    <definedName name="VAS073_F_Metrologinespa341NuotekuSurinkimas" localSheetId="3">'Forma 4'!$J$156</definedName>
    <definedName name="VAS073_F_Metrologinespa342NuotekuValymas" localSheetId="3">'Forma 4'!$K$156</definedName>
    <definedName name="VAS073_F_Metrologinespa343NuotekuDumblo" localSheetId="3">'Forma 4'!$L$156</definedName>
    <definedName name="VAS073_F_Metrologinespa34IsViso" localSheetId="3">'Forma 4'!$I$156</definedName>
    <definedName name="VAS073_F_Metrologinespa35PavirsiniuNuoteku" localSheetId="3">'Forma 4'!$M$156</definedName>
    <definedName name="VAS073_F_Metrologinespa36KitosReguliuojamosios" localSheetId="3">'Forma 4'!$N$156</definedName>
    <definedName name="VAS073_F_Metrologinespa37KitosVeiklos" localSheetId="3">'Forma 4'!$Q$156</definedName>
    <definedName name="VAS073_F_Metrologinespa3Apskaitosveikla1" localSheetId="3">'Forma 4'!$O$156</definedName>
    <definedName name="VAS073_F_Metrologinespa3Kitareguliuoja1" localSheetId="3">'Forma 4'!$P$156</definedName>
    <definedName name="VAS073_F_Metrologinespa41IS" localSheetId="3">'Forma 4'!$D$201</definedName>
    <definedName name="VAS073_F_Metrologinespa431GeriamojoVandens" localSheetId="3">'Forma 4'!$F$201</definedName>
    <definedName name="VAS073_F_Metrologinespa432GeriamojoVandens" localSheetId="3">'Forma 4'!$G$201</definedName>
    <definedName name="VAS073_F_Metrologinespa433GeriamojoVandens" localSheetId="3">'Forma 4'!$H$201</definedName>
    <definedName name="VAS073_F_Metrologinespa43IsViso" localSheetId="3">'Forma 4'!$E$201</definedName>
    <definedName name="VAS073_F_Metrologinespa441NuotekuSurinkimas" localSheetId="3">'Forma 4'!$J$201</definedName>
    <definedName name="VAS073_F_Metrologinespa442NuotekuValymas" localSheetId="3">'Forma 4'!$K$201</definedName>
    <definedName name="VAS073_F_Metrologinespa443NuotekuDumblo" localSheetId="3">'Forma 4'!$L$201</definedName>
    <definedName name="VAS073_F_Metrologinespa44IsViso" localSheetId="3">'Forma 4'!$I$201</definedName>
    <definedName name="VAS073_F_Metrologinespa45PavirsiniuNuoteku" localSheetId="3">'Forma 4'!$M$201</definedName>
    <definedName name="VAS073_F_Metrologinespa46KitosReguliuojamosios" localSheetId="3">'Forma 4'!$N$201</definedName>
    <definedName name="VAS073_F_Metrologinespa47KitosVeiklos" localSheetId="3">'Forma 4'!$Q$201</definedName>
    <definedName name="VAS073_F_Metrologinespa4Apskaitosveikla1" localSheetId="3">'Forma 4'!$O$201</definedName>
    <definedName name="VAS073_F_Metrologinespa4Kitareguliuoja1" localSheetId="3">'Forma 4'!$P$201</definedName>
    <definedName name="VAS073_F_Mokesciouztars11IS" localSheetId="3">'Forma 4'!$D$60</definedName>
    <definedName name="VAS073_F_Mokesciouztars131GeriamojoVandens" localSheetId="3">'Forma 4'!$F$60</definedName>
    <definedName name="VAS073_F_Mokesciouztars132GeriamojoVandens" localSheetId="3">'Forma 4'!$G$60</definedName>
    <definedName name="VAS073_F_Mokesciouztars133GeriamojoVandens" localSheetId="3">'Forma 4'!$H$60</definedName>
    <definedName name="VAS073_F_Mokesciouztars13IsViso" localSheetId="3">'Forma 4'!$E$60</definedName>
    <definedName name="VAS073_F_Mokesciouztars141NuotekuSurinkimas" localSheetId="3">'Forma 4'!$J$60</definedName>
    <definedName name="VAS073_F_Mokesciouztars142NuotekuValymas" localSheetId="3">'Forma 4'!$K$60</definedName>
    <definedName name="VAS073_F_Mokesciouztars143NuotekuDumblo" localSheetId="3">'Forma 4'!$L$60</definedName>
    <definedName name="VAS073_F_Mokesciouztars14IsViso" localSheetId="3">'Forma 4'!$I$60</definedName>
    <definedName name="VAS073_F_Mokesciouztars15PavirsiniuNuoteku" localSheetId="3">'Forma 4'!$M$60</definedName>
    <definedName name="VAS073_F_Mokesciouztars16KitosReguliuojamosios" localSheetId="3">'Forma 4'!$N$60</definedName>
    <definedName name="VAS073_F_Mokesciouztars17KitosVeiklos" localSheetId="3">'Forma 4'!$Q$60</definedName>
    <definedName name="VAS073_F_Mokesciouztars1Apskaitosveikla1" localSheetId="3">'Forma 4'!$O$60</definedName>
    <definedName name="VAS073_F_Mokesciouztars1Kitareguliuoja1" localSheetId="3">'Forma 4'!$P$60</definedName>
    <definedName name="VAS073_F_Mokesciouzvals11IS" localSheetId="3">'Forma 4'!$D$59</definedName>
    <definedName name="VAS073_F_Mokesciouzvals131GeriamojoVandens" localSheetId="3">'Forma 4'!$F$59</definedName>
    <definedName name="VAS073_F_Mokesciouzvals132GeriamojoVandens" localSheetId="3">'Forma 4'!$G$59</definedName>
    <definedName name="VAS073_F_Mokesciouzvals133GeriamojoVandens" localSheetId="3">'Forma 4'!$H$59</definedName>
    <definedName name="VAS073_F_Mokesciouzvals13IsViso" localSheetId="3">'Forma 4'!$E$59</definedName>
    <definedName name="VAS073_F_Mokesciouzvals141NuotekuSurinkimas" localSheetId="3">'Forma 4'!$J$59</definedName>
    <definedName name="VAS073_F_Mokesciouzvals142NuotekuValymas" localSheetId="3">'Forma 4'!$K$59</definedName>
    <definedName name="VAS073_F_Mokesciouzvals143NuotekuDumblo" localSheetId="3">'Forma 4'!$L$59</definedName>
    <definedName name="VAS073_F_Mokesciouzvals14IsViso" localSheetId="3">'Forma 4'!$I$59</definedName>
    <definedName name="VAS073_F_Mokesciouzvals15PavirsiniuNuoteku" localSheetId="3">'Forma 4'!$M$59</definedName>
    <definedName name="VAS073_F_Mokesciouzvals16KitosReguliuojamosios" localSheetId="3">'Forma 4'!$N$59</definedName>
    <definedName name="VAS073_F_Mokesciouzvals17KitosVeiklos" localSheetId="3">'Forma 4'!$Q$59</definedName>
    <definedName name="VAS073_F_Mokesciouzvals1Apskaitosveikla1" localSheetId="3">'Forma 4'!$O$59</definedName>
    <definedName name="VAS073_F_Mokesciouzvals1Kitareguliuoja1" localSheetId="3">'Forma 4'!$P$59</definedName>
    <definedName name="VAS073_F_Mokesciusanaud11IS" localSheetId="3">'Forma 4'!$D$58</definedName>
    <definedName name="VAS073_F_Mokesciusanaud131GeriamojoVandens" localSheetId="3">'Forma 4'!$F$58</definedName>
    <definedName name="VAS073_F_Mokesciusanaud132GeriamojoVandens" localSheetId="3">'Forma 4'!$G$58</definedName>
    <definedName name="VAS073_F_Mokesciusanaud133GeriamojoVandens" localSheetId="3">'Forma 4'!$H$58</definedName>
    <definedName name="VAS073_F_Mokesciusanaud13IsViso" localSheetId="3">'Forma 4'!$E$58</definedName>
    <definedName name="VAS073_F_Mokesciusanaud141NuotekuSurinkimas" localSheetId="3">'Forma 4'!$J$58</definedName>
    <definedName name="VAS073_F_Mokesciusanaud142NuotekuValymas" localSheetId="3">'Forma 4'!$K$58</definedName>
    <definedName name="VAS073_F_Mokesciusanaud143NuotekuDumblo" localSheetId="3">'Forma 4'!$L$58</definedName>
    <definedName name="VAS073_F_Mokesciusanaud14IsViso" localSheetId="3">'Forma 4'!$I$58</definedName>
    <definedName name="VAS073_F_Mokesciusanaud15PavirsiniuNuoteku" localSheetId="3">'Forma 4'!$M$58</definedName>
    <definedName name="VAS073_F_Mokesciusanaud16KitosReguliuojamosios" localSheetId="3">'Forma 4'!$N$58</definedName>
    <definedName name="VAS073_F_Mokesciusanaud17KitosVeiklos" localSheetId="3">'Forma 4'!$Q$58</definedName>
    <definedName name="VAS073_F_Mokesciusanaud1Apskaitosveikla1" localSheetId="3">'Forma 4'!$O$58</definedName>
    <definedName name="VAS073_F_Mokesciusanaud1Kitareguliuoja1" localSheetId="3">'Forma 4'!$P$58</definedName>
    <definedName name="VAS073_F_Mokesciusanaud21IS" localSheetId="3">'Forma 4'!$D$114</definedName>
    <definedName name="VAS073_F_Mokesciusanaud231GeriamojoVandens" localSheetId="3">'Forma 4'!$F$114</definedName>
    <definedName name="VAS073_F_Mokesciusanaud232GeriamojoVandens" localSheetId="3">'Forma 4'!$G$114</definedName>
    <definedName name="VAS073_F_Mokesciusanaud233GeriamojoVandens" localSheetId="3">'Forma 4'!$H$114</definedName>
    <definedName name="VAS073_F_Mokesciusanaud23IsViso" localSheetId="3">'Forma 4'!$E$114</definedName>
    <definedName name="VAS073_F_Mokesciusanaud241NuotekuSurinkimas" localSheetId="3">'Forma 4'!$J$114</definedName>
    <definedName name="VAS073_F_Mokesciusanaud242NuotekuValymas" localSheetId="3">'Forma 4'!$K$114</definedName>
    <definedName name="VAS073_F_Mokesciusanaud243NuotekuDumblo" localSheetId="3">'Forma 4'!$L$114</definedName>
    <definedName name="VAS073_F_Mokesciusanaud24IsViso" localSheetId="3">'Forma 4'!$I$114</definedName>
    <definedName name="VAS073_F_Mokesciusanaud25PavirsiniuNuoteku" localSheetId="3">'Forma 4'!$M$114</definedName>
    <definedName name="VAS073_F_Mokesciusanaud26KitosReguliuojamosios" localSheetId="3">'Forma 4'!$N$114</definedName>
    <definedName name="VAS073_F_Mokesciusanaud27KitosVeiklos" localSheetId="3">'Forma 4'!$Q$114</definedName>
    <definedName name="VAS073_F_Mokesciusanaud2Apskaitosveikla1" localSheetId="3">'Forma 4'!$O$114</definedName>
    <definedName name="VAS073_F_Mokesciusanaud2Kitareguliuoja1" localSheetId="3">'Forma 4'!$P$114</definedName>
    <definedName name="VAS073_F_Mokesciusanaud31IS" localSheetId="3">'Forma 4'!$D$211</definedName>
    <definedName name="VAS073_F_Mokesciusanaud331GeriamojoVandens" localSheetId="3">'Forma 4'!$F$211</definedName>
    <definedName name="VAS073_F_Mokesciusanaud332GeriamojoVandens" localSheetId="3">'Forma 4'!$G$211</definedName>
    <definedName name="VAS073_F_Mokesciusanaud333GeriamojoVandens" localSheetId="3">'Forma 4'!$H$211</definedName>
    <definedName name="VAS073_F_Mokesciusanaud33IsViso" localSheetId="3">'Forma 4'!$E$211</definedName>
    <definedName name="VAS073_F_Mokesciusanaud341NuotekuSurinkimas" localSheetId="3">'Forma 4'!$J$211</definedName>
    <definedName name="VAS073_F_Mokesciusanaud342NuotekuValymas" localSheetId="3">'Forma 4'!$K$211</definedName>
    <definedName name="VAS073_F_Mokesciusanaud343NuotekuDumblo" localSheetId="3">'Forma 4'!$L$211</definedName>
    <definedName name="VAS073_F_Mokesciusanaud34IsViso" localSheetId="3">'Forma 4'!$I$211</definedName>
    <definedName name="VAS073_F_Mokesciusanaud35PavirsiniuNuoteku" localSheetId="3">'Forma 4'!$M$211</definedName>
    <definedName name="VAS073_F_Mokesciusanaud36KitosReguliuojamosios" localSheetId="3">'Forma 4'!$N$211</definedName>
    <definedName name="VAS073_F_Mokesciusanaud37KitosVeiklos" localSheetId="3">'Forma 4'!$Q$211</definedName>
    <definedName name="VAS073_F_Mokesciusanaud3Apskaitosveikla1" localSheetId="3">'Forma 4'!$O$211</definedName>
    <definedName name="VAS073_F_Mokesciusanaud3Kitareguliuoja1" localSheetId="3">'Forma 4'!$P$211</definedName>
    <definedName name="VAS073_F_Nekilnojamojot11IS" localSheetId="3">'Forma 4'!$D$61</definedName>
    <definedName name="VAS073_F_Nekilnojamojot131GeriamojoVandens" localSheetId="3">'Forma 4'!$F$61</definedName>
    <definedName name="VAS073_F_Nekilnojamojot132GeriamojoVandens" localSheetId="3">'Forma 4'!$G$61</definedName>
    <definedName name="VAS073_F_Nekilnojamojot133GeriamojoVandens" localSheetId="3">'Forma 4'!$H$61</definedName>
    <definedName name="VAS073_F_Nekilnojamojot13IsViso" localSheetId="3">'Forma 4'!$E$61</definedName>
    <definedName name="VAS073_F_Nekilnojamojot141NuotekuSurinkimas" localSheetId="3">'Forma 4'!$J$61</definedName>
    <definedName name="VAS073_F_Nekilnojamojot142NuotekuValymas" localSheetId="3">'Forma 4'!$K$61</definedName>
    <definedName name="VAS073_F_Nekilnojamojot143NuotekuDumblo" localSheetId="3">'Forma 4'!$L$61</definedName>
    <definedName name="VAS073_F_Nekilnojamojot14IsViso" localSheetId="3">'Forma 4'!$I$61</definedName>
    <definedName name="VAS073_F_Nekilnojamojot15PavirsiniuNuoteku" localSheetId="3">'Forma 4'!$M$61</definedName>
    <definedName name="VAS073_F_Nekilnojamojot16KitosReguliuojamosios" localSheetId="3">'Forma 4'!$N$61</definedName>
    <definedName name="VAS073_F_Nekilnojamojot17KitosVeiklos" localSheetId="3">'Forma 4'!$Q$61</definedName>
    <definedName name="VAS073_F_Nekilnojamojot1Apskaitosveikla1" localSheetId="3">'Forma 4'!$O$61</definedName>
    <definedName name="VAS073_F_Nekilnojamojot1Kitareguliuoja1" localSheetId="3">'Forma 4'!$P$61</definedName>
    <definedName name="VAS073_F_Nekilnojamojot21IS" localSheetId="3">'Forma 4'!$D$115</definedName>
    <definedName name="VAS073_F_Nekilnojamojot231GeriamojoVandens" localSheetId="3">'Forma 4'!$F$115</definedName>
    <definedName name="VAS073_F_Nekilnojamojot232GeriamojoVandens" localSheetId="3">'Forma 4'!$G$115</definedName>
    <definedName name="VAS073_F_Nekilnojamojot233GeriamojoVandens" localSheetId="3">'Forma 4'!$H$115</definedName>
    <definedName name="VAS073_F_Nekilnojamojot23IsViso" localSheetId="3">'Forma 4'!$E$115</definedName>
    <definedName name="VAS073_F_Nekilnojamojot241NuotekuSurinkimas" localSheetId="3">'Forma 4'!$J$115</definedName>
    <definedName name="VAS073_F_Nekilnojamojot242NuotekuValymas" localSheetId="3">'Forma 4'!$K$115</definedName>
    <definedName name="VAS073_F_Nekilnojamojot243NuotekuDumblo" localSheetId="3">'Forma 4'!$L$115</definedName>
    <definedName name="VAS073_F_Nekilnojamojot24IsViso" localSheetId="3">'Forma 4'!$I$115</definedName>
    <definedName name="VAS073_F_Nekilnojamojot25PavirsiniuNuoteku" localSheetId="3">'Forma 4'!$M$115</definedName>
    <definedName name="VAS073_F_Nekilnojamojot26KitosReguliuojamosios" localSheetId="3">'Forma 4'!$N$115</definedName>
    <definedName name="VAS073_F_Nekilnojamojot27KitosVeiklos" localSheetId="3">'Forma 4'!$Q$115</definedName>
    <definedName name="VAS073_F_Nekilnojamojot2Apskaitosveikla1" localSheetId="3">'Forma 4'!$O$115</definedName>
    <definedName name="VAS073_F_Nekilnojamojot2Kitareguliuoja1" localSheetId="3">'Forma 4'!$P$115</definedName>
    <definedName name="VAS073_F_Nekilnojamojot31IS" localSheetId="3">'Forma 4'!$D$167</definedName>
    <definedName name="VAS073_F_Nekilnojamojot331GeriamojoVandens" localSheetId="3">'Forma 4'!$F$167</definedName>
    <definedName name="VAS073_F_Nekilnojamojot332GeriamojoVandens" localSheetId="3">'Forma 4'!$G$167</definedName>
    <definedName name="VAS073_F_Nekilnojamojot333GeriamojoVandens" localSheetId="3">'Forma 4'!$H$167</definedName>
    <definedName name="VAS073_F_Nekilnojamojot33IsViso" localSheetId="3">'Forma 4'!$E$167</definedName>
    <definedName name="VAS073_F_Nekilnojamojot341NuotekuSurinkimas" localSheetId="3">'Forma 4'!$J$167</definedName>
    <definedName name="VAS073_F_Nekilnojamojot342NuotekuValymas" localSheetId="3">'Forma 4'!$K$167</definedName>
    <definedName name="VAS073_F_Nekilnojamojot343NuotekuDumblo" localSheetId="3">'Forma 4'!$L$167</definedName>
    <definedName name="VAS073_F_Nekilnojamojot34IsViso" localSheetId="3">'Forma 4'!$I$167</definedName>
    <definedName name="VAS073_F_Nekilnojamojot35PavirsiniuNuoteku" localSheetId="3">'Forma 4'!$M$167</definedName>
    <definedName name="VAS073_F_Nekilnojamojot36KitosReguliuojamosios" localSheetId="3">'Forma 4'!$N$167</definedName>
    <definedName name="VAS073_F_Nekilnojamojot37KitosVeiklos" localSheetId="3">'Forma 4'!$Q$167</definedName>
    <definedName name="VAS073_F_Nekilnojamojot3Apskaitosveikla1" localSheetId="3">'Forma 4'!$O$167</definedName>
    <definedName name="VAS073_F_Nekilnojamojot3Kitareguliuoja1" localSheetId="3">'Forma 4'!$P$167</definedName>
    <definedName name="VAS073_F_Nekilnojamojot41IS" localSheetId="3">'Forma 4'!$D$212</definedName>
    <definedName name="VAS073_F_Nekilnojamojot431GeriamojoVandens" localSheetId="3">'Forma 4'!$F$212</definedName>
    <definedName name="VAS073_F_Nekilnojamojot432GeriamojoVandens" localSheetId="3">'Forma 4'!$G$212</definedName>
    <definedName name="VAS073_F_Nekilnojamojot433GeriamojoVandens" localSheetId="3">'Forma 4'!$H$212</definedName>
    <definedName name="VAS073_F_Nekilnojamojot43IsViso" localSheetId="3">'Forma 4'!$E$212</definedName>
    <definedName name="VAS073_F_Nekilnojamojot441NuotekuSurinkimas" localSheetId="3">'Forma 4'!$J$212</definedName>
    <definedName name="VAS073_F_Nekilnojamojot442NuotekuValymas" localSheetId="3">'Forma 4'!$K$212</definedName>
    <definedName name="VAS073_F_Nekilnojamojot443NuotekuDumblo" localSheetId="3">'Forma 4'!$L$212</definedName>
    <definedName name="VAS073_F_Nekilnojamojot44IsViso" localSheetId="3">'Forma 4'!$I$212</definedName>
    <definedName name="VAS073_F_Nekilnojamojot45PavirsiniuNuoteku" localSheetId="3">'Forma 4'!$M$212</definedName>
    <definedName name="VAS073_F_Nekilnojamojot46KitosReguliuojamosios" localSheetId="3">'Forma 4'!$N$212</definedName>
    <definedName name="VAS073_F_Nekilnojamojot47KitosVeiklos" localSheetId="3">'Forma 4'!$Q$212</definedName>
    <definedName name="VAS073_F_Nekilnojamojot4Apskaitosveikla1" localSheetId="3">'Forma 4'!$O$212</definedName>
    <definedName name="VAS073_F_Nekilnojamojot4Kitareguliuoja1" localSheetId="3">'Forma 4'!$P$212</definedName>
    <definedName name="VAS073_F_Netiesioginesp11IS" localSheetId="3">'Forma 4'!$D$26</definedName>
    <definedName name="VAS073_F_Netiesioginesp131GeriamojoVandens" localSheetId="3">'Forma 4'!$F$26</definedName>
    <definedName name="VAS073_F_Netiesioginesp132GeriamojoVandens" localSheetId="3">'Forma 4'!$G$26</definedName>
    <definedName name="VAS073_F_Netiesioginesp133GeriamojoVandens" localSheetId="3">'Forma 4'!$H$26</definedName>
    <definedName name="VAS073_F_Netiesioginesp13IsViso" localSheetId="3">'Forma 4'!$E$26</definedName>
    <definedName name="VAS073_F_Netiesioginesp141NuotekuSurinkimas" localSheetId="3">'Forma 4'!$J$26</definedName>
    <definedName name="VAS073_F_Netiesioginesp142NuotekuValymas" localSheetId="3">'Forma 4'!$K$26</definedName>
    <definedName name="VAS073_F_Netiesioginesp143NuotekuDumblo" localSheetId="3">'Forma 4'!$L$26</definedName>
    <definedName name="VAS073_F_Netiesioginesp14IsViso" localSheetId="3">'Forma 4'!$I$26</definedName>
    <definedName name="VAS073_F_Netiesioginesp15PavirsiniuNuoteku" localSheetId="3">'Forma 4'!$M$26</definedName>
    <definedName name="VAS073_F_Netiesioginesp16KitosReguliuojamosios" localSheetId="3">'Forma 4'!$N$26</definedName>
    <definedName name="VAS073_F_Netiesioginesp17KitosVeiklos" localSheetId="3">'Forma 4'!$Q$26</definedName>
    <definedName name="VAS073_F_Netiesioginesp1Apskaitosveikla1" localSheetId="3">'Forma 4'!$O$26</definedName>
    <definedName name="VAS073_F_Netiesioginesp1Kitareguliuoja1" localSheetId="3">'Forma 4'!$P$26</definedName>
    <definedName name="VAS073_F_Netiesioginess11IS" localSheetId="3">'Forma 4'!$D$92</definedName>
    <definedName name="VAS073_F_Netiesioginess131GeriamojoVandens" localSheetId="3">'Forma 4'!$F$92</definedName>
    <definedName name="VAS073_F_Netiesioginess132GeriamojoVandens" localSheetId="3">'Forma 4'!$G$92</definedName>
    <definedName name="VAS073_F_Netiesioginess133GeriamojoVandens" localSheetId="3">'Forma 4'!$H$92</definedName>
    <definedName name="VAS073_F_Netiesioginess13IsViso" localSheetId="3">'Forma 4'!$E$92</definedName>
    <definedName name="VAS073_F_Netiesioginess141NuotekuSurinkimas" localSheetId="3">'Forma 4'!$J$92</definedName>
    <definedName name="VAS073_F_Netiesioginess142NuotekuValymas" localSheetId="3">'Forma 4'!$K$92</definedName>
    <definedName name="VAS073_F_Netiesioginess143NuotekuDumblo" localSheetId="3">'Forma 4'!$L$92</definedName>
    <definedName name="VAS073_F_Netiesioginess14IsViso" localSheetId="3">'Forma 4'!$I$92</definedName>
    <definedName name="VAS073_F_Netiesioginess15PavirsiniuNuoteku" localSheetId="3">'Forma 4'!$M$92</definedName>
    <definedName name="VAS073_F_Netiesioginess16KitosReguliuojamosios" localSheetId="3">'Forma 4'!$N$92</definedName>
    <definedName name="VAS073_F_Netiesioginess17KitosVeiklos" localSheetId="3">'Forma 4'!$Q$92</definedName>
    <definedName name="VAS073_F_Netiesioginess1Apskaitosveikla1" localSheetId="3">'Forma 4'!$O$92</definedName>
    <definedName name="VAS073_F_Netiesioginess1Kitareguliuoja1" localSheetId="3">'Forma 4'!$P$92</definedName>
    <definedName name="VAS073_F_Nuotekutvarkym51IS" localSheetId="3">'Forma 4'!$D$12</definedName>
    <definedName name="VAS073_F_Nuotekutvarkym531GeriamojoVandens" localSheetId="3">'Forma 4'!$F$12</definedName>
    <definedName name="VAS073_F_Nuotekutvarkym532GeriamojoVandens" localSheetId="3">'Forma 4'!$G$12</definedName>
    <definedName name="VAS073_F_Nuotekutvarkym533GeriamojoVandens" localSheetId="3">'Forma 4'!$H$12</definedName>
    <definedName name="VAS073_F_Nuotekutvarkym53IsViso" localSheetId="3">'Forma 4'!$E$12</definedName>
    <definedName name="VAS073_F_Nuotekutvarkym541NuotekuSurinkimas" localSheetId="3">'Forma 4'!$J$12</definedName>
    <definedName name="VAS073_F_Nuotekutvarkym542NuotekuValymas" localSheetId="3">'Forma 4'!$K$12</definedName>
    <definedName name="VAS073_F_Nuotekutvarkym543NuotekuDumblo" localSheetId="3">'Forma 4'!$L$12</definedName>
    <definedName name="VAS073_F_Nuotekutvarkym54IsViso" localSheetId="3">'Forma 4'!$I$12</definedName>
    <definedName name="VAS073_F_Nuotekutvarkym55PavirsiniuNuoteku" localSheetId="3">'Forma 4'!$M$12</definedName>
    <definedName name="VAS073_F_Nuotekutvarkym56KitosReguliuojamosios" localSheetId="3">'Forma 4'!$N$12</definedName>
    <definedName name="VAS073_F_Nuotekutvarkym57KitosVeiklos" localSheetId="3">'Forma 4'!$Q$12</definedName>
    <definedName name="VAS073_F_Nuotekutvarkym5Apskaitosveikla1" localSheetId="3">'Forma 4'!$O$12</definedName>
    <definedName name="VAS073_F_Nuotekutvarkym5Kitareguliuoja1" localSheetId="3">'Forma 4'!$P$12</definedName>
    <definedName name="VAS073_F_Nuotekutvarkym61IS" localSheetId="3">'Forma 4'!$D$31</definedName>
    <definedName name="VAS073_F_Nuotekutvarkym631GeriamojoVandens" localSheetId="3">'Forma 4'!$F$31</definedName>
    <definedName name="VAS073_F_Nuotekutvarkym632GeriamojoVandens" localSheetId="3">'Forma 4'!$G$31</definedName>
    <definedName name="VAS073_F_Nuotekutvarkym633GeriamojoVandens" localSheetId="3">'Forma 4'!$H$31</definedName>
    <definedName name="VAS073_F_Nuotekutvarkym63IsViso" localSheetId="3">'Forma 4'!$E$31</definedName>
    <definedName name="VAS073_F_Nuotekutvarkym641NuotekuSurinkimas" localSheetId="3">'Forma 4'!$J$31</definedName>
    <definedName name="VAS073_F_Nuotekutvarkym642NuotekuValymas" localSheetId="3">'Forma 4'!$K$31</definedName>
    <definedName name="VAS073_F_Nuotekutvarkym643NuotekuDumblo" localSheetId="3">'Forma 4'!$L$31</definedName>
    <definedName name="VAS073_F_Nuotekutvarkym64IsViso" localSheetId="3">'Forma 4'!$I$31</definedName>
    <definedName name="VAS073_F_Nuotekutvarkym65PavirsiniuNuoteku" localSheetId="3">'Forma 4'!$M$31</definedName>
    <definedName name="VAS073_F_Nuotekutvarkym66KitosReguliuojamosios" localSheetId="3">'Forma 4'!$N$31</definedName>
    <definedName name="VAS073_F_Nuotekutvarkym67KitosVeiklos" localSheetId="3">'Forma 4'!$Q$31</definedName>
    <definedName name="VAS073_F_Nuotekutvarkym6Apskaitosveikla1" localSheetId="3">'Forma 4'!$O$31</definedName>
    <definedName name="VAS073_F_Nuotekutvarkym6Kitareguliuoja1" localSheetId="3">'Forma 4'!$P$31</definedName>
    <definedName name="VAS073_F_Nuotekutvarkym71IS" localSheetId="3">'Forma 4'!$D$32</definedName>
    <definedName name="VAS073_F_Nuotekutvarkym731GeriamojoVandens" localSheetId="3">'Forma 4'!$F$32</definedName>
    <definedName name="VAS073_F_Nuotekutvarkym732GeriamojoVandens" localSheetId="3">'Forma 4'!$G$32</definedName>
    <definedName name="VAS073_F_Nuotekutvarkym733GeriamojoVandens" localSheetId="3">'Forma 4'!$H$32</definedName>
    <definedName name="VAS073_F_Nuotekutvarkym73IsViso" localSheetId="3">'Forma 4'!$E$32</definedName>
    <definedName name="VAS073_F_Nuotekutvarkym741NuotekuSurinkimas" localSheetId="3">'Forma 4'!$J$32</definedName>
    <definedName name="VAS073_F_Nuotekutvarkym742NuotekuValymas" localSheetId="3">'Forma 4'!$K$32</definedName>
    <definedName name="VAS073_F_Nuotekutvarkym743NuotekuDumblo" localSheetId="3">'Forma 4'!$L$32</definedName>
    <definedName name="VAS073_F_Nuotekutvarkym74IsViso" localSheetId="3">'Forma 4'!$I$32</definedName>
    <definedName name="VAS073_F_Nuotekutvarkym75PavirsiniuNuoteku" localSheetId="3">'Forma 4'!$M$32</definedName>
    <definedName name="VAS073_F_Nuotekutvarkym76KitosReguliuojamosios" localSheetId="3">'Forma 4'!$N$32</definedName>
    <definedName name="VAS073_F_Nuotekutvarkym77KitosVeiklos" localSheetId="3">'Forma 4'!$Q$32</definedName>
    <definedName name="VAS073_F_Nuotekutvarkym7Apskaitosveikla1" localSheetId="3">'Forma 4'!$O$32</definedName>
    <definedName name="VAS073_F_Nuotekutvarkym7Kitareguliuoja1" localSheetId="3">'Forma 4'!$P$32</definedName>
    <definedName name="VAS073_F_Nusidevejimoam101IS" localSheetId="3">'Forma 4'!$D$204</definedName>
    <definedName name="VAS073_F_Nusidevejimoam1031GeriamojoVandens" localSheetId="3">'Forma 4'!$F$204</definedName>
    <definedName name="VAS073_F_Nusidevejimoam1032GeriamojoVandens" localSheetId="3">'Forma 4'!$G$204</definedName>
    <definedName name="VAS073_F_Nusidevejimoam1033GeriamojoVandens" localSheetId="3">'Forma 4'!$H$204</definedName>
    <definedName name="VAS073_F_Nusidevejimoam103IsViso" localSheetId="3">'Forma 4'!$E$204</definedName>
    <definedName name="VAS073_F_Nusidevejimoam1041NuotekuSurinkimas" localSheetId="3">'Forma 4'!$J$204</definedName>
    <definedName name="VAS073_F_Nusidevejimoam1042NuotekuValymas" localSheetId="3">'Forma 4'!$K$204</definedName>
    <definedName name="VAS073_F_Nusidevejimoam1043NuotekuDumblo" localSheetId="3">'Forma 4'!$L$204</definedName>
    <definedName name="VAS073_F_Nusidevejimoam104IsViso" localSheetId="3">'Forma 4'!$I$204</definedName>
    <definedName name="VAS073_F_Nusidevejimoam105PavirsiniuNuoteku" localSheetId="3">'Forma 4'!$M$204</definedName>
    <definedName name="VAS073_F_Nusidevejimoam106KitosReguliuojamosios" localSheetId="3">'Forma 4'!$N$204</definedName>
    <definedName name="VAS073_F_Nusidevejimoam107KitosVeiklos" localSheetId="3">'Forma 4'!$Q$204</definedName>
    <definedName name="VAS073_F_Nusidevejimoam10Apskaitosveikla1" localSheetId="3">'Forma 4'!$O$204</definedName>
    <definedName name="VAS073_F_Nusidevejimoam10Kitareguliuoja1" localSheetId="3">'Forma 4'!$P$204</definedName>
    <definedName name="VAS073_F_Nusidevejimoam71IS" localSheetId="3">'Forma 4'!$D$51</definedName>
    <definedName name="VAS073_F_Nusidevejimoam731GeriamojoVandens" localSheetId="3">'Forma 4'!$F$51</definedName>
    <definedName name="VAS073_F_Nusidevejimoam732GeriamojoVandens" localSheetId="3">'Forma 4'!$G$51</definedName>
    <definedName name="VAS073_F_Nusidevejimoam733GeriamojoVandens" localSheetId="3">'Forma 4'!$H$51</definedName>
    <definedName name="VAS073_F_Nusidevejimoam73IsViso" localSheetId="3">'Forma 4'!$E$51</definedName>
    <definedName name="VAS073_F_Nusidevejimoam741NuotekuSurinkimas" localSheetId="3">'Forma 4'!$J$51</definedName>
    <definedName name="VAS073_F_Nusidevejimoam742NuotekuValymas" localSheetId="3">'Forma 4'!$K$51</definedName>
    <definedName name="VAS073_F_Nusidevejimoam743NuotekuDumblo" localSheetId="3">'Forma 4'!$L$51</definedName>
    <definedName name="VAS073_F_Nusidevejimoam74IsViso" localSheetId="3">'Forma 4'!$I$51</definedName>
    <definedName name="VAS073_F_Nusidevejimoam75PavirsiniuNuoteku" localSheetId="3">'Forma 4'!$M$51</definedName>
    <definedName name="VAS073_F_Nusidevejimoam76KitosReguliuojamosios" localSheetId="3">'Forma 4'!$N$51</definedName>
    <definedName name="VAS073_F_Nusidevejimoam77KitosVeiklos" localSheetId="3">'Forma 4'!$Q$51</definedName>
    <definedName name="VAS073_F_Nusidevejimoam7Apskaitosveikla1" localSheetId="3">'Forma 4'!$O$51</definedName>
    <definedName name="VAS073_F_Nusidevejimoam7Kitareguliuoja1" localSheetId="3">'Forma 4'!$P$51</definedName>
    <definedName name="VAS073_F_Nusidevejimoam81IS" localSheetId="3">'Forma 4'!$D$107</definedName>
    <definedName name="VAS073_F_Nusidevejimoam831GeriamojoVandens" localSheetId="3">'Forma 4'!$F$107</definedName>
    <definedName name="VAS073_F_Nusidevejimoam832GeriamojoVandens" localSheetId="3">'Forma 4'!$G$107</definedName>
    <definedName name="VAS073_F_Nusidevejimoam833GeriamojoVandens" localSheetId="3">'Forma 4'!$H$107</definedName>
    <definedName name="VAS073_F_Nusidevejimoam83IsViso" localSheetId="3">'Forma 4'!$E$107</definedName>
    <definedName name="VAS073_F_Nusidevejimoam841NuotekuSurinkimas" localSheetId="3">'Forma 4'!$J$107</definedName>
    <definedName name="VAS073_F_Nusidevejimoam842NuotekuValymas" localSheetId="3">'Forma 4'!$K$107</definedName>
    <definedName name="VAS073_F_Nusidevejimoam843NuotekuDumblo" localSheetId="3">'Forma 4'!$L$107</definedName>
    <definedName name="VAS073_F_Nusidevejimoam84IsViso" localSheetId="3">'Forma 4'!$I$107</definedName>
    <definedName name="VAS073_F_Nusidevejimoam85PavirsiniuNuoteku" localSheetId="3">'Forma 4'!$M$107</definedName>
    <definedName name="VAS073_F_Nusidevejimoam86KitosReguliuojamosios" localSheetId="3">'Forma 4'!$N$107</definedName>
    <definedName name="VAS073_F_Nusidevejimoam87KitosVeiklos" localSheetId="3">'Forma 4'!$Q$107</definedName>
    <definedName name="VAS073_F_Nusidevejimoam8Apskaitosveikla1" localSheetId="3">'Forma 4'!$O$107</definedName>
    <definedName name="VAS073_F_Nusidevejimoam8Kitareguliuoja1" localSheetId="3">'Forma 4'!$P$107</definedName>
    <definedName name="VAS073_F_Nusidevejimoam91IS" localSheetId="3">'Forma 4'!$D$159</definedName>
    <definedName name="VAS073_F_Nusidevejimoam931GeriamojoVandens" localSheetId="3">'Forma 4'!$F$159</definedName>
    <definedName name="VAS073_F_Nusidevejimoam932GeriamojoVandens" localSheetId="3">'Forma 4'!$G$159</definedName>
    <definedName name="VAS073_F_Nusidevejimoam933GeriamojoVandens" localSheetId="3">'Forma 4'!$H$159</definedName>
    <definedName name="VAS073_F_Nusidevejimoam93IsViso" localSheetId="3">'Forma 4'!$E$159</definedName>
    <definedName name="VAS073_F_Nusidevejimoam941NuotekuSurinkimas" localSheetId="3">'Forma 4'!$J$159</definedName>
    <definedName name="VAS073_F_Nusidevejimoam942NuotekuValymas" localSheetId="3">'Forma 4'!$K$159</definedName>
    <definedName name="VAS073_F_Nusidevejimoam943NuotekuDumblo" localSheetId="3">'Forma 4'!$L$159</definedName>
    <definedName name="VAS073_F_Nusidevejimoam94IsViso" localSheetId="3">'Forma 4'!$I$159</definedName>
    <definedName name="VAS073_F_Nusidevejimoam95PavirsiniuNuoteku" localSheetId="3">'Forma 4'!$M$159</definedName>
    <definedName name="VAS073_F_Nusidevejimoam96KitosReguliuojamosios" localSheetId="3">'Forma 4'!$N$159</definedName>
    <definedName name="VAS073_F_Nusidevejimoam97KitosVeiklos" localSheetId="3">'Forma 4'!$Q$159</definedName>
    <definedName name="VAS073_F_Nusidevejimoam9Apskaitosveikla1" localSheetId="3">'Forma 4'!$O$159</definedName>
    <definedName name="VAS073_F_Nusidevejimoam9Kitareguliuoja1" localSheetId="3">'Forma 4'!$P$159</definedName>
    <definedName name="VAS073_F_Opexbeapskaito11IS" localSheetId="3">'Forma 4'!$D$248</definedName>
    <definedName name="VAS073_F_Opexsuapskaito11IS" localSheetId="3">'Forma 4'!$D$247</definedName>
    <definedName name="VAS073_F_Orginventoriau11IS" localSheetId="3">'Forma 4'!$D$75</definedName>
    <definedName name="VAS073_F_Orginventoriau131GeriamojoVandens" localSheetId="3">'Forma 4'!$F$75</definedName>
    <definedName name="VAS073_F_Orginventoriau132GeriamojoVandens" localSheetId="3">'Forma 4'!$G$75</definedName>
    <definedName name="VAS073_F_Orginventoriau133GeriamojoVandens" localSheetId="3">'Forma 4'!$H$75</definedName>
    <definedName name="VAS073_F_Orginventoriau13IsViso" localSheetId="3">'Forma 4'!$E$75</definedName>
    <definedName name="VAS073_F_Orginventoriau141NuotekuSurinkimas" localSheetId="3">'Forma 4'!$J$75</definedName>
    <definedName name="VAS073_F_Orginventoriau142NuotekuValymas" localSheetId="3">'Forma 4'!$K$75</definedName>
    <definedName name="VAS073_F_Orginventoriau143NuotekuDumblo" localSheetId="3">'Forma 4'!$L$75</definedName>
    <definedName name="VAS073_F_Orginventoriau14IsViso" localSheetId="3">'Forma 4'!$I$75</definedName>
    <definedName name="VAS073_F_Orginventoriau15PavirsiniuNuoteku" localSheetId="3">'Forma 4'!$M$75</definedName>
    <definedName name="VAS073_F_Orginventoriau16KitosReguliuojamosios" localSheetId="3">'Forma 4'!$N$75</definedName>
    <definedName name="VAS073_F_Orginventoriau17KitosVeiklos" localSheetId="3">'Forma 4'!$Q$75</definedName>
    <definedName name="VAS073_F_Orginventoriau1Apskaitosveikla1" localSheetId="3">'Forma 4'!$O$75</definedName>
    <definedName name="VAS073_F_Orginventoriau1Kitareguliuoja1" localSheetId="3">'Forma 4'!$P$75</definedName>
    <definedName name="VAS073_F_Orginventoriau21IS" localSheetId="3">'Forma 4'!$D$128</definedName>
    <definedName name="VAS073_F_Orginventoriau231GeriamojoVandens" localSheetId="3">'Forma 4'!$F$128</definedName>
    <definedName name="VAS073_F_Orginventoriau232GeriamojoVandens" localSheetId="3">'Forma 4'!$G$128</definedName>
    <definedName name="VAS073_F_Orginventoriau233GeriamojoVandens" localSheetId="3">'Forma 4'!$H$128</definedName>
    <definedName name="VAS073_F_Orginventoriau23IsViso" localSheetId="3">'Forma 4'!$E$128</definedName>
    <definedName name="VAS073_F_Orginventoriau241NuotekuSurinkimas" localSheetId="3">'Forma 4'!$J$128</definedName>
    <definedName name="VAS073_F_Orginventoriau242NuotekuValymas" localSheetId="3">'Forma 4'!$K$128</definedName>
    <definedName name="VAS073_F_Orginventoriau243NuotekuDumblo" localSheetId="3">'Forma 4'!$L$128</definedName>
    <definedName name="VAS073_F_Orginventoriau24IsViso" localSheetId="3">'Forma 4'!$I$128</definedName>
    <definedName name="VAS073_F_Orginventoriau25PavirsiniuNuoteku" localSheetId="3">'Forma 4'!$M$128</definedName>
    <definedName name="VAS073_F_Orginventoriau26KitosReguliuojamosios" localSheetId="3">'Forma 4'!$N$128</definedName>
    <definedName name="VAS073_F_Orginventoriau27KitosVeiklos" localSheetId="3">'Forma 4'!$Q$128</definedName>
    <definedName name="VAS073_F_Orginventoriau2Apskaitosveikla1" localSheetId="3">'Forma 4'!$O$128</definedName>
    <definedName name="VAS073_F_Orginventoriau2Kitareguliuoja1" localSheetId="3">'Forma 4'!$P$128</definedName>
    <definedName name="VAS073_F_Orginventoriau31IS" localSheetId="3">'Forma 4'!$D$180</definedName>
    <definedName name="VAS073_F_Orginventoriau331GeriamojoVandens" localSheetId="3">'Forma 4'!$F$180</definedName>
    <definedName name="VAS073_F_Orginventoriau332GeriamojoVandens" localSheetId="3">'Forma 4'!$G$180</definedName>
    <definedName name="VAS073_F_Orginventoriau333GeriamojoVandens" localSheetId="3">'Forma 4'!$H$180</definedName>
    <definedName name="VAS073_F_Orginventoriau33IsViso" localSheetId="3">'Forma 4'!$E$180</definedName>
    <definedName name="VAS073_F_Orginventoriau341NuotekuSurinkimas" localSheetId="3">'Forma 4'!$J$180</definedName>
    <definedName name="VAS073_F_Orginventoriau342NuotekuValymas" localSheetId="3">'Forma 4'!$K$180</definedName>
    <definedName name="VAS073_F_Orginventoriau343NuotekuDumblo" localSheetId="3">'Forma 4'!$L$180</definedName>
    <definedName name="VAS073_F_Orginventoriau34IsViso" localSheetId="3">'Forma 4'!$I$180</definedName>
    <definedName name="VAS073_F_Orginventoriau35PavirsiniuNuoteku" localSheetId="3">'Forma 4'!$M$180</definedName>
    <definedName name="VAS073_F_Orginventoriau36KitosReguliuojamosios" localSheetId="3">'Forma 4'!$N$180</definedName>
    <definedName name="VAS073_F_Orginventoriau37KitosVeiklos" localSheetId="3">'Forma 4'!$Q$180</definedName>
    <definedName name="VAS073_F_Orginventoriau3Apskaitosveikla1" localSheetId="3">'Forma 4'!$O$180</definedName>
    <definedName name="VAS073_F_Orginventoriau3Kitareguliuoja1" localSheetId="3">'Forma 4'!$P$180</definedName>
    <definedName name="VAS073_F_Orginventoriau41IS" localSheetId="3">'Forma 4'!$D$225</definedName>
    <definedName name="VAS073_F_Orginventoriau431GeriamojoVandens" localSheetId="3">'Forma 4'!$F$225</definedName>
    <definedName name="VAS073_F_Orginventoriau432GeriamojoVandens" localSheetId="3">'Forma 4'!$G$225</definedName>
    <definedName name="VAS073_F_Orginventoriau433GeriamojoVandens" localSheetId="3">'Forma 4'!$H$225</definedName>
    <definedName name="VAS073_F_Orginventoriau43IsViso" localSheetId="3">'Forma 4'!$E$225</definedName>
    <definedName name="VAS073_F_Orginventoriau441NuotekuSurinkimas" localSheetId="3">'Forma 4'!$J$225</definedName>
    <definedName name="VAS073_F_Orginventoriau442NuotekuValymas" localSheetId="3">'Forma 4'!$K$225</definedName>
    <definedName name="VAS073_F_Orginventoriau443NuotekuDumblo" localSheetId="3">'Forma 4'!$L$225</definedName>
    <definedName name="VAS073_F_Orginventoriau44IsViso" localSheetId="3">'Forma 4'!$I$225</definedName>
    <definedName name="VAS073_F_Orginventoriau45PavirsiniuNuoteku" localSheetId="3">'Forma 4'!$M$225</definedName>
    <definedName name="VAS073_F_Orginventoriau46KitosReguliuojamosios" localSheetId="3">'Forma 4'!$N$225</definedName>
    <definedName name="VAS073_F_Orginventoriau47KitosVeiklos" localSheetId="3">'Forma 4'!$Q$225</definedName>
    <definedName name="VAS073_F_Orginventoriau4Apskaitosveikla1" localSheetId="3">'Forma 4'!$O$225</definedName>
    <definedName name="VAS073_F_Orginventoriau4Kitareguliuoja1" localSheetId="3">'Forma 4'!$P$225</definedName>
    <definedName name="VAS073_F_Paskirstomosio21IS" localSheetId="3">'Forma 4'!$D$232</definedName>
    <definedName name="VAS073_F_Paskirstomosio231GeriamojoVandens" localSheetId="3">'Forma 4'!$F$232</definedName>
    <definedName name="VAS073_F_Paskirstomosio232GeriamojoVandens" localSheetId="3">'Forma 4'!$G$232</definedName>
    <definedName name="VAS073_F_Paskirstomosio233GeriamojoVandens" localSheetId="3">'Forma 4'!$H$232</definedName>
    <definedName name="VAS073_F_Paskirstomosio23IsViso" localSheetId="3">'Forma 4'!$E$232</definedName>
    <definedName name="VAS073_F_Paskirstomosio241NuotekuSurinkimas" localSheetId="3">'Forma 4'!$J$232</definedName>
    <definedName name="VAS073_F_Paskirstomosio242NuotekuValymas" localSheetId="3">'Forma 4'!$K$232</definedName>
    <definedName name="VAS073_F_Paskirstomosio243NuotekuDumblo" localSheetId="3">'Forma 4'!$L$232</definedName>
    <definedName name="VAS073_F_Paskirstomosio24IsViso" localSheetId="3">'Forma 4'!$I$232</definedName>
    <definedName name="VAS073_F_Paskirstomosio25PavirsiniuNuoteku" localSheetId="3">'Forma 4'!$M$232</definedName>
    <definedName name="VAS073_F_Paskirstomosio26KitosReguliuojamosios" localSheetId="3">'Forma 4'!$N$232</definedName>
    <definedName name="VAS073_F_Paskirstomosio27KitosVeiklos" localSheetId="3">'Forma 4'!$Q$232</definedName>
    <definedName name="VAS073_F_Paskirstomosio2Apskaitosveikla1" localSheetId="3">'Forma 4'!$O$232</definedName>
    <definedName name="VAS073_F_Paskirstomosio2Kitareguliuoja1" localSheetId="3">'Forma 4'!$P$232</definedName>
    <definedName name="VAS073_F_Paskirstomujus11IS" localSheetId="3">'Forma 4'!$D$10</definedName>
    <definedName name="VAS073_F_Pastopasiuntin11IS" localSheetId="3">'Forma 4'!$D$73</definedName>
    <definedName name="VAS073_F_Pastopasiuntin131GeriamojoVandens" localSheetId="3">'Forma 4'!$F$73</definedName>
    <definedName name="VAS073_F_Pastopasiuntin132GeriamojoVandens" localSheetId="3">'Forma 4'!$G$73</definedName>
    <definedName name="VAS073_F_Pastopasiuntin133GeriamojoVandens" localSheetId="3">'Forma 4'!$H$73</definedName>
    <definedName name="VAS073_F_Pastopasiuntin13IsViso" localSheetId="3">'Forma 4'!$E$73</definedName>
    <definedName name="VAS073_F_Pastopasiuntin141NuotekuSurinkimas" localSheetId="3">'Forma 4'!$J$73</definedName>
    <definedName name="VAS073_F_Pastopasiuntin142NuotekuValymas" localSheetId="3">'Forma 4'!$K$73</definedName>
    <definedName name="VAS073_F_Pastopasiuntin143NuotekuDumblo" localSheetId="3">'Forma 4'!$L$73</definedName>
    <definedName name="VAS073_F_Pastopasiuntin14IsViso" localSheetId="3">'Forma 4'!$I$73</definedName>
    <definedName name="VAS073_F_Pastopasiuntin15PavirsiniuNuoteku" localSheetId="3">'Forma 4'!$M$73</definedName>
    <definedName name="VAS073_F_Pastopasiuntin16KitosReguliuojamosios" localSheetId="3">'Forma 4'!$N$73</definedName>
    <definedName name="VAS073_F_Pastopasiuntin17KitosVeiklos" localSheetId="3">'Forma 4'!$Q$73</definedName>
    <definedName name="VAS073_F_Pastopasiuntin1Apskaitosveikla1" localSheetId="3">'Forma 4'!$O$73</definedName>
    <definedName name="VAS073_F_Pastopasiuntin1Kitareguliuoja1" localSheetId="3">'Forma 4'!$P$73</definedName>
    <definedName name="VAS073_F_Pastopasiuntin21IS" localSheetId="3">'Forma 4'!$D$126</definedName>
    <definedName name="VAS073_F_Pastopasiuntin231GeriamojoVandens" localSheetId="3">'Forma 4'!$F$126</definedName>
    <definedName name="VAS073_F_Pastopasiuntin232GeriamojoVandens" localSheetId="3">'Forma 4'!$G$126</definedName>
    <definedName name="VAS073_F_Pastopasiuntin233GeriamojoVandens" localSheetId="3">'Forma 4'!$H$126</definedName>
    <definedName name="VAS073_F_Pastopasiuntin23IsViso" localSheetId="3">'Forma 4'!$E$126</definedName>
    <definedName name="VAS073_F_Pastopasiuntin241NuotekuSurinkimas" localSheetId="3">'Forma 4'!$J$126</definedName>
    <definedName name="VAS073_F_Pastopasiuntin242NuotekuValymas" localSheetId="3">'Forma 4'!$K$126</definedName>
    <definedName name="VAS073_F_Pastopasiuntin243NuotekuDumblo" localSheetId="3">'Forma 4'!$L$126</definedName>
    <definedName name="VAS073_F_Pastopasiuntin24IsViso" localSheetId="3">'Forma 4'!$I$126</definedName>
    <definedName name="VAS073_F_Pastopasiuntin25PavirsiniuNuoteku" localSheetId="3">'Forma 4'!$M$126</definedName>
    <definedName name="VAS073_F_Pastopasiuntin26KitosReguliuojamosios" localSheetId="3">'Forma 4'!$N$126</definedName>
    <definedName name="VAS073_F_Pastopasiuntin27KitosVeiklos" localSheetId="3">'Forma 4'!$Q$126</definedName>
    <definedName name="VAS073_F_Pastopasiuntin2Apskaitosveikla1" localSheetId="3">'Forma 4'!$O$126</definedName>
    <definedName name="VAS073_F_Pastopasiuntin2Kitareguliuoja1" localSheetId="3">'Forma 4'!$P$126</definedName>
    <definedName name="VAS073_F_Pastopasiuntin31IS" localSheetId="3">'Forma 4'!$D$178</definedName>
    <definedName name="VAS073_F_Pastopasiuntin331GeriamojoVandens" localSheetId="3">'Forma 4'!$F$178</definedName>
    <definedName name="VAS073_F_Pastopasiuntin332GeriamojoVandens" localSheetId="3">'Forma 4'!$G$178</definedName>
    <definedName name="VAS073_F_Pastopasiuntin333GeriamojoVandens" localSheetId="3">'Forma 4'!$H$178</definedName>
    <definedName name="VAS073_F_Pastopasiuntin33IsViso" localSheetId="3">'Forma 4'!$E$178</definedName>
    <definedName name="VAS073_F_Pastopasiuntin341NuotekuSurinkimas" localSheetId="3">'Forma 4'!$J$178</definedName>
    <definedName name="VAS073_F_Pastopasiuntin342NuotekuValymas" localSheetId="3">'Forma 4'!$K$178</definedName>
    <definedName name="VAS073_F_Pastopasiuntin343NuotekuDumblo" localSheetId="3">'Forma 4'!$L$178</definedName>
    <definedName name="VAS073_F_Pastopasiuntin34IsViso" localSheetId="3">'Forma 4'!$I$178</definedName>
    <definedName name="VAS073_F_Pastopasiuntin35PavirsiniuNuoteku" localSheetId="3">'Forma 4'!$M$178</definedName>
    <definedName name="VAS073_F_Pastopasiuntin36KitosReguliuojamosios" localSheetId="3">'Forma 4'!$N$178</definedName>
    <definedName name="VAS073_F_Pastopasiuntin37KitosVeiklos" localSheetId="3">'Forma 4'!$Q$178</definedName>
    <definedName name="VAS073_F_Pastopasiuntin3Apskaitosveikla1" localSheetId="3">'Forma 4'!$O$178</definedName>
    <definedName name="VAS073_F_Pastopasiuntin3Kitareguliuoja1" localSheetId="3">'Forma 4'!$P$178</definedName>
    <definedName name="VAS073_F_Pastopasiuntin41IS" localSheetId="3">'Forma 4'!$D$223</definedName>
    <definedName name="VAS073_F_Pastopasiuntin431GeriamojoVandens" localSheetId="3">'Forma 4'!$F$223</definedName>
    <definedName name="VAS073_F_Pastopasiuntin432GeriamojoVandens" localSheetId="3">'Forma 4'!$G$223</definedName>
    <definedName name="VAS073_F_Pastopasiuntin433GeriamojoVandens" localSheetId="3">'Forma 4'!$H$223</definedName>
    <definedName name="VAS073_F_Pastopasiuntin43IsViso" localSheetId="3">'Forma 4'!$E$223</definedName>
    <definedName name="VAS073_F_Pastopasiuntin441NuotekuSurinkimas" localSheetId="3">'Forma 4'!$J$223</definedName>
    <definedName name="VAS073_F_Pastopasiuntin442NuotekuValymas" localSheetId="3">'Forma 4'!$K$223</definedName>
    <definedName name="VAS073_F_Pastopasiuntin443NuotekuDumblo" localSheetId="3">'Forma 4'!$L$223</definedName>
    <definedName name="VAS073_F_Pastopasiuntin44IsViso" localSheetId="3">'Forma 4'!$I$223</definedName>
    <definedName name="VAS073_F_Pastopasiuntin45PavirsiniuNuoteku" localSheetId="3">'Forma 4'!$M$223</definedName>
    <definedName name="VAS073_F_Pastopasiuntin46KitosReguliuojamosios" localSheetId="3">'Forma 4'!$N$223</definedName>
    <definedName name="VAS073_F_Pastopasiuntin47KitosVeiklos" localSheetId="3">'Forma 4'!$Q$223</definedName>
    <definedName name="VAS073_F_Pastopasiuntin4Apskaitosveikla1" localSheetId="3">'Forma 4'!$O$223</definedName>
    <definedName name="VAS073_F_Pastopasiuntin4Kitareguliuoja1" localSheetId="3">'Forma 4'!$P$223</definedName>
    <definedName name="VAS073_F_Pastoviosiospa11IS" localSheetId="3">'Forma 4'!$D$24</definedName>
    <definedName name="VAS073_F_Pastoviosiospa131GeriamojoVandens" localSheetId="3">'Forma 4'!$F$24</definedName>
    <definedName name="VAS073_F_Pastoviosiospa132GeriamojoVandens" localSheetId="3">'Forma 4'!$G$24</definedName>
    <definedName name="VAS073_F_Pastoviosiospa133GeriamojoVandens" localSheetId="3">'Forma 4'!$H$24</definedName>
    <definedName name="VAS073_F_Pastoviosiospa13IsViso" localSheetId="3">'Forma 4'!$E$24</definedName>
    <definedName name="VAS073_F_Pastoviosiospa141NuotekuSurinkimas" localSheetId="3">'Forma 4'!$J$24</definedName>
    <definedName name="VAS073_F_Pastoviosiospa142NuotekuValymas" localSheetId="3">'Forma 4'!$K$24</definedName>
    <definedName name="VAS073_F_Pastoviosiospa143NuotekuDumblo" localSheetId="3">'Forma 4'!$L$24</definedName>
    <definedName name="VAS073_F_Pastoviosiospa14IsViso" localSheetId="3">'Forma 4'!$I$24</definedName>
    <definedName name="VAS073_F_Pastoviosiospa15PavirsiniuNuoteku" localSheetId="3">'Forma 4'!$M$24</definedName>
    <definedName name="VAS073_F_Pastoviosiospa16KitosReguliuojamosios" localSheetId="3">'Forma 4'!$N$24</definedName>
    <definedName name="VAS073_F_Pastoviosiospa17KitosVeiklos" localSheetId="3">'Forma 4'!$Q$24</definedName>
    <definedName name="VAS073_F_Pastoviosiospa1Apskaitosveikla1" localSheetId="3">'Forma 4'!$O$24</definedName>
    <definedName name="VAS073_F_Pastoviosiospa1Kitareguliuoja1" localSheetId="3">'Forma 4'!$P$24</definedName>
    <definedName name="VAS073_F_Patalpuprieziu11IS" localSheetId="3">'Forma 4'!$D$77</definedName>
    <definedName name="VAS073_F_Patalpuprieziu131GeriamojoVandens" localSheetId="3">'Forma 4'!$F$77</definedName>
    <definedName name="VAS073_F_Patalpuprieziu132GeriamojoVandens" localSheetId="3">'Forma 4'!$G$77</definedName>
    <definedName name="VAS073_F_Patalpuprieziu133GeriamojoVandens" localSheetId="3">'Forma 4'!$H$77</definedName>
    <definedName name="VAS073_F_Patalpuprieziu13IsViso" localSheetId="3">'Forma 4'!$E$77</definedName>
    <definedName name="VAS073_F_Patalpuprieziu141NuotekuSurinkimas" localSheetId="3">'Forma 4'!$J$77</definedName>
    <definedName name="VAS073_F_Patalpuprieziu142NuotekuValymas" localSheetId="3">'Forma 4'!$K$77</definedName>
    <definedName name="VAS073_F_Patalpuprieziu143NuotekuDumblo" localSheetId="3">'Forma 4'!$L$77</definedName>
    <definedName name="VAS073_F_Patalpuprieziu14IsViso" localSheetId="3">'Forma 4'!$I$77</definedName>
    <definedName name="VAS073_F_Patalpuprieziu15PavirsiniuNuoteku" localSheetId="3">'Forma 4'!$M$77</definedName>
    <definedName name="VAS073_F_Patalpuprieziu16KitosReguliuojamosios" localSheetId="3">'Forma 4'!$N$77</definedName>
    <definedName name="VAS073_F_Patalpuprieziu17KitosVeiklos" localSheetId="3">'Forma 4'!$Q$77</definedName>
    <definedName name="VAS073_F_Patalpuprieziu1Apskaitosveikla1" localSheetId="3">'Forma 4'!$O$77</definedName>
    <definedName name="VAS073_F_Patalpuprieziu1Kitareguliuoja1" localSheetId="3">'Forma 4'!$P$77</definedName>
    <definedName name="VAS073_F_Patalpuprieziu21IS" localSheetId="3">'Forma 4'!$D$130</definedName>
    <definedName name="VAS073_F_Patalpuprieziu231GeriamojoVandens" localSheetId="3">'Forma 4'!$F$130</definedName>
    <definedName name="VAS073_F_Patalpuprieziu232GeriamojoVandens" localSheetId="3">'Forma 4'!$G$130</definedName>
    <definedName name="VAS073_F_Patalpuprieziu233GeriamojoVandens" localSheetId="3">'Forma 4'!$H$130</definedName>
    <definedName name="VAS073_F_Patalpuprieziu23IsViso" localSheetId="3">'Forma 4'!$E$130</definedName>
    <definedName name="VAS073_F_Patalpuprieziu241NuotekuSurinkimas" localSheetId="3">'Forma 4'!$J$130</definedName>
    <definedName name="VAS073_F_Patalpuprieziu242NuotekuValymas" localSheetId="3">'Forma 4'!$K$130</definedName>
    <definedName name="VAS073_F_Patalpuprieziu243NuotekuDumblo" localSheetId="3">'Forma 4'!$L$130</definedName>
    <definedName name="VAS073_F_Patalpuprieziu24IsViso" localSheetId="3">'Forma 4'!$I$130</definedName>
    <definedName name="VAS073_F_Patalpuprieziu25PavirsiniuNuoteku" localSheetId="3">'Forma 4'!$M$130</definedName>
    <definedName name="VAS073_F_Patalpuprieziu26KitosReguliuojamosios" localSheetId="3">'Forma 4'!$N$130</definedName>
    <definedName name="VAS073_F_Patalpuprieziu27KitosVeiklos" localSheetId="3">'Forma 4'!$Q$130</definedName>
    <definedName name="VAS073_F_Patalpuprieziu2Apskaitosveikla1" localSheetId="3">'Forma 4'!$O$130</definedName>
    <definedName name="VAS073_F_Patalpuprieziu2Kitareguliuoja1" localSheetId="3">'Forma 4'!$P$130</definedName>
    <definedName name="VAS073_F_Patalpuprieziu31IS" localSheetId="3">'Forma 4'!$D$182</definedName>
    <definedName name="VAS073_F_Patalpuprieziu331GeriamojoVandens" localSheetId="3">'Forma 4'!$F$182</definedName>
    <definedName name="VAS073_F_Patalpuprieziu332GeriamojoVandens" localSheetId="3">'Forma 4'!$G$182</definedName>
    <definedName name="VAS073_F_Patalpuprieziu333GeriamojoVandens" localSheetId="3">'Forma 4'!$H$182</definedName>
    <definedName name="VAS073_F_Patalpuprieziu33IsViso" localSheetId="3">'Forma 4'!$E$182</definedName>
    <definedName name="VAS073_F_Patalpuprieziu341NuotekuSurinkimas" localSheetId="3">'Forma 4'!$J$182</definedName>
    <definedName name="VAS073_F_Patalpuprieziu342NuotekuValymas" localSheetId="3">'Forma 4'!$K$182</definedName>
    <definedName name="VAS073_F_Patalpuprieziu343NuotekuDumblo" localSheetId="3">'Forma 4'!$L$182</definedName>
    <definedName name="VAS073_F_Patalpuprieziu34IsViso" localSheetId="3">'Forma 4'!$I$182</definedName>
    <definedName name="VAS073_F_Patalpuprieziu35PavirsiniuNuoteku" localSheetId="3">'Forma 4'!$M$182</definedName>
    <definedName name="VAS073_F_Patalpuprieziu36KitosReguliuojamosios" localSheetId="3">'Forma 4'!$N$182</definedName>
    <definedName name="VAS073_F_Patalpuprieziu37KitosVeiklos" localSheetId="3">'Forma 4'!$Q$182</definedName>
    <definedName name="VAS073_F_Patalpuprieziu3Apskaitosveikla1" localSheetId="3">'Forma 4'!$O$182</definedName>
    <definedName name="VAS073_F_Patalpuprieziu3Kitareguliuoja1" localSheetId="3">'Forma 4'!$P$182</definedName>
    <definedName name="VAS073_F_Patalpuprieziu41IS" localSheetId="3">'Forma 4'!$D$227</definedName>
    <definedName name="VAS073_F_Patalpuprieziu431GeriamojoVandens" localSheetId="3">'Forma 4'!$F$227</definedName>
    <definedName name="VAS073_F_Patalpuprieziu432GeriamojoVandens" localSheetId="3">'Forma 4'!$G$227</definedName>
    <definedName name="VAS073_F_Patalpuprieziu433GeriamojoVandens" localSheetId="3">'Forma 4'!$H$227</definedName>
    <definedName name="VAS073_F_Patalpuprieziu43IsViso" localSheetId="3">'Forma 4'!$E$227</definedName>
    <definedName name="VAS073_F_Patalpuprieziu441NuotekuSurinkimas" localSheetId="3">'Forma 4'!$J$227</definedName>
    <definedName name="VAS073_F_Patalpuprieziu442NuotekuValymas" localSheetId="3">'Forma 4'!$K$227</definedName>
    <definedName name="VAS073_F_Patalpuprieziu443NuotekuDumblo" localSheetId="3">'Forma 4'!$L$227</definedName>
    <definedName name="VAS073_F_Patalpuprieziu44IsViso" localSheetId="3">'Forma 4'!$I$227</definedName>
    <definedName name="VAS073_F_Patalpuprieziu45PavirsiniuNuoteku" localSheetId="3">'Forma 4'!$M$227</definedName>
    <definedName name="VAS073_F_Patalpuprieziu46KitosReguliuojamosios" localSheetId="3">'Forma 4'!$N$227</definedName>
    <definedName name="VAS073_F_Patalpuprieziu47KitosVeiklos" localSheetId="3">'Forma 4'!$Q$227</definedName>
    <definedName name="VAS073_F_Patalpuprieziu4Apskaitosveikla1" localSheetId="3">'Forma 4'!$O$227</definedName>
    <definedName name="VAS073_F_Patalpuprieziu4Kitareguliuoja1" localSheetId="3">'Forma 4'!$P$227</definedName>
    <definedName name="VAS073_F_Patalpusildymo11IS" localSheetId="3">'Forma 4'!$D$36</definedName>
    <definedName name="VAS073_F_Patalpusildymo131GeriamojoVandens" localSheetId="3">'Forma 4'!$F$36</definedName>
    <definedName name="VAS073_F_Patalpusildymo132GeriamojoVandens" localSheetId="3">'Forma 4'!$G$36</definedName>
    <definedName name="VAS073_F_Patalpusildymo133GeriamojoVandens" localSheetId="3">'Forma 4'!$H$36</definedName>
    <definedName name="VAS073_F_Patalpusildymo13IsViso" localSheetId="3">'Forma 4'!$E$36</definedName>
    <definedName name="VAS073_F_Patalpusildymo141NuotekuSurinkimas" localSheetId="3">'Forma 4'!$J$36</definedName>
    <definedName name="VAS073_F_Patalpusildymo142NuotekuValymas" localSheetId="3">'Forma 4'!$K$36</definedName>
    <definedName name="VAS073_F_Patalpusildymo143NuotekuDumblo" localSheetId="3">'Forma 4'!$L$36</definedName>
    <definedName name="VAS073_F_Patalpusildymo14IsViso" localSheetId="3">'Forma 4'!$I$36</definedName>
    <definedName name="VAS073_F_Patalpusildymo15PavirsiniuNuoteku" localSheetId="3">'Forma 4'!$M$36</definedName>
    <definedName name="VAS073_F_Patalpusildymo16KitosReguliuojamosios" localSheetId="3">'Forma 4'!$N$36</definedName>
    <definedName name="VAS073_F_Patalpusildymo17KitosVeiklos" localSheetId="3">'Forma 4'!$Q$36</definedName>
    <definedName name="VAS073_F_Patalpusildymo1Apskaitosveikla1" localSheetId="3">'Forma 4'!$O$36</definedName>
    <definedName name="VAS073_F_Patalpusildymo1Kitareguliuoja1" localSheetId="3">'Forma 4'!$P$36</definedName>
    <definedName name="VAS073_F_Patalpusildymo21IS" localSheetId="3">'Forma 4'!$D$95</definedName>
    <definedName name="VAS073_F_Patalpusildymo231GeriamojoVandens" localSheetId="3">'Forma 4'!$F$95</definedName>
    <definedName name="VAS073_F_Patalpusildymo232GeriamojoVandens" localSheetId="3">'Forma 4'!$G$95</definedName>
    <definedName name="VAS073_F_Patalpusildymo233GeriamojoVandens" localSheetId="3">'Forma 4'!$H$95</definedName>
    <definedName name="VAS073_F_Patalpusildymo23IsViso" localSheetId="3">'Forma 4'!$E$95</definedName>
    <definedName name="VAS073_F_Patalpusildymo241NuotekuSurinkimas" localSheetId="3">'Forma 4'!$J$95</definedName>
    <definedName name="VAS073_F_Patalpusildymo242NuotekuValymas" localSheetId="3">'Forma 4'!$K$95</definedName>
    <definedName name="VAS073_F_Patalpusildymo243NuotekuDumblo" localSheetId="3">'Forma 4'!$L$95</definedName>
    <definedName name="VAS073_F_Patalpusildymo24IsViso" localSheetId="3">'Forma 4'!$I$95</definedName>
    <definedName name="VAS073_F_Patalpusildymo25PavirsiniuNuoteku" localSheetId="3">'Forma 4'!$M$95</definedName>
    <definedName name="VAS073_F_Patalpusildymo26KitosReguliuojamosios" localSheetId="3">'Forma 4'!$N$95</definedName>
    <definedName name="VAS073_F_Patalpusildymo27KitosVeiklos" localSheetId="3">'Forma 4'!$Q$95</definedName>
    <definedName name="VAS073_F_Patalpusildymo2Apskaitosveikla1" localSheetId="3">'Forma 4'!$O$95</definedName>
    <definedName name="VAS073_F_Patalpusildymo2Kitareguliuoja1" localSheetId="3">'Forma 4'!$P$95</definedName>
    <definedName name="VAS073_F_Patalpusildymo31IS" localSheetId="3">'Forma 4'!$D$147</definedName>
    <definedName name="VAS073_F_Patalpusildymo331GeriamojoVandens" localSheetId="3">'Forma 4'!$F$147</definedName>
    <definedName name="VAS073_F_Patalpusildymo332GeriamojoVandens" localSheetId="3">'Forma 4'!$G$147</definedName>
    <definedName name="VAS073_F_Patalpusildymo333GeriamojoVandens" localSheetId="3">'Forma 4'!$H$147</definedName>
    <definedName name="VAS073_F_Patalpusildymo33IsViso" localSheetId="3">'Forma 4'!$E$147</definedName>
    <definedName name="VAS073_F_Patalpusildymo341NuotekuSurinkimas" localSheetId="3">'Forma 4'!$J$147</definedName>
    <definedName name="VAS073_F_Patalpusildymo342NuotekuValymas" localSheetId="3">'Forma 4'!$K$147</definedName>
    <definedName name="VAS073_F_Patalpusildymo343NuotekuDumblo" localSheetId="3">'Forma 4'!$L$147</definedName>
    <definedName name="VAS073_F_Patalpusildymo34IsViso" localSheetId="3">'Forma 4'!$I$147</definedName>
    <definedName name="VAS073_F_Patalpusildymo35PavirsiniuNuoteku" localSheetId="3">'Forma 4'!$M$147</definedName>
    <definedName name="VAS073_F_Patalpusildymo36KitosReguliuojamosios" localSheetId="3">'Forma 4'!$N$147</definedName>
    <definedName name="VAS073_F_Patalpusildymo37KitosVeiklos" localSheetId="3">'Forma 4'!$Q$147</definedName>
    <definedName name="VAS073_F_Patalpusildymo3Apskaitosveikla1" localSheetId="3">'Forma 4'!$O$147</definedName>
    <definedName name="VAS073_F_Patalpusildymo3Kitareguliuoja1" localSheetId="3">'Forma 4'!$P$147</definedName>
    <definedName name="VAS073_F_Perkamupaslaug11IS" localSheetId="3">'Forma 4'!$D$22</definedName>
    <definedName name="VAS073_F_Perkamupaslaug131GeriamojoVandens" localSheetId="3">'Forma 4'!$F$22</definedName>
    <definedName name="VAS073_F_Perkamupaslaug132GeriamojoVandens" localSheetId="3">'Forma 4'!$G$22</definedName>
    <definedName name="VAS073_F_Perkamupaslaug133GeriamojoVandens" localSheetId="3">'Forma 4'!$H$22</definedName>
    <definedName name="VAS073_F_Perkamupaslaug13IsViso" localSheetId="3">'Forma 4'!$E$22</definedName>
    <definedName name="VAS073_F_Perkamupaslaug141NuotekuSurinkimas" localSheetId="3">'Forma 4'!$J$22</definedName>
    <definedName name="VAS073_F_Perkamupaslaug142NuotekuValymas" localSheetId="3">'Forma 4'!$K$22</definedName>
    <definedName name="VAS073_F_Perkamupaslaug143NuotekuDumblo" localSheetId="3">'Forma 4'!$L$22</definedName>
    <definedName name="VAS073_F_Perkamupaslaug14IsViso" localSheetId="3">'Forma 4'!$I$22</definedName>
    <definedName name="VAS073_F_Perkamupaslaug15PavirsiniuNuoteku" localSheetId="3">'Forma 4'!$M$22</definedName>
    <definedName name="VAS073_F_Perkamupaslaug16KitosReguliuojamosios" localSheetId="3">'Forma 4'!$N$22</definedName>
    <definedName name="VAS073_F_Perkamupaslaug17KitosVeiklos" localSheetId="3">'Forma 4'!$Q$22</definedName>
    <definedName name="VAS073_F_Perkamupaslaug1Apskaitosveikla1" localSheetId="3">'Forma 4'!$O$22</definedName>
    <definedName name="VAS073_F_Perkamupaslaug1Kitareguliuoja1" localSheetId="3">'Forma 4'!$P$22</definedName>
    <definedName name="VAS073_F_Personalomokym11IS" localSheetId="3">'Forma 4'!$D$56</definedName>
    <definedName name="VAS073_F_Personalomokym131GeriamojoVandens" localSheetId="3">'Forma 4'!$F$56</definedName>
    <definedName name="VAS073_F_Personalomokym132GeriamojoVandens" localSheetId="3">'Forma 4'!$G$56</definedName>
    <definedName name="VAS073_F_Personalomokym133GeriamojoVandens" localSheetId="3">'Forma 4'!$H$56</definedName>
    <definedName name="VAS073_F_Personalomokym13IsViso" localSheetId="3">'Forma 4'!$E$56</definedName>
    <definedName name="VAS073_F_Personalomokym141NuotekuSurinkimas" localSheetId="3">'Forma 4'!$J$56</definedName>
    <definedName name="VAS073_F_Personalomokym142NuotekuValymas" localSheetId="3">'Forma 4'!$K$56</definedName>
    <definedName name="VAS073_F_Personalomokym143NuotekuDumblo" localSheetId="3">'Forma 4'!$L$56</definedName>
    <definedName name="VAS073_F_Personalomokym14IsViso" localSheetId="3">'Forma 4'!$I$56</definedName>
    <definedName name="VAS073_F_Personalomokym15PavirsiniuNuoteku" localSheetId="3">'Forma 4'!$M$56</definedName>
    <definedName name="VAS073_F_Personalomokym16KitosReguliuojamosios" localSheetId="3">'Forma 4'!$N$56</definedName>
    <definedName name="VAS073_F_Personalomokym17KitosVeiklos" localSheetId="3">'Forma 4'!$Q$56</definedName>
    <definedName name="VAS073_F_Personalomokym1Apskaitosveikla1" localSheetId="3">'Forma 4'!$O$56</definedName>
    <definedName name="VAS073_F_Personalomokym1Kitareguliuoja1" localSheetId="3">'Forma 4'!$P$56</definedName>
    <definedName name="VAS073_F_Personalomokym21IS" localSheetId="3">'Forma 4'!$D$112</definedName>
    <definedName name="VAS073_F_Personalomokym231GeriamojoVandens" localSheetId="3">'Forma 4'!$F$112</definedName>
    <definedName name="VAS073_F_Personalomokym232GeriamojoVandens" localSheetId="3">'Forma 4'!$G$112</definedName>
    <definedName name="VAS073_F_Personalomokym233GeriamojoVandens" localSheetId="3">'Forma 4'!$H$112</definedName>
    <definedName name="VAS073_F_Personalomokym23IsViso" localSheetId="3">'Forma 4'!$E$112</definedName>
    <definedName name="VAS073_F_Personalomokym241NuotekuSurinkimas" localSheetId="3">'Forma 4'!$J$112</definedName>
    <definedName name="VAS073_F_Personalomokym242NuotekuValymas" localSheetId="3">'Forma 4'!$K$112</definedName>
    <definedName name="VAS073_F_Personalomokym243NuotekuDumblo" localSheetId="3">'Forma 4'!$L$112</definedName>
    <definedName name="VAS073_F_Personalomokym24IsViso" localSheetId="3">'Forma 4'!$I$112</definedName>
    <definedName name="VAS073_F_Personalomokym25PavirsiniuNuoteku" localSheetId="3">'Forma 4'!$M$112</definedName>
    <definedName name="VAS073_F_Personalomokym26KitosReguliuojamosios" localSheetId="3">'Forma 4'!$N$112</definedName>
    <definedName name="VAS073_F_Personalomokym27KitosVeiklos" localSheetId="3">'Forma 4'!$Q$112</definedName>
    <definedName name="VAS073_F_Personalomokym2Apskaitosveikla1" localSheetId="3">'Forma 4'!$O$112</definedName>
    <definedName name="VAS073_F_Personalomokym2Kitareguliuoja1" localSheetId="3">'Forma 4'!$P$112</definedName>
    <definedName name="VAS073_F_Personalomokym31IS" localSheetId="3">'Forma 4'!$D$209</definedName>
    <definedName name="VAS073_F_Personalomokym331GeriamojoVandens" localSheetId="3">'Forma 4'!$F$209</definedName>
    <definedName name="VAS073_F_Personalomokym332GeriamojoVandens" localSheetId="3">'Forma 4'!$G$209</definedName>
    <definedName name="VAS073_F_Personalomokym333GeriamojoVandens" localSheetId="3">'Forma 4'!$H$209</definedName>
    <definedName name="VAS073_F_Personalomokym33IsViso" localSheetId="3">'Forma 4'!$E$209</definedName>
    <definedName name="VAS073_F_Personalomokym341NuotekuSurinkimas" localSheetId="3">'Forma 4'!$J$209</definedName>
    <definedName name="VAS073_F_Personalomokym342NuotekuValymas" localSheetId="3">'Forma 4'!$K$209</definedName>
    <definedName name="VAS073_F_Personalomokym343NuotekuDumblo" localSheetId="3">'Forma 4'!$L$209</definedName>
    <definedName name="VAS073_F_Personalomokym34IsViso" localSheetId="3">'Forma 4'!$I$209</definedName>
    <definedName name="VAS073_F_Personalomokym35PavirsiniuNuoteku" localSheetId="3">'Forma 4'!$M$209</definedName>
    <definedName name="VAS073_F_Personalomokym36KitosReguliuojamosios" localSheetId="3">'Forma 4'!$N$209</definedName>
    <definedName name="VAS073_F_Personalomokym37KitosVeiklos" localSheetId="3">'Forma 4'!$Q$209</definedName>
    <definedName name="VAS073_F_Personalomokym3Apskaitosveikla1" localSheetId="3">'Forma 4'!$O$209</definedName>
    <definedName name="VAS073_F_Personalomokym3Kitareguliuoja1" localSheetId="3">'Forma 4'!$P$209</definedName>
    <definedName name="VAS073_F_PersonaloMokymuSanaudos1IS" localSheetId="3">'Forma 4'!$D$164</definedName>
    <definedName name="VAS073_F_PersonaloMokymuSanaudos31GeriamojoVandens" localSheetId="3">'Forma 4'!$F$164</definedName>
    <definedName name="VAS073_F_PersonaloMokymuSanaudos32GeriamojoVandens" localSheetId="3">'Forma 4'!$G$164</definedName>
    <definedName name="VAS073_F_PersonaloMokymuSanaudos33GeriamojoVandens" localSheetId="3">'Forma 4'!$H$164</definedName>
    <definedName name="VAS073_F_PersonaloMokymuSanaudos3IsViso" localSheetId="3">'Forma 4'!$E$164</definedName>
    <definedName name="VAS073_F_PersonaloMokymuSanaudos41NuotekuSurinkimas" localSheetId="3">'Forma 4'!$J$164</definedName>
    <definedName name="VAS073_F_PersonaloMokymuSanaudos42NuotekuValymas" localSheetId="3">'Forma 4'!$K$164</definedName>
    <definedName name="VAS073_F_PersonaloMokymuSanaudos43NuotekuDumblo" localSheetId="3">'Forma 4'!$L$164</definedName>
    <definedName name="VAS073_F_PersonaloMokymuSanaudos4IsViso" localSheetId="3">'Forma 4'!$I$164</definedName>
    <definedName name="VAS073_F_PersonaloMokymuSanaudos5PavirsiniuNuoteku" localSheetId="3">'Forma 4'!$M$164</definedName>
    <definedName name="VAS073_F_PersonaloMokymuSanaudos6KitosReguliuojamosios" localSheetId="3">'Forma 4'!$N$164</definedName>
    <definedName name="VAS073_F_PersonaloMokymuSanaudos7KitosVeiklos" localSheetId="3">'Forma 4'!$Q$164</definedName>
    <definedName name="VAS073_F_PersonaloMokymuSanaudosApskaitosveikla1" localSheetId="3">'Forma 4'!$O$164</definedName>
    <definedName name="VAS073_F_PersonaloMokymuSanaudosKitareguliuoja1" localSheetId="3">'Forma 4'!$P$164</definedName>
    <definedName name="VAS073_F_Personalosanau11IS" localSheetId="3">'Forma 4'!$D$20</definedName>
    <definedName name="VAS073_F_Personalosanau131GeriamojoVandens" localSheetId="3">'Forma 4'!$F$20</definedName>
    <definedName name="VAS073_F_Personalosanau132GeriamojoVandens" localSheetId="3">'Forma 4'!$G$20</definedName>
    <definedName name="VAS073_F_Personalosanau133GeriamojoVandens" localSheetId="3">'Forma 4'!$H$20</definedName>
    <definedName name="VAS073_F_Personalosanau13IsViso" localSheetId="3">'Forma 4'!$E$20</definedName>
    <definedName name="VAS073_F_Personalosanau141NuotekuSurinkimas" localSheetId="3">'Forma 4'!$J$20</definedName>
    <definedName name="VAS073_F_Personalosanau142NuotekuValymas" localSheetId="3">'Forma 4'!$K$20</definedName>
    <definedName name="VAS073_F_Personalosanau143NuotekuDumblo" localSheetId="3">'Forma 4'!$L$20</definedName>
    <definedName name="VAS073_F_Personalosanau14IsViso" localSheetId="3">'Forma 4'!$I$20</definedName>
    <definedName name="VAS073_F_Personalosanau15PavirsiniuNuoteku" localSheetId="3">'Forma 4'!$M$20</definedName>
    <definedName name="VAS073_F_Personalosanau16KitosReguliuojamosios" localSheetId="3">'Forma 4'!$N$20</definedName>
    <definedName name="VAS073_F_Personalosanau17KitosVeiklos" localSheetId="3">'Forma 4'!$Q$20</definedName>
    <definedName name="VAS073_F_Personalosanau1Apskaitosveikla1" localSheetId="3">'Forma 4'!$O$20</definedName>
    <definedName name="VAS073_F_Personalosanau1Kitareguliuoja1" localSheetId="3">'Forma 4'!$P$20</definedName>
    <definedName name="VAS073_F_Personalosanau21IS" localSheetId="3">'Forma 4'!$D$52</definedName>
    <definedName name="VAS073_F_Personalosanau231GeriamojoVandens" localSheetId="3">'Forma 4'!$F$52</definedName>
    <definedName name="VAS073_F_Personalosanau232GeriamojoVandens" localSheetId="3">'Forma 4'!$G$52</definedName>
    <definedName name="VAS073_F_Personalosanau233GeriamojoVandens" localSheetId="3">'Forma 4'!$H$52</definedName>
    <definedName name="VAS073_F_Personalosanau23IsViso" localSheetId="3">'Forma 4'!$E$52</definedName>
    <definedName name="VAS073_F_Personalosanau241NuotekuSurinkimas" localSheetId="3">'Forma 4'!$J$52</definedName>
    <definedName name="VAS073_F_Personalosanau242NuotekuValymas" localSheetId="3">'Forma 4'!$K$52</definedName>
    <definedName name="VAS073_F_Personalosanau243NuotekuDumblo" localSheetId="3">'Forma 4'!$L$52</definedName>
    <definedName name="VAS073_F_Personalosanau24IsViso" localSheetId="3">'Forma 4'!$I$52</definedName>
    <definedName name="VAS073_F_Personalosanau25PavirsiniuNuoteku" localSheetId="3">'Forma 4'!$M$52</definedName>
    <definedName name="VAS073_F_Personalosanau26KitosReguliuojamosios" localSheetId="3">'Forma 4'!$N$52</definedName>
    <definedName name="VAS073_F_Personalosanau27KitosVeiklos" localSheetId="3">'Forma 4'!$Q$52</definedName>
    <definedName name="VAS073_F_Personalosanau2Apskaitosveikla1" localSheetId="3">'Forma 4'!$O$52</definedName>
    <definedName name="VAS073_F_Personalosanau2Kitareguliuoja1" localSheetId="3">'Forma 4'!$P$52</definedName>
    <definedName name="VAS073_F_Personalosanau31IS" localSheetId="3">'Forma 4'!$D$108</definedName>
    <definedName name="VAS073_F_Personalosanau331GeriamojoVandens" localSheetId="3">'Forma 4'!$F$108</definedName>
    <definedName name="VAS073_F_Personalosanau332GeriamojoVandens" localSheetId="3">'Forma 4'!$G$108</definedName>
    <definedName name="VAS073_F_Personalosanau333GeriamojoVandens" localSheetId="3">'Forma 4'!$H$108</definedName>
    <definedName name="VAS073_F_Personalosanau33IsViso" localSheetId="3">'Forma 4'!$E$108</definedName>
    <definedName name="VAS073_F_Personalosanau341NuotekuSurinkimas" localSheetId="3">'Forma 4'!$J$108</definedName>
    <definedName name="VAS073_F_Personalosanau342NuotekuValymas" localSheetId="3">'Forma 4'!$K$108</definedName>
    <definedName name="VAS073_F_Personalosanau343NuotekuDumblo" localSheetId="3">'Forma 4'!$L$108</definedName>
    <definedName name="VAS073_F_Personalosanau34IsViso" localSheetId="3">'Forma 4'!$I$108</definedName>
    <definedName name="VAS073_F_Personalosanau35PavirsiniuNuoteku" localSheetId="3">'Forma 4'!$M$108</definedName>
    <definedName name="VAS073_F_Personalosanau36KitosReguliuojamosios" localSheetId="3">'Forma 4'!$N$108</definedName>
    <definedName name="VAS073_F_Personalosanau37KitosVeiklos" localSheetId="3">'Forma 4'!$Q$108</definedName>
    <definedName name="VAS073_F_Personalosanau3Apskaitosveikla1" localSheetId="3">'Forma 4'!$O$108</definedName>
    <definedName name="VAS073_F_Personalosanau3Kitareguliuoja1" localSheetId="3">'Forma 4'!$P$108</definedName>
    <definedName name="VAS073_F_Personalosanau41IS" localSheetId="3">'Forma 4'!$D$205</definedName>
    <definedName name="VAS073_F_Personalosanau431GeriamojoVandens" localSheetId="3">'Forma 4'!$F$205</definedName>
    <definedName name="VAS073_F_Personalosanau432GeriamojoVandens" localSheetId="3">'Forma 4'!$G$205</definedName>
    <definedName name="VAS073_F_Personalosanau433GeriamojoVandens" localSheetId="3">'Forma 4'!$H$205</definedName>
    <definedName name="VAS073_F_Personalosanau43IsViso" localSheetId="3">'Forma 4'!$E$205</definedName>
    <definedName name="VAS073_F_Personalosanau441NuotekuSurinkimas" localSheetId="3">'Forma 4'!$J$205</definedName>
    <definedName name="VAS073_F_Personalosanau442NuotekuValymas" localSheetId="3">'Forma 4'!$K$205</definedName>
    <definedName name="VAS073_F_Personalosanau443NuotekuDumblo" localSheetId="3">'Forma 4'!$L$205</definedName>
    <definedName name="VAS073_F_Personalosanau44IsViso" localSheetId="3">'Forma 4'!$I$205</definedName>
    <definedName name="VAS073_F_Personalosanau45PavirsiniuNuoteku" localSheetId="3">'Forma 4'!$M$205</definedName>
    <definedName name="VAS073_F_Personalosanau46KitosReguliuojamosios" localSheetId="3">'Forma 4'!$N$205</definedName>
    <definedName name="VAS073_F_Personalosanau47KitosVeiklos" localSheetId="3">'Forma 4'!$Q$205</definedName>
    <definedName name="VAS073_F_Personalosanau4Apskaitosveikla1" localSheetId="3">'Forma 4'!$O$205</definedName>
    <definedName name="VAS073_F_Personalosanau4Kitareguliuoja1" localSheetId="3">'Forma 4'!$P$205</definedName>
    <definedName name="VAS073_F_Profesineslite11IS" localSheetId="3">'Forma 4'!$D$76</definedName>
    <definedName name="VAS073_F_Profesineslite131GeriamojoVandens" localSheetId="3">'Forma 4'!$F$76</definedName>
    <definedName name="VAS073_F_Profesineslite132GeriamojoVandens" localSheetId="3">'Forma 4'!$G$76</definedName>
    <definedName name="VAS073_F_Profesineslite133GeriamojoVandens" localSheetId="3">'Forma 4'!$H$76</definedName>
    <definedName name="VAS073_F_Profesineslite13IsViso" localSheetId="3">'Forma 4'!$E$76</definedName>
    <definedName name="VAS073_F_Profesineslite141NuotekuSurinkimas" localSheetId="3">'Forma 4'!$J$76</definedName>
    <definedName name="VAS073_F_Profesineslite142NuotekuValymas" localSheetId="3">'Forma 4'!$K$76</definedName>
    <definedName name="VAS073_F_Profesineslite143NuotekuDumblo" localSheetId="3">'Forma 4'!$L$76</definedName>
    <definedName name="VAS073_F_Profesineslite14IsViso" localSheetId="3">'Forma 4'!$I$76</definedName>
    <definedName name="VAS073_F_Profesineslite15PavirsiniuNuoteku" localSheetId="3">'Forma 4'!$M$76</definedName>
    <definedName name="VAS073_F_Profesineslite16KitosReguliuojamosios" localSheetId="3">'Forma 4'!$N$76</definedName>
    <definedName name="VAS073_F_Profesineslite17KitosVeiklos" localSheetId="3">'Forma 4'!$Q$76</definedName>
    <definedName name="VAS073_F_Profesineslite1Apskaitosveikla1" localSheetId="3">'Forma 4'!$O$76</definedName>
    <definedName name="VAS073_F_Profesineslite1Kitareguliuoja1" localSheetId="3">'Forma 4'!$P$76</definedName>
    <definedName name="VAS073_F_Profesineslite21IS" localSheetId="3">'Forma 4'!$D$129</definedName>
    <definedName name="VAS073_F_Profesineslite231GeriamojoVandens" localSheetId="3">'Forma 4'!$F$129</definedName>
    <definedName name="VAS073_F_Profesineslite232GeriamojoVandens" localSheetId="3">'Forma 4'!$G$129</definedName>
    <definedName name="VAS073_F_Profesineslite233GeriamojoVandens" localSheetId="3">'Forma 4'!$H$129</definedName>
    <definedName name="VAS073_F_Profesineslite23IsViso" localSheetId="3">'Forma 4'!$E$129</definedName>
    <definedName name="VAS073_F_Profesineslite241NuotekuSurinkimas" localSheetId="3">'Forma 4'!$J$129</definedName>
    <definedName name="VAS073_F_Profesineslite242NuotekuValymas" localSheetId="3">'Forma 4'!$K$129</definedName>
    <definedName name="VAS073_F_Profesineslite243NuotekuDumblo" localSheetId="3">'Forma 4'!$L$129</definedName>
    <definedName name="VAS073_F_Profesineslite24IsViso" localSheetId="3">'Forma 4'!$I$129</definedName>
    <definedName name="VAS073_F_Profesineslite25PavirsiniuNuoteku" localSheetId="3">'Forma 4'!$M$129</definedName>
    <definedName name="VAS073_F_Profesineslite26KitosReguliuojamosios" localSheetId="3">'Forma 4'!$N$129</definedName>
    <definedName name="VAS073_F_Profesineslite27KitosVeiklos" localSheetId="3">'Forma 4'!$Q$129</definedName>
    <definedName name="VAS073_F_Profesineslite2Apskaitosveikla1" localSheetId="3">'Forma 4'!$O$129</definedName>
    <definedName name="VAS073_F_Profesineslite2Kitareguliuoja1" localSheetId="3">'Forma 4'!$P$129</definedName>
    <definedName name="VAS073_F_Profesineslite31IS" localSheetId="3">'Forma 4'!$D$181</definedName>
    <definedName name="VAS073_F_Profesineslite331GeriamojoVandens" localSheetId="3">'Forma 4'!$F$181</definedName>
    <definedName name="VAS073_F_Profesineslite332GeriamojoVandens" localSheetId="3">'Forma 4'!$G$181</definedName>
    <definedName name="VAS073_F_Profesineslite333GeriamojoVandens" localSheetId="3">'Forma 4'!$H$181</definedName>
    <definedName name="VAS073_F_Profesineslite33IsViso" localSheetId="3">'Forma 4'!$E$181</definedName>
    <definedName name="VAS073_F_Profesineslite341NuotekuSurinkimas" localSheetId="3">'Forma 4'!$J$181</definedName>
    <definedName name="VAS073_F_Profesineslite342NuotekuValymas" localSheetId="3">'Forma 4'!$K$181</definedName>
    <definedName name="VAS073_F_Profesineslite343NuotekuDumblo" localSheetId="3">'Forma 4'!$L$181</definedName>
    <definedName name="VAS073_F_Profesineslite34IsViso" localSheetId="3">'Forma 4'!$I$181</definedName>
    <definedName name="VAS073_F_Profesineslite35PavirsiniuNuoteku" localSheetId="3">'Forma 4'!$M$181</definedName>
    <definedName name="VAS073_F_Profesineslite36KitosReguliuojamosios" localSheetId="3">'Forma 4'!$N$181</definedName>
    <definedName name="VAS073_F_Profesineslite37KitosVeiklos" localSheetId="3">'Forma 4'!$Q$181</definedName>
    <definedName name="VAS073_F_Profesineslite3Apskaitosveikla1" localSheetId="3">'Forma 4'!$O$181</definedName>
    <definedName name="VAS073_F_Profesineslite3Kitareguliuoja1" localSheetId="3">'Forma 4'!$P$181</definedName>
    <definedName name="VAS073_F_Profesineslite41IS" localSheetId="3">'Forma 4'!$D$226</definedName>
    <definedName name="VAS073_F_Profesineslite431GeriamojoVandens" localSheetId="3">'Forma 4'!$F$226</definedName>
    <definedName name="VAS073_F_Profesineslite432GeriamojoVandens" localSheetId="3">'Forma 4'!$G$226</definedName>
    <definedName name="VAS073_F_Profesineslite433GeriamojoVandens" localSheetId="3">'Forma 4'!$H$226</definedName>
    <definedName name="VAS073_F_Profesineslite43IsViso" localSheetId="3">'Forma 4'!$E$226</definedName>
    <definedName name="VAS073_F_Profesineslite441NuotekuSurinkimas" localSheetId="3">'Forma 4'!$J$226</definedName>
    <definedName name="VAS073_F_Profesineslite442NuotekuValymas" localSheetId="3">'Forma 4'!$K$226</definedName>
    <definedName name="VAS073_F_Profesineslite443NuotekuDumblo" localSheetId="3">'Forma 4'!$L$226</definedName>
    <definedName name="VAS073_F_Profesineslite44IsViso" localSheetId="3">'Forma 4'!$I$226</definedName>
    <definedName name="VAS073_F_Profesineslite45PavirsiniuNuoteku" localSheetId="3">'Forma 4'!$M$226</definedName>
    <definedName name="VAS073_F_Profesineslite46KitosReguliuojamosios" localSheetId="3">'Forma 4'!$N$226</definedName>
    <definedName name="VAS073_F_Profesineslite47KitosVeiklos" localSheetId="3">'Forma 4'!$Q$226</definedName>
    <definedName name="VAS073_F_Profesineslite4Apskaitosveikla1" localSheetId="3">'Forma 4'!$O$226</definedName>
    <definedName name="VAS073_F_Profesineslite4Kitareguliuoja1" localSheetId="3">'Forma 4'!$P$226</definedName>
    <definedName name="VAS073_F_Remontoiraptar11IS" localSheetId="3">'Forma 4'!$D$19</definedName>
    <definedName name="VAS073_F_Remontoiraptar131GeriamojoVandens" localSheetId="3">'Forma 4'!$F$19</definedName>
    <definedName name="VAS073_F_Remontoiraptar132GeriamojoVandens" localSheetId="3">'Forma 4'!$G$19</definedName>
    <definedName name="VAS073_F_Remontoiraptar133GeriamojoVandens" localSheetId="3">'Forma 4'!$H$19</definedName>
    <definedName name="VAS073_F_Remontoiraptar13IsViso" localSheetId="3">'Forma 4'!$E$19</definedName>
    <definedName name="VAS073_F_Remontoiraptar141NuotekuSurinkimas" localSheetId="3">'Forma 4'!$J$19</definedName>
    <definedName name="VAS073_F_Remontoiraptar142NuotekuValymas" localSheetId="3">'Forma 4'!$K$19</definedName>
    <definedName name="VAS073_F_Remontoiraptar143NuotekuDumblo" localSheetId="3">'Forma 4'!$L$19</definedName>
    <definedName name="VAS073_F_Remontoiraptar14IsViso" localSheetId="3">'Forma 4'!$I$19</definedName>
    <definedName name="VAS073_F_Remontoiraptar15PavirsiniuNuoteku" localSheetId="3">'Forma 4'!$M$19</definedName>
    <definedName name="VAS073_F_Remontoiraptar16KitosReguliuojamosios" localSheetId="3">'Forma 4'!$N$19</definedName>
    <definedName name="VAS073_F_Remontoiraptar17KitosVeiklos" localSheetId="3">'Forma 4'!$Q$19</definedName>
    <definedName name="VAS073_F_Remontoiraptar1Apskaitosveikla1" localSheetId="3">'Forma 4'!$O$19</definedName>
    <definedName name="VAS073_F_Remontoiraptar1Kitareguliuoja1" localSheetId="3">'Forma 4'!$P$19</definedName>
    <definedName name="VAS073_F_Remontoiraptar21IS" localSheetId="3">'Forma 4'!$D$47</definedName>
    <definedName name="VAS073_F_Remontoiraptar231GeriamojoVandens" localSheetId="3">'Forma 4'!$F$47</definedName>
    <definedName name="VAS073_F_Remontoiraptar232GeriamojoVandens" localSheetId="3">'Forma 4'!$G$47</definedName>
    <definedName name="VAS073_F_Remontoiraptar233GeriamojoVandens" localSheetId="3">'Forma 4'!$H$47</definedName>
    <definedName name="VAS073_F_Remontoiraptar23IsViso" localSheetId="3">'Forma 4'!$E$47</definedName>
    <definedName name="VAS073_F_Remontoiraptar241NuotekuSurinkimas" localSheetId="3">'Forma 4'!$J$47</definedName>
    <definedName name="VAS073_F_Remontoiraptar242NuotekuValymas" localSheetId="3">'Forma 4'!$K$47</definedName>
    <definedName name="VAS073_F_Remontoiraptar243NuotekuDumblo" localSheetId="3">'Forma 4'!$L$47</definedName>
    <definedName name="VAS073_F_Remontoiraptar24IsViso" localSheetId="3">'Forma 4'!$I$47</definedName>
    <definedName name="VAS073_F_Remontoiraptar25PavirsiniuNuoteku" localSheetId="3">'Forma 4'!$M$47</definedName>
    <definedName name="VAS073_F_Remontoiraptar26KitosReguliuojamosios" localSheetId="3">'Forma 4'!$N$47</definedName>
    <definedName name="VAS073_F_Remontoiraptar27KitosVeiklos" localSheetId="3">'Forma 4'!$Q$47</definedName>
    <definedName name="VAS073_F_Remontoiraptar2Apskaitosveikla1" localSheetId="3">'Forma 4'!$O$47</definedName>
    <definedName name="VAS073_F_Remontoiraptar2Kitareguliuoja1" localSheetId="3">'Forma 4'!$P$47</definedName>
    <definedName name="VAS073_F_Remontoiraptar31IS" localSheetId="3">'Forma 4'!$D$103</definedName>
    <definedName name="VAS073_F_Remontoiraptar331GeriamojoVandens" localSheetId="3">'Forma 4'!$F$103</definedName>
    <definedName name="VAS073_F_Remontoiraptar332GeriamojoVandens" localSheetId="3">'Forma 4'!$G$103</definedName>
    <definedName name="VAS073_F_Remontoiraptar333GeriamojoVandens" localSheetId="3">'Forma 4'!$H$103</definedName>
    <definedName name="VAS073_F_Remontoiraptar33IsViso" localSheetId="3">'Forma 4'!$E$103</definedName>
    <definedName name="VAS073_F_Remontoiraptar341NuotekuSurinkimas" localSheetId="3">'Forma 4'!$J$103</definedName>
    <definedName name="VAS073_F_Remontoiraptar342NuotekuValymas" localSheetId="3">'Forma 4'!$K$103</definedName>
    <definedName name="VAS073_F_Remontoiraptar343NuotekuDumblo" localSheetId="3">'Forma 4'!$L$103</definedName>
    <definedName name="VAS073_F_Remontoiraptar34IsViso" localSheetId="3">'Forma 4'!$I$103</definedName>
    <definedName name="VAS073_F_Remontoiraptar35PavirsiniuNuoteku" localSheetId="3">'Forma 4'!$M$103</definedName>
    <definedName name="VAS073_F_Remontoiraptar36KitosReguliuojamosios" localSheetId="3">'Forma 4'!$N$103</definedName>
    <definedName name="VAS073_F_Remontoiraptar37KitosVeiklos" localSheetId="3">'Forma 4'!$Q$103</definedName>
    <definedName name="VAS073_F_Remontoiraptar3Apskaitosveikla1" localSheetId="3">'Forma 4'!$O$103</definedName>
    <definedName name="VAS073_F_Remontoiraptar3Kitareguliuoja1" localSheetId="3">'Forma 4'!$P$103</definedName>
    <definedName name="VAS073_F_Remontoiraptar41IS" localSheetId="3">'Forma 4'!$D$155</definedName>
    <definedName name="VAS073_F_Remontoiraptar431GeriamojoVandens" localSheetId="3">'Forma 4'!$F$155</definedName>
    <definedName name="VAS073_F_Remontoiraptar432GeriamojoVandens" localSheetId="3">'Forma 4'!$G$155</definedName>
    <definedName name="VAS073_F_Remontoiraptar433GeriamojoVandens" localSheetId="3">'Forma 4'!$H$155</definedName>
    <definedName name="VAS073_F_Remontoiraptar43IsViso" localSheetId="3">'Forma 4'!$E$155</definedName>
    <definedName name="VAS073_F_Remontoiraptar441NuotekuSurinkimas" localSheetId="3">'Forma 4'!$J$155</definedName>
    <definedName name="VAS073_F_Remontoiraptar442NuotekuValymas" localSheetId="3">'Forma 4'!$K$155</definedName>
    <definedName name="VAS073_F_Remontoiraptar443NuotekuDumblo" localSheetId="3">'Forma 4'!$L$155</definedName>
    <definedName name="VAS073_F_Remontoiraptar44IsViso" localSheetId="3">'Forma 4'!$I$155</definedName>
    <definedName name="VAS073_F_Remontoiraptar45PavirsiniuNuoteku" localSheetId="3">'Forma 4'!$M$155</definedName>
    <definedName name="VAS073_F_Remontoiraptar46KitosReguliuojamosios" localSheetId="3">'Forma 4'!$N$155</definedName>
    <definedName name="VAS073_F_Remontoiraptar47KitosVeiklos" localSheetId="3">'Forma 4'!$Q$155</definedName>
    <definedName name="VAS073_F_Remontoiraptar4Apskaitosveikla1" localSheetId="3">'Forma 4'!$O$155</definedName>
    <definedName name="VAS073_F_Remontoiraptar4Kitareguliuoja1" localSheetId="3">'Forma 4'!$P$155</definedName>
    <definedName name="VAS073_F_Remontoiraptar51IS" localSheetId="3">'Forma 4'!$D$200</definedName>
    <definedName name="VAS073_F_Remontoiraptar531GeriamojoVandens" localSheetId="3">'Forma 4'!$F$200</definedName>
    <definedName name="VAS073_F_Remontoiraptar532GeriamojoVandens" localSheetId="3">'Forma 4'!$G$200</definedName>
    <definedName name="VAS073_F_Remontoiraptar533GeriamojoVandens" localSheetId="3">'Forma 4'!$H$200</definedName>
    <definedName name="VAS073_F_Remontoiraptar53IsViso" localSheetId="3">'Forma 4'!$E$200</definedName>
    <definedName name="VAS073_F_Remontoiraptar541NuotekuSurinkimas" localSheetId="3">'Forma 4'!$J$200</definedName>
    <definedName name="VAS073_F_Remontoiraptar542NuotekuValymas" localSheetId="3">'Forma 4'!$K$200</definedName>
    <definedName name="VAS073_F_Remontoiraptar543NuotekuDumblo" localSheetId="3">'Forma 4'!$L$200</definedName>
    <definedName name="VAS073_F_Remontoiraptar54IsViso" localSheetId="3">'Forma 4'!$I$200</definedName>
    <definedName name="VAS073_F_Remontoiraptar55PavirsiniuNuoteku" localSheetId="3">'Forma 4'!$M$200</definedName>
    <definedName name="VAS073_F_Remontoiraptar56KitosReguliuojamosios" localSheetId="3">'Forma 4'!$N$200</definedName>
    <definedName name="VAS073_F_Remontoiraptar57KitosVeiklos" localSheetId="3">'Forma 4'!$Q$200</definedName>
    <definedName name="VAS073_F_Remontoiraptar5Apskaitosveikla1" localSheetId="3">'Forma 4'!$O$200</definedName>
    <definedName name="VAS073_F_Remontoiraptar5Kitareguliuoja1" localSheetId="3">'Forma 4'!$P$200</definedName>
    <definedName name="VAS073_F_Remontomedziag11IS" localSheetId="3">'Forma 4'!$D$17</definedName>
    <definedName name="VAS073_F_Remontomedziag131GeriamojoVandens" localSheetId="3">'Forma 4'!$F$17</definedName>
    <definedName name="VAS073_F_Remontomedziag132GeriamojoVandens" localSheetId="3">'Forma 4'!$G$17</definedName>
    <definedName name="VAS073_F_Remontomedziag133GeriamojoVandens" localSheetId="3">'Forma 4'!$H$17</definedName>
    <definedName name="VAS073_F_Remontomedziag13IsViso" localSheetId="3">'Forma 4'!$E$17</definedName>
    <definedName name="VAS073_F_Remontomedziag141NuotekuSurinkimas" localSheetId="3">'Forma 4'!$J$17</definedName>
    <definedName name="VAS073_F_Remontomedziag142NuotekuValymas" localSheetId="3">'Forma 4'!$K$17</definedName>
    <definedName name="VAS073_F_Remontomedziag143NuotekuDumblo" localSheetId="3">'Forma 4'!$L$17</definedName>
    <definedName name="VAS073_F_Remontomedziag14IsViso" localSheetId="3">'Forma 4'!$I$17</definedName>
    <definedName name="VAS073_F_Remontomedziag15PavirsiniuNuoteku" localSheetId="3">'Forma 4'!$M$17</definedName>
    <definedName name="VAS073_F_Remontomedziag16KitosReguliuojamosios" localSheetId="3">'Forma 4'!$N$17</definedName>
    <definedName name="VAS073_F_Remontomedziag17KitosVeiklos" localSheetId="3">'Forma 4'!$Q$17</definedName>
    <definedName name="VAS073_F_Remontomedziag1Apskaitosveikla1" localSheetId="3">'Forma 4'!$O$17</definedName>
    <definedName name="VAS073_F_Remontomedziag1Kitareguliuoja1" localSheetId="3">'Forma 4'!$P$17</definedName>
    <definedName name="VAS073_F_Remontomedziag21IS" localSheetId="3">'Forma 4'!$D$46</definedName>
    <definedName name="VAS073_F_Remontomedziag231GeriamojoVandens" localSheetId="3">'Forma 4'!$F$46</definedName>
    <definedName name="VAS073_F_Remontomedziag232GeriamojoVandens" localSheetId="3">'Forma 4'!$G$46</definedName>
    <definedName name="VAS073_F_Remontomedziag233GeriamojoVandens" localSheetId="3">'Forma 4'!$H$46</definedName>
    <definedName name="VAS073_F_Remontomedziag23IsViso" localSheetId="3">'Forma 4'!$E$46</definedName>
    <definedName name="VAS073_F_Remontomedziag241NuotekuSurinkimas" localSheetId="3">'Forma 4'!$J$46</definedName>
    <definedName name="VAS073_F_Remontomedziag242NuotekuValymas" localSheetId="3">'Forma 4'!$K$46</definedName>
    <definedName name="VAS073_F_Remontomedziag243NuotekuDumblo" localSheetId="3">'Forma 4'!$L$46</definedName>
    <definedName name="VAS073_F_Remontomedziag24IsViso" localSheetId="3">'Forma 4'!$I$46</definedName>
    <definedName name="VAS073_F_Remontomedziag25PavirsiniuNuoteku" localSheetId="3">'Forma 4'!$M$46</definedName>
    <definedName name="VAS073_F_Remontomedziag26KitosReguliuojamosios" localSheetId="3">'Forma 4'!$N$46</definedName>
    <definedName name="VAS073_F_Remontomedziag27KitosVeiklos" localSheetId="3">'Forma 4'!$Q$46</definedName>
    <definedName name="VAS073_F_Remontomedziag2Apskaitosveikla1" localSheetId="3">'Forma 4'!$O$46</definedName>
    <definedName name="VAS073_F_Remontomedziag2Kitareguliuoja1" localSheetId="3">'Forma 4'!$P$46</definedName>
    <definedName name="VAS073_F_Remontomedziag31IS" localSheetId="3">'Forma 4'!$D$102</definedName>
    <definedName name="VAS073_F_Remontomedziag331GeriamojoVandens" localSheetId="3">'Forma 4'!$F$102</definedName>
    <definedName name="VAS073_F_Remontomedziag332GeriamojoVandens" localSheetId="3">'Forma 4'!$G$102</definedName>
    <definedName name="VAS073_F_Remontomedziag333GeriamojoVandens" localSheetId="3">'Forma 4'!$H$102</definedName>
    <definedName name="VAS073_F_Remontomedziag33IsViso" localSheetId="3">'Forma 4'!$E$102</definedName>
    <definedName name="VAS073_F_Remontomedziag341NuotekuSurinkimas" localSheetId="3">'Forma 4'!$J$102</definedName>
    <definedName name="VAS073_F_Remontomedziag342NuotekuValymas" localSheetId="3">'Forma 4'!$K$102</definedName>
    <definedName name="VAS073_F_Remontomedziag343NuotekuDumblo" localSheetId="3">'Forma 4'!$L$102</definedName>
    <definedName name="VAS073_F_Remontomedziag34IsViso" localSheetId="3">'Forma 4'!$I$102</definedName>
    <definedName name="VAS073_F_Remontomedziag35PavirsiniuNuoteku" localSheetId="3">'Forma 4'!$M$102</definedName>
    <definedName name="VAS073_F_Remontomedziag36KitosReguliuojamosios" localSheetId="3">'Forma 4'!$N$102</definedName>
    <definedName name="VAS073_F_Remontomedziag37KitosVeiklos" localSheetId="3">'Forma 4'!$Q$102</definedName>
    <definedName name="VAS073_F_Remontomedziag3Apskaitosveikla1" localSheetId="3">'Forma 4'!$O$102</definedName>
    <definedName name="VAS073_F_Remontomedziag3Kitareguliuoja1" localSheetId="3">'Forma 4'!$P$102</definedName>
    <definedName name="VAS073_F_Remontomedziag41IS" localSheetId="3">'Forma 4'!$D$154</definedName>
    <definedName name="VAS073_F_Remontomedziag431GeriamojoVandens" localSheetId="3">'Forma 4'!$F$154</definedName>
    <definedName name="VAS073_F_Remontomedziag432GeriamojoVandens" localSheetId="3">'Forma 4'!$G$154</definedName>
    <definedName name="VAS073_F_Remontomedziag433GeriamojoVandens" localSheetId="3">'Forma 4'!$H$154</definedName>
    <definedName name="VAS073_F_Remontomedziag43IsViso" localSheetId="3">'Forma 4'!$E$154</definedName>
    <definedName name="VAS073_F_Remontomedziag441NuotekuSurinkimas" localSheetId="3">'Forma 4'!$J$154</definedName>
    <definedName name="VAS073_F_Remontomedziag442NuotekuValymas" localSheetId="3">'Forma 4'!$K$154</definedName>
    <definedName name="VAS073_F_Remontomedziag443NuotekuDumblo" localSheetId="3">'Forma 4'!$L$154</definedName>
    <definedName name="VAS073_F_Remontomedziag44IsViso" localSheetId="3">'Forma 4'!$I$154</definedName>
    <definedName name="VAS073_F_Remontomedziag45PavirsiniuNuoteku" localSheetId="3">'Forma 4'!$M$154</definedName>
    <definedName name="VAS073_F_Remontomedziag46KitosReguliuojamosios" localSheetId="3">'Forma 4'!$N$154</definedName>
    <definedName name="VAS073_F_Remontomedziag47KitosVeiklos" localSheetId="3">'Forma 4'!$Q$154</definedName>
    <definedName name="VAS073_F_Remontomedziag4Apskaitosveikla1" localSheetId="3">'Forma 4'!$O$154</definedName>
    <definedName name="VAS073_F_Remontomedziag4Kitareguliuoja1" localSheetId="3">'Forma 4'!$P$154</definedName>
    <definedName name="VAS073_F_Remontomedziag51IS" localSheetId="3">'Forma 4'!$D$199</definedName>
    <definedName name="VAS073_F_Remontomedziag531GeriamojoVandens" localSheetId="3">'Forma 4'!$F$199</definedName>
    <definedName name="VAS073_F_Remontomedziag532GeriamojoVandens" localSheetId="3">'Forma 4'!$G$199</definedName>
    <definedName name="VAS073_F_Remontomedziag533GeriamojoVandens" localSheetId="3">'Forma 4'!$H$199</definedName>
    <definedName name="VAS073_F_Remontomedziag53IsViso" localSheetId="3">'Forma 4'!$E$199</definedName>
    <definedName name="VAS073_F_Remontomedziag541NuotekuSurinkimas" localSheetId="3">'Forma 4'!$J$199</definedName>
    <definedName name="VAS073_F_Remontomedziag542NuotekuValymas" localSheetId="3">'Forma 4'!$K$199</definedName>
    <definedName name="VAS073_F_Remontomedziag543NuotekuDumblo" localSheetId="3">'Forma 4'!$L$199</definedName>
    <definedName name="VAS073_F_Remontomedziag54IsViso" localSheetId="3">'Forma 4'!$I$199</definedName>
    <definedName name="VAS073_F_Remontomedziag55PavirsiniuNuoteku" localSheetId="3">'Forma 4'!$M$199</definedName>
    <definedName name="VAS073_F_Remontomedziag56KitosReguliuojamosios" localSheetId="3">'Forma 4'!$N$199</definedName>
    <definedName name="VAS073_F_Remontomedziag57KitosVeiklos" localSheetId="3">'Forma 4'!$Q$199</definedName>
    <definedName name="VAS073_F_Remontomedziag5Apskaitosveikla1" localSheetId="3">'Forma 4'!$O$199</definedName>
    <definedName name="VAS073_F_Remontomedziag5Kitareguliuoja1" localSheetId="3">'Forma 4'!$P$199</definedName>
    <definedName name="VAS073_F_Rinkodarosirpa11IS" localSheetId="3">'Forma 4'!$D$83</definedName>
    <definedName name="VAS073_F_Rinkodarosirpa131GeriamojoVandens" localSheetId="3">'Forma 4'!$F$83</definedName>
    <definedName name="VAS073_F_Rinkodarosirpa132GeriamojoVandens" localSheetId="3">'Forma 4'!$G$83</definedName>
    <definedName name="VAS073_F_Rinkodarosirpa133GeriamojoVandens" localSheetId="3">'Forma 4'!$H$83</definedName>
    <definedName name="VAS073_F_Rinkodarosirpa13IsViso" localSheetId="3">'Forma 4'!$E$83</definedName>
    <definedName name="VAS073_F_Rinkodarosirpa141NuotekuSurinkimas" localSheetId="3">'Forma 4'!$J$83</definedName>
    <definedName name="VAS073_F_Rinkodarosirpa142NuotekuValymas" localSheetId="3">'Forma 4'!$K$83</definedName>
    <definedName name="VAS073_F_Rinkodarosirpa143NuotekuDumblo" localSheetId="3">'Forma 4'!$L$83</definedName>
    <definedName name="VAS073_F_Rinkodarosirpa14IsViso" localSheetId="3">'Forma 4'!$I$83</definedName>
    <definedName name="VAS073_F_Rinkodarosirpa15PavirsiniuNuoteku" localSheetId="3">'Forma 4'!$M$83</definedName>
    <definedName name="VAS073_F_Rinkodarosirpa16KitosReguliuojamosios" localSheetId="3">'Forma 4'!$N$83</definedName>
    <definedName name="VAS073_F_Rinkodarosirpa17KitosVeiklos" localSheetId="3">'Forma 4'!$Q$83</definedName>
    <definedName name="VAS073_F_Rinkodarosirpa1Apskaitosveikla1" localSheetId="3">'Forma 4'!$O$83</definedName>
    <definedName name="VAS073_F_Rinkodarosirpa1Kitareguliuoja1" localSheetId="3">'Forma 4'!$P$83</definedName>
    <definedName name="VAS073_F_Rinkodarosirpa21IS" localSheetId="3">'Forma 4'!$D$136</definedName>
    <definedName name="VAS073_F_Rinkodarosirpa231GeriamojoVandens" localSheetId="3">'Forma 4'!$F$136</definedName>
    <definedName name="VAS073_F_Rinkodarosirpa232GeriamojoVandens" localSheetId="3">'Forma 4'!$G$136</definedName>
    <definedName name="VAS073_F_Rinkodarosirpa233GeriamojoVandens" localSheetId="3">'Forma 4'!$H$136</definedName>
    <definedName name="VAS073_F_Rinkodarosirpa23IsViso" localSheetId="3">'Forma 4'!$E$136</definedName>
    <definedName name="VAS073_F_Rinkodarosirpa241NuotekuSurinkimas" localSheetId="3">'Forma 4'!$J$136</definedName>
    <definedName name="VAS073_F_Rinkodarosirpa242NuotekuValymas" localSheetId="3">'Forma 4'!$K$136</definedName>
    <definedName name="VAS073_F_Rinkodarosirpa243NuotekuDumblo" localSheetId="3">'Forma 4'!$L$136</definedName>
    <definedName name="VAS073_F_Rinkodarosirpa24IsViso" localSheetId="3">'Forma 4'!$I$136</definedName>
    <definedName name="VAS073_F_Rinkodarosirpa25PavirsiniuNuoteku" localSheetId="3">'Forma 4'!$M$136</definedName>
    <definedName name="VAS073_F_Rinkodarosirpa26KitosReguliuojamosios" localSheetId="3">'Forma 4'!$N$136</definedName>
    <definedName name="VAS073_F_Rinkodarosirpa27KitosVeiklos" localSheetId="3">'Forma 4'!$Q$136</definedName>
    <definedName name="VAS073_F_Rinkodarosirpa2Apskaitosveikla1" localSheetId="3">'Forma 4'!$O$136</definedName>
    <definedName name="VAS073_F_Rinkodarosirpa2Kitareguliuoja1" localSheetId="3">'Forma 4'!$P$136</definedName>
    <definedName name="VAS073_F_Rinkodarosirpa31IS" localSheetId="3">'Forma 4'!$D$188</definedName>
    <definedName name="VAS073_F_Rinkodarosirpa331GeriamojoVandens" localSheetId="3">'Forma 4'!$F$188</definedName>
    <definedName name="VAS073_F_Rinkodarosirpa332GeriamojoVandens" localSheetId="3">'Forma 4'!$G$188</definedName>
    <definedName name="VAS073_F_Rinkodarosirpa333GeriamojoVandens" localSheetId="3">'Forma 4'!$H$188</definedName>
    <definedName name="VAS073_F_Rinkodarosirpa33IsViso" localSheetId="3">'Forma 4'!$E$188</definedName>
    <definedName name="VAS073_F_Rinkodarosirpa341NuotekuSurinkimas" localSheetId="3">'Forma 4'!$J$188</definedName>
    <definedName name="VAS073_F_Rinkodarosirpa342NuotekuValymas" localSheetId="3">'Forma 4'!$K$188</definedName>
    <definedName name="VAS073_F_Rinkodarosirpa343NuotekuDumblo" localSheetId="3">'Forma 4'!$L$188</definedName>
    <definedName name="VAS073_F_Rinkodarosirpa34IsViso" localSheetId="3">'Forma 4'!$I$188</definedName>
    <definedName name="VAS073_F_Rinkodarosirpa35PavirsiniuNuoteku" localSheetId="3">'Forma 4'!$M$188</definedName>
    <definedName name="VAS073_F_Rinkodarosirpa36KitosReguliuojamosios" localSheetId="3">'Forma 4'!$N$188</definedName>
    <definedName name="VAS073_F_Rinkodarosirpa37KitosVeiklos" localSheetId="3">'Forma 4'!$Q$188</definedName>
    <definedName name="VAS073_F_Rinkodarosirpa3Apskaitosveikla1" localSheetId="3">'Forma 4'!$O$188</definedName>
    <definedName name="VAS073_F_Rinkodarosirpa3Kitareguliuoja1" localSheetId="3">'Forma 4'!$P$188</definedName>
    <definedName name="VAS073_F_Rinkodarosirpa41IS" localSheetId="3">'Forma 4'!$D$234</definedName>
    <definedName name="VAS073_F_Rinkodarosirpa431GeriamojoVandens" localSheetId="3">'Forma 4'!$F$234</definedName>
    <definedName name="VAS073_F_Rinkodarosirpa432GeriamojoVandens" localSheetId="3">'Forma 4'!$G$234</definedName>
    <definedName name="VAS073_F_Rinkodarosirpa433GeriamojoVandens" localSheetId="3">'Forma 4'!$H$234</definedName>
    <definedName name="VAS073_F_Rinkodarosirpa43IsViso" localSheetId="3">'Forma 4'!$E$234</definedName>
    <definedName name="VAS073_F_Rinkodarosirpa441NuotekuSurinkimas" localSheetId="3">'Forma 4'!$J$234</definedName>
    <definedName name="VAS073_F_Rinkodarosirpa442NuotekuValymas" localSheetId="3">'Forma 4'!$K$234</definedName>
    <definedName name="VAS073_F_Rinkodarosirpa443NuotekuDumblo" localSheetId="3">'Forma 4'!$L$234</definedName>
    <definedName name="VAS073_F_Rinkodarosirpa44IsViso" localSheetId="3">'Forma 4'!$I$234</definedName>
    <definedName name="VAS073_F_Rinkodarosirpa45PavirsiniuNuoteku" localSheetId="3">'Forma 4'!$M$234</definedName>
    <definedName name="VAS073_F_Rinkodarosirpa46KitosReguliuojamosios" localSheetId="3">'Forma 4'!$N$234</definedName>
    <definedName name="VAS073_F_Rinkodarosirpa47KitosVeiklos" localSheetId="3">'Forma 4'!$Q$234</definedName>
    <definedName name="VAS073_F_Rinkodarosirpa4Apskaitosveikla1" localSheetId="3">'Forma 4'!$O$234</definedName>
    <definedName name="VAS073_F_Rinkodarosirpa4Kitareguliuoja1" localSheetId="3">'Forma 4'!$P$234</definedName>
    <definedName name="VAS073_F_Rysiupaslaugus11IS" localSheetId="3">'Forma 4'!$D$72</definedName>
    <definedName name="VAS073_F_Rysiupaslaugus131GeriamojoVandens" localSheetId="3">'Forma 4'!$F$72</definedName>
    <definedName name="VAS073_F_Rysiupaslaugus132GeriamojoVandens" localSheetId="3">'Forma 4'!$G$72</definedName>
    <definedName name="VAS073_F_Rysiupaslaugus133GeriamojoVandens" localSheetId="3">'Forma 4'!$H$72</definedName>
    <definedName name="VAS073_F_Rysiupaslaugus13IsViso" localSheetId="3">'Forma 4'!$E$72</definedName>
    <definedName name="VAS073_F_Rysiupaslaugus141NuotekuSurinkimas" localSheetId="3">'Forma 4'!$J$72</definedName>
    <definedName name="VAS073_F_Rysiupaslaugus142NuotekuValymas" localSheetId="3">'Forma 4'!$K$72</definedName>
    <definedName name="VAS073_F_Rysiupaslaugus143NuotekuDumblo" localSheetId="3">'Forma 4'!$L$72</definedName>
    <definedName name="VAS073_F_Rysiupaslaugus14IsViso" localSheetId="3">'Forma 4'!$I$72</definedName>
    <definedName name="VAS073_F_Rysiupaslaugus15PavirsiniuNuoteku" localSheetId="3">'Forma 4'!$M$72</definedName>
    <definedName name="VAS073_F_Rysiupaslaugus16KitosReguliuojamosios" localSheetId="3">'Forma 4'!$N$72</definedName>
    <definedName name="VAS073_F_Rysiupaslaugus17KitosVeiklos" localSheetId="3">'Forma 4'!$Q$72</definedName>
    <definedName name="VAS073_F_Rysiupaslaugus1Apskaitosveikla1" localSheetId="3">'Forma 4'!$O$72</definedName>
    <definedName name="VAS073_F_Rysiupaslaugus1Kitareguliuoja1" localSheetId="3">'Forma 4'!$P$72</definedName>
    <definedName name="VAS073_F_Rysiupaslaugus21IS" localSheetId="3">'Forma 4'!$D$125</definedName>
    <definedName name="VAS073_F_Rysiupaslaugus231GeriamojoVandens" localSheetId="3">'Forma 4'!$F$125</definedName>
    <definedName name="VAS073_F_Rysiupaslaugus232GeriamojoVandens" localSheetId="3">'Forma 4'!$G$125</definedName>
    <definedName name="VAS073_F_Rysiupaslaugus233GeriamojoVandens" localSheetId="3">'Forma 4'!$H$125</definedName>
    <definedName name="VAS073_F_Rysiupaslaugus23IsViso" localSheetId="3">'Forma 4'!$E$125</definedName>
    <definedName name="VAS073_F_Rysiupaslaugus241NuotekuSurinkimas" localSheetId="3">'Forma 4'!$J$125</definedName>
    <definedName name="VAS073_F_Rysiupaslaugus242NuotekuValymas" localSheetId="3">'Forma 4'!$K$125</definedName>
    <definedName name="VAS073_F_Rysiupaslaugus243NuotekuDumblo" localSheetId="3">'Forma 4'!$L$125</definedName>
    <definedName name="VAS073_F_Rysiupaslaugus24IsViso" localSheetId="3">'Forma 4'!$I$125</definedName>
    <definedName name="VAS073_F_Rysiupaslaugus25PavirsiniuNuoteku" localSheetId="3">'Forma 4'!$M$125</definedName>
    <definedName name="VAS073_F_Rysiupaslaugus26KitosReguliuojamosios" localSheetId="3">'Forma 4'!$N$125</definedName>
    <definedName name="VAS073_F_Rysiupaslaugus27KitosVeiklos" localSheetId="3">'Forma 4'!$Q$125</definedName>
    <definedName name="VAS073_F_Rysiupaslaugus2Apskaitosveikla1" localSheetId="3">'Forma 4'!$O$125</definedName>
    <definedName name="VAS073_F_Rysiupaslaugus2Kitareguliuoja1" localSheetId="3">'Forma 4'!$P$125</definedName>
    <definedName name="VAS073_F_Rysiupaslaugus31IS" localSheetId="3">'Forma 4'!$D$177</definedName>
    <definedName name="VAS073_F_Rysiupaslaugus331GeriamojoVandens" localSheetId="3">'Forma 4'!$F$177</definedName>
    <definedName name="VAS073_F_Rysiupaslaugus332GeriamojoVandens" localSheetId="3">'Forma 4'!$G$177</definedName>
    <definedName name="VAS073_F_Rysiupaslaugus333GeriamojoVandens" localSheetId="3">'Forma 4'!$H$177</definedName>
    <definedName name="VAS073_F_Rysiupaslaugus33IsViso" localSheetId="3">'Forma 4'!$E$177</definedName>
    <definedName name="VAS073_F_Rysiupaslaugus341NuotekuSurinkimas" localSheetId="3">'Forma 4'!$J$177</definedName>
    <definedName name="VAS073_F_Rysiupaslaugus342NuotekuValymas" localSheetId="3">'Forma 4'!$K$177</definedName>
    <definedName name="VAS073_F_Rysiupaslaugus343NuotekuDumblo" localSheetId="3">'Forma 4'!$L$177</definedName>
    <definedName name="VAS073_F_Rysiupaslaugus34IsViso" localSheetId="3">'Forma 4'!$I$177</definedName>
    <definedName name="VAS073_F_Rysiupaslaugus35PavirsiniuNuoteku" localSheetId="3">'Forma 4'!$M$177</definedName>
    <definedName name="VAS073_F_Rysiupaslaugus36KitosReguliuojamosios" localSheetId="3">'Forma 4'!$N$177</definedName>
    <definedName name="VAS073_F_Rysiupaslaugus37KitosVeiklos" localSheetId="3">'Forma 4'!$Q$177</definedName>
    <definedName name="VAS073_F_Rysiupaslaugus3Apskaitosveikla1" localSheetId="3">'Forma 4'!$O$177</definedName>
    <definedName name="VAS073_F_Rysiupaslaugus3Kitareguliuoja1" localSheetId="3">'Forma 4'!$P$177</definedName>
    <definedName name="VAS073_F_Rysiupaslaugus41IS" localSheetId="3">'Forma 4'!$D$222</definedName>
    <definedName name="VAS073_F_Rysiupaslaugus431GeriamojoVandens" localSheetId="3">'Forma 4'!$F$222</definedName>
    <definedName name="VAS073_F_Rysiupaslaugus432GeriamojoVandens" localSheetId="3">'Forma 4'!$G$222</definedName>
    <definedName name="VAS073_F_Rysiupaslaugus433GeriamojoVandens" localSheetId="3">'Forma 4'!$H$222</definedName>
    <definedName name="VAS073_F_Rysiupaslaugus43IsViso" localSheetId="3">'Forma 4'!$E$222</definedName>
    <definedName name="VAS073_F_Rysiupaslaugus441NuotekuSurinkimas" localSheetId="3">'Forma 4'!$J$222</definedName>
    <definedName name="VAS073_F_Rysiupaslaugus442NuotekuValymas" localSheetId="3">'Forma 4'!$K$222</definedName>
    <definedName name="VAS073_F_Rysiupaslaugus443NuotekuDumblo" localSheetId="3">'Forma 4'!$L$222</definedName>
    <definedName name="VAS073_F_Rysiupaslaugus44IsViso" localSheetId="3">'Forma 4'!$I$222</definedName>
    <definedName name="VAS073_F_Rysiupaslaugus45PavirsiniuNuoteku" localSheetId="3">'Forma 4'!$M$222</definedName>
    <definedName name="VAS073_F_Rysiupaslaugus46KitosReguliuojamosios" localSheetId="3">'Forma 4'!$N$222</definedName>
    <definedName name="VAS073_F_Rysiupaslaugus47KitosVeiklos" localSheetId="3">'Forma 4'!$Q$222</definedName>
    <definedName name="VAS073_F_Rysiupaslaugus4Apskaitosveikla1" localSheetId="3">'Forma 4'!$O$222</definedName>
    <definedName name="VAS073_F_Rysiupaslaugus4Kitareguliuoja1" localSheetId="3">'Forma 4'!$P$222</definedName>
    <definedName name="VAS073_F_Silumosenergij11IS" localSheetId="3">'Forma 4'!$D$43</definedName>
    <definedName name="VAS073_F_Silumosenergij131GeriamojoVandens" localSheetId="3">'Forma 4'!$F$43</definedName>
    <definedName name="VAS073_F_Silumosenergij132GeriamojoVandens" localSheetId="3">'Forma 4'!$G$43</definedName>
    <definedName name="VAS073_F_Silumosenergij133GeriamojoVandens" localSheetId="3">'Forma 4'!$H$43</definedName>
    <definedName name="VAS073_F_Silumosenergij13IsViso" localSheetId="3">'Forma 4'!$E$43</definedName>
    <definedName name="VAS073_F_Silumosenergij141NuotekuSurinkimas" localSheetId="3">'Forma 4'!$J$43</definedName>
    <definedName name="VAS073_F_Silumosenergij142NuotekuValymas" localSheetId="3">'Forma 4'!$K$43</definedName>
    <definedName name="VAS073_F_Silumosenergij143NuotekuDumblo" localSheetId="3">'Forma 4'!$L$43</definedName>
    <definedName name="VAS073_F_Silumosenergij14IsViso" localSheetId="3">'Forma 4'!$I$43</definedName>
    <definedName name="VAS073_F_Silumosenergij15PavirsiniuNuoteku" localSheetId="3">'Forma 4'!$M$43</definedName>
    <definedName name="VAS073_F_Silumosenergij16KitosReguliuojamosios" localSheetId="3">'Forma 4'!$N$43</definedName>
    <definedName name="VAS073_F_Silumosenergij17KitosVeiklos" localSheetId="3">'Forma 4'!$Q$43</definedName>
    <definedName name="VAS073_F_Silumosenergij1Apskaitosveikla1" localSheetId="3">'Forma 4'!$O$43</definedName>
    <definedName name="VAS073_F_Silumosenergij1Kitareguliuoja1" localSheetId="3">'Forma 4'!$P$43</definedName>
    <definedName name="VAS073_F_Silumosenergij21IS" localSheetId="3">'Forma 4'!$D$44</definedName>
    <definedName name="VAS073_F_Silumosenergij231GeriamojoVandens" localSheetId="3">'Forma 4'!$F$44</definedName>
    <definedName name="VAS073_F_Silumosenergij232GeriamojoVandens" localSheetId="3">'Forma 4'!$G$44</definedName>
    <definedName name="VAS073_F_Silumosenergij233GeriamojoVandens" localSheetId="3">'Forma 4'!$H$44</definedName>
    <definedName name="VAS073_F_Silumosenergij23IsViso" localSheetId="3">'Forma 4'!$E$44</definedName>
    <definedName name="VAS073_F_Silumosenergij241NuotekuSurinkimas" localSheetId="3">'Forma 4'!$J$44</definedName>
    <definedName name="VAS073_F_Silumosenergij242NuotekuValymas" localSheetId="3">'Forma 4'!$K$44</definedName>
    <definedName name="VAS073_F_Silumosenergij243NuotekuDumblo" localSheetId="3">'Forma 4'!$L$44</definedName>
    <definedName name="VAS073_F_Silumosenergij24IsViso" localSheetId="3">'Forma 4'!$I$44</definedName>
    <definedName name="VAS073_F_Silumosenergij25PavirsiniuNuoteku" localSheetId="3">'Forma 4'!$M$44</definedName>
    <definedName name="VAS073_F_Silumosenergij26KitosReguliuojamosios" localSheetId="3">'Forma 4'!$N$44</definedName>
    <definedName name="VAS073_F_Silumosenergij27KitosVeiklos" localSheetId="3">'Forma 4'!$Q$44</definedName>
    <definedName name="VAS073_F_Silumosenergij2Apskaitosveikla1" localSheetId="3">'Forma 4'!$O$44</definedName>
    <definedName name="VAS073_F_Silumosenergij2Kitareguliuoja1" localSheetId="3">'Forma 4'!$P$44</definedName>
    <definedName name="VAS073_F_Silumosenergij31IS" localSheetId="3">'Forma 4'!$D$99</definedName>
    <definedName name="VAS073_F_Silumosenergij331GeriamojoVandens" localSheetId="3">'Forma 4'!$F$99</definedName>
    <definedName name="VAS073_F_Silumosenergij332GeriamojoVandens" localSheetId="3">'Forma 4'!$G$99</definedName>
    <definedName name="VAS073_F_Silumosenergij333GeriamojoVandens" localSheetId="3">'Forma 4'!$H$99</definedName>
    <definedName name="VAS073_F_Silumosenergij33IsViso" localSheetId="3">'Forma 4'!$E$99</definedName>
    <definedName name="VAS073_F_Silumosenergij341NuotekuSurinkimas" localSheetId="3">'Forma 4'!$J$99</definedName>
    <definedName name="VAS073_F_Silumosenergij342NuotekuValymas" localSheetId="3">'Forma 4'!$K$99</definedName>
    <definedName name="VAS073_F_Silumosenergij343NuotekuDumblo" localSheetId="3">'Forma 4'!$L$99</definedName>
    <definedName name="VAS073_F_Silumosenergij34IsViso" localSheetId="3">'Forma 4'!$I$99</definedName>
    <definedName name="VAS073_F_Silumosenergij35PavirsiniuNuoteku" localSheetId="3">'Forma 4'!$M$99</definedName>
    <definedName name="VAS073_F_Silumosenergij36KitosReguliuojamosios" localSheetId="3">'Forma 4'!$N$99</definedName>
    <definedName name="VAS073_F_Silumosenergij37KitosVeiklos" localSheetId="3">'Forma 4'!$Q$99</definedName>
    <definedName name="VAS073_F_Silumosenergij3Apskaitosveikla1" localSheetId="3">'Forma 4'!$O$99</definedName>
    <definedName name="VAS073_F_Silumosenergij3Kitareguliuoja1" localSheetId="3">'Forma 4'!$P$99</definedName>
    <definedName name="VAS073_F_Silumosenergij41IS" localSheetId="3">'Forma 4'!$D$100</definedName>
    <definedName name="VAS073_F_Silumosenergij431GeriamojoVandens" localSheetId="3">'Forma 4'!$F$100</definedName>
    <definedName name="VAS073_F_Silumosenergij432GeriamojoVandens" localSheetId="3">'Forma 4'!$G$100</definedName>
    <definedName name="VAS073_F_Silumosenergij433GeriamojoVandens" localSheetId="3">'Forma 4'!$H$100</definedName>
    <definedName name="VAS073_F_Silumosenergij43IsViso" localSheetId="3">'Forma 4'!$E$100</definedName>
    <definedName name="VAS073_F_Silumosenergij441NuotekuSurinkimas" localSheetId="3">'Forma 4'!$J$100</definedName>
    <definedName name="VAS073_F_Silumosenergij442NuotekuValymas" localSheetId="3">'Forma 4'!$K$100</definedName>
    <definedName name="VAS073_F_Silumosenergij443NuotekuDumblo" localSheetId="3">'Forma 4'!$L$100</definedName>
    <definedName name="VAS073_F_Silumosenergij44IsViso" localSheetId="3">'Forma 4'!$I$100</definedName>
    <definedName name="VAS073_F_Silumosenergij45PavirsiniuNuoteku" localSheetId="3">'Forma 4'!$M$100</definedName>
    <definedName name="VAS073_F_Silumosenergij46KitosReguliuojamosios" localSheetId="3">'Forma 4'!$N$100</definedName>
    <definedName name="VAS073_F_Silumosenergij47KitosVeiklos" localSheetId="3">'Forma 4'!$Q$100</definedName>
    <definedName name="VAS073_F_Silumosenergij4Apskaitosveikla1" localSheetId="3">'Forma 4'!$O$100</definedName>
    <definedName name="VAS073_F_Silumosenergij4Kitareguliuoja1" localSheetId="3">'Forma 4'!$P$100</definedName>
    <definedName name="VAS073_F_Silumosenergij51IS" localSheetId="3">'Forma 4'!$D$152</definedName>
    <definedName name="VAS073_F_Silumosenergij531GeriamojoVandens" localSheetId="3">'Forma 4'!$F$152</definedName>
    <definedName name="VAS073_F_Silumosenergij532GeriamojoVandens" localSheetId="3">'Forma 4'!$G$152</definedName>
    <definedName name="VAS073_F_Silumosenergij533GeriamojoVandens" localSheetId="3">'Forma 4'!$H$152</definedName>
    <definedName name="VAS073_F_Silumosenergij53IsViso" localSheetId="3">'Forma 4'!$E$152</definedName>
    <definedName name="VAS073_F_Silumosenergij541NuotekuSurinkimas" localSheetId="3">'Forma 4'!$J$152</definedName>
    <definedName name="VAS073_F_Silumosenergij542NuotekuValymas" localSheetId="3">'Forma 4'!$K$152</definedName>
    <definedName name="VAS073_F_Silumosenergij543NuotekuDumblo" localSheetId="3">'Forma 4'!$L$152</definedName>
    <definedName name="VAS073_F_Silumosenergij54IsViso" localSheetId="3">'Forma 4'!$I$152</definedName>
    <definedName name="VAS073_F_Silumosenergij55PavirsiniuNuoteku" localSheetId="3">'Forma 4'!$M$152</definedName>
    <definedName name="VAS073_F_Silumosenergij56KitosReguliuojamosios" localSheetId="3">'Forma 4'!$N$152</definedName>
    <definedName name="VAS073_F_Silumosenergij57KitosVeiklos" localSheetId="3">'Forma 4'!$Q$152</definedName>
    <definedName name="VAS073_F_Silumosenergij5Apskaitosveikla1" localSheetId="3">'Forma 4'!$O$152</definedName>
    <definedName name="VAS073_F_Silumosenergij5Kitareguliuoja1" localSheetId="3">'Forma 4'!$P$152</definedName>
    <definedName name="VAS073_F_Silumosenergij61IS" localSheetId="3">'Forma 4'!$D$196</definedName>
    <definedName name="VAS073_F_Silumosenergij631GeriamojoVandens" localSheetId="3">'Forma 4'!$F$196</definedName>
    <definedName name="VAS073_F_Silumosenergij632GeriamojoVandens" localSheetId="3">'Forma 4'!$G$196</definedName>
    <definedName name="VAS073_F_Silumosenergij633GeriamojoVandens" localSheetId="3">'Forma 4'!$H$196</definedName>
    <definedName name="VAS073_F_Silumosenergij63IsViso" localSheetId="3">'Forma 4'!$E$196</definedName>
    <definedName name="VAS073_F_Silumosenergij641NuotekuSurinkimas" localSheetId="3">'Forma 4'!$J$196</definedName>
    <definedName name="VAS073_F_Silumosenergij642NuotekuValymas" localSheetId="3">'Forma 4'!$K$196</definedName>
    <definedName name="VAS073_F_Silumosenergij643NuotekuDumblo" localSheetId="3">'Forma 4'!$L$196</definedName>
    <definedName name="VAS073_F_Silumosenergij64IsViso" localSheetId="3">'Forma 4'!$I$196</definedName>
    <definedName name="VAS073_F_Silumosenergij65PavirsiniuNuoteku" localSheetId="3">'Forma 4'!$M$196</definedName>
    <definedName name="VAS073_F_Silumosenergij66KitosReguliuojamosios" localSheetId="3">'Forma 4'!$N$196</definedName>
    <definedName name="VAS073_F_Silumosenergij67KitosVeiklos" localSheetId="3">'Forma 4'!$Q$196</definedName>
    <definedName name="VAS073_F_Silumosenergij6Apskaitosveikla1" localSheetId="3">'Forma 4'!$O$196</definedName>
    <definedName name="VAS073_F_Silumosenergij6Kitareguliuoja1" localSheetId="3">'Forma 4'!$P$196</definedName>
    <definedName name="VAS073_F_Silumosenergij71IS" localSheetId="3">'Forma 4'!$D$197</definedName>
    <definedName name="VAS073_F_Silumosenergij731GeriamojoVandens" localSheetId="3">'Forma 4'!$F$197</definedName>
    <definedName name="VAS073_F_Silumosenergij732GeriamojoVandens" localSheetId="3">'Forma 4'!$G$197</definedName>
    <definedName name="VAS073_F_Silumosenergij733GeriamojoVandens" localSheetId="3">'Forma 4'!$H$197</definedName>
    <definedName name="VAS073_F_Silumosenergij73IsViso" localSheetId="3">'Forma 4'!$E$197</definedName>
    <definedName name="VAS073_F_Silumosenergij741NuotekuSurinkimas" localSheetId="3">'Forma 4'!$J$197</definedName>
    <definedName name="VAS073_F_Silumosenergij742NuotekuValymas" localSheetId="3">'Forma 4'!$K$197</definedName>
    <definedName name="VAS073_F_Silumosenergij743NuotekuDumblo" localSheetId="3">'Forma 4'!$L$197</definedName>
    <definedName name="VAS073_F_Silumosenergij74IsViso" localSheetId="3">'Forma 4'!$I$197</definedName>
    <definedName name="VAS073_F_Silumosenergij75PavirsiniuNuoteku" localSheetId="3">'Forma 4'!$M$197</definedName>
    <definedName name="VAS073_F_Silumosenergij76KitosReguliuojamosios" localSheetId="3">'Forma 4'!$N$197</definedName>
    <definedName name="VAS073_F_Silumosenergij77KitosVeiklos" localSheetId="3">'Forma 4'!$Q$197</definedName>
    <definedName name="VAS073_F_Silumosenergij7Apskaitosveikla1" localSheetId="3">'Forma 4'!$O$197</definedName>
    <definedName name="VAS073_F_Silumosenergij7Kitareguliuoja1" localSheetId="3">'Forma 4'!$P$197</definedName>
    <definedName name="VAS073_F_Technologiniok11IS" localSheetId="3">'Forma 4'!$D$39</definedName>
    <definedName name="VAS073_F_Technologiniok131GeriamojoVandens" localSheetId="3">'Forma 4'!$F$39</definedName>
    <definedName name="VAS073_F_Technologiniok132GeriamojoVandens" localSheetId="3">'Forma 4'!$G$39</definedName>
    <definedName name="VAS073_F_Technologiniok133GeriamojoVandens" localSheetId="3">'Forma 4'!$H$39</definedName>
    <definedName name="VAS073_F_Technologiniok13IsViso" localSheetId="3">'Forma 4'!$E$39</definedName>
    <definedName name="VAS073_F_Technologiniok141NuotekuSurinkimas" localSheetId="3">'Forma 4'!$J$39</definedName>
    <definedName name="VAS073_F_Technologiniok142NuotekuValymas" localSheetId="3">'Forma 4'!$K$39</definedName>
    <definedName name="VAS073_F_Technologiniok143NuotekuDumblo" localSheetId="3">'Forma 4'!$L$39</definedName>
    <definedName name="VAS073_F_Technologiniok14IsViso" localSheetId="3">'Forma 4'!$I$39</definedName>
    <definedName name="VAS073_F_Technologiniok15PavirsiniuNuoteku" localSheetId="3">'Forma 4'!$M$39</definedName>
    <definedName name="VAS073_F_Technologiniok16KitosReguliuojamosios" localSheetId="3">'Forma 4'!$N$39</definedName>
    <definedName name="VAS073_F_Technologiniok17KitosVeiklos" localSheetId="3">'Forma 4'!$Q$39</definedName>
    <definedName name="VAS073_F_Technologiniok1Apskaitosveikla1" localSheetId="3">'Forma 4'!$O$39</definedName>
    <definedName name="VAS073_F_Technologiniok1Kitareguliuoja1" localSheetId="3">'Forma 4'!$P$39</definedName>
    <definedName name="VAS073_F_Technologinium11IS" localSheetId="3">'Forma 4'!$D$15</definedName>
    <definedName name="VAS073_F_Technologinium131GeriamojoVandens" localSheetId="3">'Forma 4'!$F$15</definedName>
    <definedName name="VAS073_F_Technologinium132GeriamojoVandens" localSheetId="3">'Forma 4'!$G$15</definedName>
    <definedName name="VAS073_F_Technologinium133GeriamojoVandens" localSheetId="3">'Forma 4'!$H$15</definedName>
    <definedName name="VAS073_F_Technologinium13IsViso" localSheetId="3">'Forma 4'!$E$15</definedName>
    <definedName name="VAS073_F_Technologinium141NuotekuSurinkimas" localSheetId="3">'Forma 4'!$J$15</definedName>
    <definedName name="VAS073_F_Technologinium142NuotekuValymas" localSheetId="3">'Forma 4'!$K$15</definedName>
    <definedName name="VAS073_F_Technologinium143NuotekuDumblo" localSheetId="3">'Forma 4'!$L$15</definedName>
    <definedName name="VAS073_F_Technologinium14IsViso" localSheetId="3">'Forma 4'!$I$15</definedName>
    <definedName name="VAS073_F_Technologinium15PavirsiniuNuoteku" localSheetId="3">'Forma 4'!$M$15</definedName>
    <definedName name="VAS073_F_Technologinium16KitosReguliuojamosios" localSheetId="3">'Forma 4'!$N$15</definedName>
    <definedName name="VAS073_F_Technologinium17KitosVeiklos" localSheetId="3">'Forma 4'!$Q$15</definedName>
    <definedName name="VAS073_F_Technologinium1Apskaitosveikla1" localSheetId="3">'Forma 4'!$O$15</definedName>
    <definedName name="VAS073_F_Technologinium1Kitareguliuoja1" localSheetId="3">'Forma 4'!$P$15</definedName>
    <definedName name="VAS073_F_Technologinium21IS" localSheetId="3">'Forma 4'!$D$37</definedName>
    <definedName name="VAS073_F_Technologinium231GeriamojoVandens" localSheetId="3">'Forma 4'!$F$37</definedName>
    <definedName name="VAS073_F_Technologinium232GeriamojoVandens" localSheetId="3">'Forma 4'!$G$37</definedName>
    <definedName name="VAS073_F_Technologinium233GeriamojoVandens" localSheetId="3">'Forma 4'!$H$37</definedName>
    <definedName name="VAS073_F_Technologinium23IsViso" localSheetId="3">'Forma 4'!$E$37</definedName>
    <definedName name="VAS073_F_Technologinium241NuotekuSurinkimas" localSheetId="3">'Forma 4'!$J$37</definedName>
    <definedName name="VAS073_F_Technologinium242NuotekuValymas" localSheetId="3">'Forma 4'!$K$37</definedName>
    <definedName name="VAS073_F_Technologinium243NuotekuDumblo" localSheetId="3">'Forma 4'!$L$37</definedName>
    <definedName name="VAS073_F_Technologinium24IsViso" localSheetId="3">'Forma 4'!$I$37</definedName>
    <definedName name="VAS073_F_Technologinium25PavirsiniuNuoteku" localSheetId="3">'Forma 4'!$M$37</definedName>
    <definedName name="VAS073_F_Technologinium26KitosReguliuojamosios" localSheetId="3">'Forma 4'!$N$37</definedName>
    <definedName name="VAS073_F_Technologinium27KitosVeiklos" localSheetId="3">'Forma 4'!$Q$37</definedName>
    <definedName name="VAS073_F_Technologinium2Apskaitosveikla1" localSheetId="3">'Forma 4'!$O$37</definedName>
    <definedName name="VAS073_F_Technologinium2Kitareguliuoja1" localSheetId="3">'Forma 4'!$P$37</definedName>
    <definedName name="VAS073_F_Technologinium31IS" localSheetId="3">'Forma 4'!$D$38</definedName>
    <definedName name="VAS073_F_Technologinium331GeriamojoVandens" localSheetId="3">'Forma 4'!$F$38</definedName>
    <definedName name="VAS073_F_Technologinium332GeriamojoVandens" localSheetId="3">'Forma 4'!$G$38</definedName>
    <definedName name="VAS073_F_Technologinium333GeriamojoVandens" localSheetId="3">'Forma 4'!$H$38</definedName>
    <definedName name="VAS073_F_Technologinium33IsViso" localSheetId="3">'Forma 4'!$E$38</definedName>
    <definedName name="VAS073_F_Technologinium341NuotekuSurinkimas" localSheetId="3">'Forma 4'!$J$38</definedName>
    <definedName name="VAS073_F_Technologinium342NuotekuValymas" localSheetId="3">'Forma 4'!$K$38</definedName>
    <definedName name="VAS073_F_Technologinium343NuotekuDumblo" localSheetId="3">'Forma 4'!$L$38</definedName>
    <definedName name="VAS073_F_Technologinium34IsViso" localSheetId="3">'Forma 4'!$I$38</definedName>
    <definedName name="VAS073_F_Technologinium35PavirsiniuNuoteku" localSheetId="3">'Forma 4'!$M$38</definedName>
    <definedName name="VAS073_F_Technologinium36KitosReguliuojamosios" localSheetId="3">'Forma 4'!$N$38</definedName>
    <definedName name="VAS073_F_Technologinium37KitosVeiklos" localSheetId="3">'Forma 4'!$Q$38</definedName>
    <definedName name="VAS073_F_Technologinium3Apskaitosveikla1" localSheetId="3">'Forma 4'!$O$38</definedName>
    <definedName name="VAS073_F_Technologinium3Kitareguliuoja1" localSheetId="3">'Forma 4'!$P$38</definedName>
    <definedName name="VAS073_F_Teisiniupaslau11IS" localSheetId="3">'Forma 4'!$D$69</definedName>
    <definedName name="VAS073_F_Teisiniupaslau131GeriamojoVandens" localSheetId="3">'Forma 4'!$F$69</definedName>
    <definedName name="VAS073_F_Teisiniupaslau132GeriamojoVandens" localSheetId="3">'Forma 4'!$G$69</definedName>
    <definedName name="VAS073_F_Teisiniupaslau133GeriamojoVandens" localSheetId="3">'Forma 4'!$H$69</definedName>
    <definedName name="VAS073_F_Teisiniupaslau13IsViso" localSheetId="3">'Forma 4'!$E$69</definedName>
    <definedName name="VAS073_F_Teisiniupaslau141NuotekuSurinkimas" localSheetId="3">'Forma 4'!$J$69</definedName>
    <definedName name="VAS073_F_Teisiniupaslau142NuotekuValymas" localSheetId="3">'Forma 4'!$K$69</definedName>
    <definedName name="VAS073_F_Teisiniupaslau143NuotekuDumblo" localSheetId="3">'Forma 4'!$L$69</definedName>
    <definedName name="VAS073_F_Teisiniupaslau14IsViso" localSheetId="3">'Forma 4'!$I$69</definedName>
    <definedName name="VAS073_F_Teisiniupaslau15PavirsiniuNuoteku" localSheetId="3">'Forma 4'!$M$69</definedName>
    <definedName name="VAS073_F_Teisiniupaslau16KitosReguliuojamosios" localSheetId="3">'Forma 4'!$N$69</definedName>
    <definedName name="VAS073_F_Teisiniupaslau17KitosVeiklos" localSheetId="3">'Forma 4'!$Q$69</definedName>
    <definedName name="VAS073_F_Teisiniupaslau1Apskaitosveikla1" localSheetId="3">'Forma 4'!$O$69</definedName>
    <definedName name="VAS073_F_Teisiniupaslau1Kitareguliuoja1" localSheetId="3">'Forma 4'!$P$69</definedName>
    <definedName name="VAS073_F_Teisiniupaslau21IS" localSheetId="3">'Forma 4'!$D$122</definedName>
    <definedName name="VAS073_F_Teisiniupaslau231GeriamojoVandens" localSheetId="3">'Forma 4'!$F$122</definedName>
    <definedName name="VAS073_F_Teisiniupaslau232GeriamojoVandens" localSheetId="3">'Forma 4'!$G$122</definedName>
    <definedName name="VAS073_F_Teisiniupaslau233GeriamojoVandens" localSheetId="3">'Forma 4'!$H$122</definedName>
    <definedName name="VAS073_F_Teisiniupaslau23IsViso" localSheetId="3">'Forma 4'!$E$122</definedName>
    <definedName name="VAS073_F_Teisiniupaslau241NuotekuSurinkimas" localSheetId="3">'Forma 4'!$J$122</definedName>
    <definedName name="VAS073_F_Teisiniupaslau242NuotekuValymas" localSheetId="3">'Forma 4'!$K$122</definedName>
    <definedName name="VAS073_F_Teisiniupaslau243NuotekuDumblo" localSheetId="3">'Forma 4'!$L$122</definedName>
    <definedName name="VAS073_F_Teisiniupaslau24IsViso" localSheetId="3">'Forma 4'!$I$122</definedName>
    <definedName name="VAS073_F_Teisiniupaslau25PavirsiniuNuoteku" localSheetId="3">'Forma 4'!$M$122</definedName>
    <definedName name="VAS073_F_Teisiniupaslau26KitosReguliuojamosios" localSheetId="3">'Forma 4'!$N$122</definedName>
    <definedName name="VAS073_F_Teisiniupaslau27KitosVeiklos" localSheetId="3">'Forma 4'!$Q$122</definedName>
    <definedName name="VAS073_F_Teisiniupaslau2Apskaitosveikla1" localSheetId="3">'Forma 4'!$O$122</definedName>
    <definedName name="VAS073_F_Teisiniupaslau2Kitareguliuoja1" localSheetId="3">'Forma 4'!$P$122</definedName>
    <definedName name="VAS073_F_Teisiniupaslau31IS" localSheetId="3">'Forma 4'!$D$174</definedName>
    <definedName name="VAS073_F_Teisiniupaslau331GeriamojoVandens" localSheetId="3">'Forma 4'!$F$174</definedName>
    <definedName name="VAS073_F_Teisiniupaslau332GeriamojoVandens" localSheetId="3">'Forma 4'!$G$174</definedName>
    <definedName name="VAS073_F_Teisiniupaslau333GeriamojoVandens" localSheetId="3">'Forma 4'!$H$174</definedName>
    <definedName name="VAS073_F_Teisiniupaslau33IsViso" localSheetId="3">'Forma 4'!$E$174</definedName>
    <definedName name="VAS073_F_Teisiniupaslau341NuotekuSurinkimas" localSheetId="3">'Forma 4'!$J$174</definedName>
    <definedName name="VAS073_F_Teisiniupaslau342NuotekuValymas" localSheetId="3">'Forma 4'!$K$174</definedName>
    <definedName name="VAS073_F_Teisiniupaslau343NuotekuDumblo" localSheetId="3">'Forma 4'!$L$174</definedName>
    <definedName name="VAS073_F_Teisiniupaslau34IsViso" localSheetId="3">'Forma 4'!$I$174</definedName>
    <definedName name="VAS073_F_Teisiniupaslau35PavirsiniuNuoteku" localSheetId="3">'Forma 4'!$M$174</definedName>
    <definedName name="VAS073_F_Teisiniupaslau36KitosReguliuojamosios" localSheetId="3">'Forma 4'!$N$174</definedName>
    <definedName name="VAS073_F_Teisiniupaslau37KitosVeiklos" localSheetId="3">'Forma 4'!$Q$174</definedName>
    <definedName name="VAS073_F_Teisiniupaslau3Apskaitosveikla1" localSheetId="3">'Forma 4'!$O$174</definedName>
    <definedName name="VAS073_F_Teisiniupaslau3Kitareguliuoja1" localSheetId="3">'Forma 4'!$P$174</definedName>
    <definedName name="VAS073_F_Teisiniupaslau41IS" localSheetId="3">'Forma 4'!$D$219</definedName>
    <definedName name="VAS073_F_Teisiniupaslau431GeriamojoVandens" localSheetId="3">'Forma 4'!$F$219</definedName>
    <definedName name="VAS073_F_Teisiniupaslau432GeriamojoVandens" localSheetId="3">'Forma 4'!$G$219</definedName>
    <definedName name="VAS073_F_Teisiniupaslau433GeriamojoVandens" localSheetId="3">'Forma 4'!$H$219</definedName>
    <definedName name="VAS073_F_Teisiniupaslau43IsViso" localSheetId="3">'Forma 4'!$E$219</definedName>
    <definedName name="VAS073_F_Teisiniupaslau441NuotekuSurinkimas" localSheetId="3">'Forma 4'!$J$219</definedName>
    <definedName name="VAS073_F_Teisiniupaslau442NuotekuValymas" localSheetId="3">'Forma 4'!$K$219</definedName>
    <definedName name="VAS073_F_Teisiniupaslau443NuotekuDumblo" localSheetId="3">'Forma 4'!$L$219</definedName>
    <definedName name="VAS073_F_Teisiniupaslau44IsViso" localSheetId="3">'Forma 4'!$I$219</definedName>
    <definedName name="VAS073_F_Teisiniupaslau45PavirsiniuNuoteku" localSheetId="3">'Forma 4'!$M$219</definedName>
    <definedName name="VAS073_F_Teisiniupaslau46KitosReguliuojamosios" localSheetId="3">'Forma 4'!$N$219</definedName>
    <definedName name="VAS073_F_Teisiniupaslau47KitosVeiklos" localSheetId="3">'Forma 4'!$Q$219</definedName>
    <definedName name="VAS073_F_Teisiniupaslau4Apskaitosveikla1" localSheetId="3">'Forma 4'!$O$219</definedName>
    <definedName name="VAS073_F_Teisiniupaslau4Kitareguliuoja1" localSheetId="3">'Forma 4'!$P$219</definedName>
    <definedName name="VAS073_F_Tiesioginespas11IS" localSheetId="3">'Forma 4'!$D$25</definedName>
    <definedName name="VAS073_F_Tiesioginespas131GeriamojoVandens" localSheetId="3">'Forma 4'!$F$25</definedName>
    <definedName name="VAS073_F_Tiesioginespas132GeriamojoVandens" localSheetId="3">'Forma 4'!$G$25</definedName>
    <definedName name="VAS073_F_Tiesioginespas133GeriamojoVandens" localSheetId="3">'Forma 4'!$H$25</definedName>
    <definedName name="VAS073_F_Tiesioginespas13IsViso" localSheetId="3">'Forma 4'!$E$25</definedName>
    <definedName name="VAS073_F_Tiesioginespas141NuotekuSurinkimas" localSheetId="3">'Forma 4'!$J$25</definedName>
    <definedName name="VAS073_F_Tiesioginespas142NuotekuValymas" localSheetId="3">'Forma 4'!$K$25</definedName>
    <definedName name="VAS073_F_Tiesioginespas143NuotekuDumblo" localSheetId="3">'Forma 4'!$L$25</definedName>
    <definedName name="VAS073_F_Tiesioginespas14IsViso" localSheetId="3">'Forma 4'!$I$25</definedName>
    <definedName name="VAS073_F_Tiesioginespas15PavirsiniuNuoteku" localSheetId="3">'Forma 4'!$M$25</definedName>
    <definedName name="VAS073_F_Tiesioginespas16KitosReguliuojamosios" localSheetId="3">'Forma 4'!$N$25</definedName>
    <definedName name="VAS073_F_Tiesioginespas17KitosVeiklos" localSheetId="3">'Forma 4'!$Q$25</definedName>
    <definedName name="VAS073_F_Tiesioginespas1Apskaitosveikla1" localSheetId="3">'Forma 4'!$O$25</definedName>
    <definedName name="VAS073_F_Tiesioginespas1Kitareguliuoja1" localSheetId="3">'Forma 4'!$P$25</definedName>
    <definedName name="VAS073_F_Tiesioginessan11IS" localSheetId="3">'Forma 4'!$D$29</definedName>
    <definedName name="VAS073_F_Tiesioginessan131GeriamojoVandens" localSheetId="3">'Forma 4'!$F$29</definedName>
    <definedName name="VAS073_F_Tiesioginessan132GeriamojoVandens" localSheetId="3">'Forma 4'!$G$29</definedName>
    <definedName name="VAS073_F_Tiesioginessan133GeriamojoVandens" localSheetId="3">'Forma 4'!$H$29</definedName>
    <definedName name="VAS073_F_Tiesioginessan13IsViso" localSheetId="3">'Forma 4'!$E$29</definedName>
    <definedName name="VAS073_F_Tiesioginessan141NuotekuSurinkimas" localSheetId="3">'Forma 4'!$J$29</definedName>
    <definedName name="VAS073_F_Tiesioginessan142NuotekuValymas" localSheetId="3">'Forma 4'!$K$29</definedName>
    <definedName name="VAS073_F_Tiesioginessan143NuotekuDumblo" localSheetId="3">'Forma 4'!$L$29</definedName>
    <definedName name="VAS073_F_Tiesioginessan14IsViso" localSheetId="3">'Forma 4'!$I$29</definedName>
    <definedName name="VAS073_F_Tiesioginessan15PavirsiniuNuoteku" localSheetId="3">'Forma 4'!$M$29</definedName>
    <definedName name="VAS073_F_Tiesioginessan16KitosReguliuojamosios" localSheetId="3">'Forma 4'!$N$29</definedName>
    <definedName name="VAS073_F_Tiesioginessan17KitosVeiklos" localSheetId="3">'Forma 4'!$Q$29</definedName>
    <definedName name="VAS073_F_Tiesioginessan1Apskaitosveikla1" localSheetId="3">'Forma 4'!$O$29</definedName>
    <definedName name="VAS073_F_Tiesioginessan1Kitareguliuoja1" localSheetId="3">'Forma 4'!$P$29</definedName>
    <definedName name="VAS073_F_Transportopasl11IS" localSheetId="3">'Forma 4'!$D$79</definedName>
    <definedName name="VAS073_F_Transportopasl131GeriamojoVandens" localSheetId="3">'Forma 4'!$F$79</definedName>
    <definedName name="VAS073_F_Transportopasl132GeriamojoVandens" localSheetId="3">'Forma 4'!$G$79</definedName>
    <definedName name="VAS073_F_Transportopasl133GeriamojoVandens" localSheetId="3">'Forma 4'!$H$79</definedName>
    <definedName name="VAS073_F_Transportopasl13IsViso" localSheetId="3">'Forma 4'!$E$79</definedName>
    <definedName name="VAS073_F_Transportopasl141NuotekuSurinkimas" localSheetId="3">'Forma 4'!$J$79</definedName>
    <definedName name="VAS073_F_Transportopasl142NuotekuValymas" localSheetId="3">'Forma 4'!$K$79</definedName>
    <definedName name="VAS073_F_Transportopasl143NuotekuDumblo" localSheetId="3">'Forma 4'!$L$79</definedName>
    <definedName name="VAS073_F_Transportopasl14IsViso" localSheetId="3">'Forma 4'!$I$79</definedName>
    <definedName name="VAS073_F_Transportopasl15PavirsiniuNuoteku" localSheetId="3">'Forma 4'!$M$79</definedName>
    <definedName name="VAS073_F_Transportopasl16KitosReguliuojamosios" localSheetId="3">'Forma 4'!$N$79</definedName>
    <definedName name="VAS073_F_Transportopasl17KitosVeiklos" localSheetId="3">'Forma 4'!$Q$79</definedName>
    <definedName name="VAS073_F_Transportopasl1Apskaitosveikla1" localSheetId="3">'Forma 4'!$O$79</definedName>
    <definedName name="VAS073_F_Transportopasl1Kitareguliuoja1" localSheetId="3">'Forma 4'!$P$79</definedName>
    <definedName name="VAS073_F_Transportopasl21IS" localSheetId="3">'Forma 4'!$D$132</definedName>
    <definedName name="VAS073_F_Transportopasl231GeriamojoVandens" localSheetId="3">'Forma 4'!$F$132</definedName>
    <definedName name="VAS073_F_Transportopasl232GeriamojoVandens" localSheetId="3">'Forma 4'!$G$132</definedName>
    <definedName name="VAS073_F_Transportopasl233GeriamojoVandens" localSheetId="3">'Forma 4'!$H$132</definedName>
    <definedName name="VAS073_F_Transportopasl23IsViso" localSheetId="3">'Forma 4'!$E$132</definedName>
    <definedName name="VAS073_F_Transportopasl241NuotekuSurinkimas" localSheetId="3">'Forma 4'!$J$132</definedName>
    <definedName name="VAS073_F_Transportopasl242NuotekuValymas" localSheetId="3">'Forma 4'!$K$132</definedName>
    <definedName name="VAS073_F_Transportopasl243NuotekuDumblo" localSheetId="3">'Forma 4'!$L$132</definedName>
    <definedName name="VAS073_F_Transportopasl24IsViso" localSheetId="3">'Forma 4'!$I$132</definedName>
    <definedName name="VAS073_F_Transportopasl25PavirsiniuNuoteku" localSheetId="3">'Forma 4'!$M$132</definedName>
    <definedName name="VAS073_F_Transportopasl26KitosReguliuojamosios" localSheetId="3">'Forma 4'!$N$132</definedName>
    <definedName name="VAS073_F_Transportopasl27KitosVeiklos" localSheetId="3">'Forma 4'!$Q$132</definedName>
    <definedName name="VAS073_F_Transportopasl2Apskaitosveikla1" localSheetId="3">'Forma 4'!$O$132</definedName>
    <definedName name="VAS073_F_Transportopasl2Kitareguliuoja1" localSheetId="3">'Forma 4'!$P$132</definedName>
    <definedName name="VAS073_F_Transportopasl31IS" localSheetId="3">'Forma 4'!$D$184</definedName>
    <definedName name="VAS073_F_Transportopasl331GeriamojoVandens" localSheetId="3">'Forma 4'!$F$184</definedName>
    <definedName name="VAS073_F_Transportopasl332GeriamojoVandens" localSheetId="3">'Forma 4'!$G$184</definedName>
    <definedName name="VAS073_F_Transportopasl333GeriamojoVandens" localSheetId="3">'Forma 4'!$H$184</definedName>
    <definedName name="VAS073_F_Transportopasl33IsViso" localSheetId="3">'Forma 4'!$E$184</definedName>
    <definedName name="VAS073_F_Transportopasl341NuotekuSurinkimas" localSheetId="3">'Forma 4'!$J$184</definedName>
    <definedName name="VAS073_F_Transportopasl342NuotekuValymas" localSheetId="3">'Forma 4'!$K$184</definedName>
    <definedName name="VAS073_F_Transportopasl343NuotekuDumblo" localSheetId="3">'Forma 4'!$L$184</definedName>
    <definedName name="VAS073_F_Transportopasl34IsViso" localSheetId="3">'Forma 4'!$I$184</definedName>
    <definedName name="VAS073_F_Transportopasl35PavirsiniuNuoteku" localSheetId="3">'Forma 4'!$M$184</definedName>
    <definedName name="VAS073_F_Transportopasl36KitosReguliuojamosios" localSheetId="3">'Forma 4'!$N$184</definedName>
    <definedName name="VAS073_F_Transportopasl37KitosVeiklos" localSheetId="3">'Forma 4'!$Q$184</definedName>
    <definedName name="VAS073_F_Transportopasl3Apskaitosveikla1" localSheetId="3">'Forma 4'!$O$184</definedName>
    <definedName name="VAS073_F_Transportopasl3Kitareguliuoja1" localSheetId="3">'Forma 4'!$P$184</definedName>
    <definedName name="VAS073_F_Transportopasl41IS" localSheetId="3">'Forma 4'!$D$229</definedName>
    <definedName name="VAS073_F_Transportopasl431GeriamojoVandens" localSheetId="3">'Forma 4'!$F$229</definedName>
    <definedName name="VAS073_F_Transportopasl432GeriamojoVandens" localSheetId="3">'Forma 4'!$G$229</definedName>
    <definedName name="VAS073_F_Transportopasl433GeriamojoVandens" localSheetId="3">'Forma 4'!$H$229</definedName>
    <definedName name="VAS073_F_Transportopasl43IsViso" localSheetId="3">'Forma 4'!$E$229</definedName>
    <definedName name="VAS073_F_Transportopasl441NuotekuSurinkimas" localSheetId="3">'Forma 4'!$J$229</definedName>
    <definedName name="VAS073_F_Transportopasl442NuotekuValymas" localSheetId="3">'Forma 4'!$K$229</definedName>
    <definedName name="VAS073_F_Transportopasl443NuotekuDumblo" localSheetId="3">'Forma 4'!$L$229</definedName>
    <definedName name="VAS073_F_Transportopasl44IsViso" localSheetId="3">'Forma 4'!$I$229</definedName>
    <definedName name="VAS073_F_Transportopasl45PavirsiniuNuoteku" localSheetId="3">'Forma 4'!$M$229</definedName>
    <definedName name="VAS073_F_Transportopasl46KitosReguliuojamosios" localSheetId="3">'Forma 4'!$N$229</definedName>
    <definedName name="VAS073_F_Transportopasl47KitosVeiklos" localSheetId="3">'Forma 4'!$Q$229</definedName>
    <definedName name="VAS073_F_Transportopasl4Apskaitosveikla1" localSheetId="3">'Forma 4'!$O$229</definedName>
    <definedName name="VAS073_F_Transportopasl4Kitareguliuoja1" localSheetId="3">'Forma 4'!$P$229</definedName>
    <definedName name="VAS073_F_Trumpalaikiotu11IS" localSheetId="3">'Forma 4'!$D$90</definedName>
    <definedName name="VAS073_F_Trumpalaikiotu131GeriamojoVandens" localSheetId="3">'Forma 4'!$F$90</definedName>
    <definedName name="VAS073_F_Trumpalaikiotu132GeriamojoVandens" localSheetId="3">'Forma 4'!$G$90</definedName>
    <definedName name="VAS073_F_Trumpalaikiotu133GeriamojoVandens" localSheetId="3">'Forma 4'!$H$90</definedName>
    <definedName name="VAS073_F_Trumpalaikiotu13IsViso" localSheetId="3">'Forma 4'!$E$90</definedName>
    <definedName name="VAS073_F_Trumpalaikiotu141NuotekuSurinkimas" localSheetId="3">'Forma 4'!$J$90</definedName>
    <definedName name="VAS073_F_Trumpalaikiotu142NuotekuValymas" localSheetId="3">'Forma 4'!$K$90</definedName>
    <definedName name="VAS073_F_Trumpalaikiotu143NuotekuDumblo" localSheetId="3">'Forma 4'!$L$90</definedName>
    <definedName name="VAS073_F_Trumpalaikiotu14IsViso" localSheetId="3">'Forma 4'!$I$90</definedName>
    <definedName name="VAS073_F_Trumpalaikiotu15PavirsiniuNuoteku" localSheetId="3">'Forma 4'!$M$90</definedName>
    <definedName name="VAS073_F_Trumpalaikiotu16KitosReguliuojamosios" localSheetId="3">'Forma 4'!$N$90</definedName>
    <definedName name="VAS073_F_Trumpalaikiotu17KitosVeiklos" localSheetId="3">'Forma 4'!$Q$90</definedName>
    <definedName name="VAS073_F_Trumpalaikiotu1Apskaitosveikla1" localSheetId="3">'Forma 4'!$O$90</definedName>
    <definedName name="VAS073_F_Trumpalaikiotu1Kitareguliuoja1" localSheetId="3">'Forma 4'!$P$90</definedName>
    <definedName name="VAS073_F_Turtonuomossan11IS" localSheetId="3">'Forma 4'!$D$85</definedName>
    <definedName name="VAS073_F_Turtonuomossan131GeriamojoVandens" localSheetId="3">'Forma 4'!$F$85</definedName>
    <definedName name="VAS073_F_Turtonuomossan132GeriamojoVandens" localSheetId="3">'Forma 4'!$G$85</definedName>
    <definedName name="VAS073_F_Turtonuomossan133GeriamojoVandens" localSheetId="3">'Forma 4'!$H$85</definedName>
    <definedName name="VAS073_F_Turtonuomossan13IsViso" localSheetId="3">'Forma 4'!$E$85</definedName>
    <definedName name="VAS073_F_Turtonuomossan141NuotekuSurinkimas" localSheetId="3">'Forma 4'!$J$85</definedName>
    <definedName name="VAS073_F_Turtonuomossan142NuotekuValymas" localSheetId="3">'Forma 4'!$K$85</definedName>
    <definedName name="VAS073_F_Turtonuomossan143NuotekuDumblo" localSheetId="3">'Forma 4'!$L$85</definedName>
    <definedName name="VAS073_F_Turtonuomossan14IsViso" localSheetId="3">'Forma 4'!$I$85</definedName>
    <definedName name="VAS073_F_Turtonuomossan15PavirsiniuNuoteku" localSheetId="3">'Forma 4'!$M$85</definedName>
    <definedName name="VAS073_F_Turtonuomossan16KitosReguliuojamosios" localSheetId="3">'Forma 4'!$N$85</definedName>
    <definedName name="VAS073_F_Turtonuomossan17KitosVeiklos" localSheetId="3">'Forma 4'!$Q$85</definedName>
    <definedName name="VAS073_F_Turtonuomossan1Apskaitosveikla1" localSheetId="3">'Forma 4'!$O$85</definedName>
    <definedName name="VAS073_F_Turtonuomossan1Kitareguliuoja1" localSheetId="3">'Forma 4'!$P$85</definedName>
    <definedName name="VAS073_F_Turtonuomossan21IS" localSheetId="3">'Forma 4'!$D$138</definedName>
    <definedName name="VAS073_F_Turtonuomossan231GeriamojoVandens" localSheetId="3">'Forma 4'!$F$138</definedName>
    <definedName name="VAS073_F_Turtonuomossan232GeriamojoVandens" localSheetId="3">'Forma 4'!$G$138</definedName>
    <definedName name="VAS073_F_Turtonuomossan233GeriamojoVandens" localSheetId="3">'Forma 4'!$H$138</definedName>
    <definedName name="VAS073_F_Turtonuomossan23IsViso" localSheetId="3">'Forma 4'!$E$138</definedName>
    <definedName name="VAS073_F_Turtonuomossan241NuotekuSurinkimas" localSheetId="3">'Forma 4'!$J$138</definedName>
    <definedName name="VAS073_F_Turtonuomossan242NuotekuValymas" localSheetId="3">'Forma 4'!$K$138</definedName>
    <definedName name="VAS073_F_Turtonuomossan243NuotekuDumblo" localSheetId="3">'Forma 4'!$L$138</definedName>
    <definedName name="VAS073_F_Turtonuomossan24IsViso" localSheetId="3">'Forma 4'!$I$138</definedName>
    <definedName name="VAS073_F_Turtonuomossan25PavirsiniuNuoteku" localSheetId="3">'Forma 4'!$M$138</definedName>
    <definedName name="VAS073_F_Turtonuomossan26KitosReguliuojamosios" localSheetId="3">'Forma 4'!$N$138</definedName>
    <definedName name="VAS073_F_Turtonuomossan27KitosVeiklos" localSheetId="3">'Forma 4'!$Q$138</definedName>
    <definedName name="VAS073_F_Turtonuomossan2Apskaitosveikla1" localSheetId="3">'Forma 4'!$O$138</definedName>
    <definedName name="VAS073_F_Turtonuomossan2Kitareguliuoja1" localSheetId="3">'Forma 4'!$P$138</definedName>
    <definedName name="VAS073_F_Turtonuomossan31IS" localSheetId="3">'Forma 4'!$D$236</definedName>
    <definedName name="VAS073_F_Turtonuomossan331GeriamojoVandens" localSheetId="3">'Forma 4'!$F$236</definedName>
    <definedName name="VAS073_F_Turtonuomossan332GeriamojoVandens" localSheetId="3">'Forma 4'!$G$236</definedName>
    <definedName name="VAS073_F_Turtonuomossan333GeriamojoVandens" localSheetId="3">'Forma 4'!$H$236</definedName>
    <definedName name="VAS073_F_Turtonuomossan33IsViso" localSheetId="3">'Forma 4'!$E$236</definedName>
    <definedName name="VAS073_F_Turtonuomossan341NuotekuSurinkimas" localSheetId="3">'Forma 4'!$J$236</definedName>
    <definedName name="VAS073_F_Turtonuomossan342NuotekuValymas" localSheetId="3">'Forma 4'!$K$236</definedName>
    <definedName name="VAS073_F_Turtonuomossan343NuotekuDumblo" localSheetId="3">'Forma 4'!$L$236</definedName>
    <definedName name="VAS073_F_Turtonuomossan34IsViso" localSheetId="3">'Forma 4'!$I$236</definedName>
    <definedName name="VAS073_F_Turtonuomossan35PavirsiniuNuoteku" localSheetId="3">'Forma 4'!$M$236</definedName>
    <definedName name="VAS073_F_Turtonuomossan36KitosReguliuojamosios" localSheetId="3">'Forma 4'!$N$236</definedName>
    <definedName name="VAS073_F_Turtonuomossan37KitosVeiklos" localSheetId="3">'Forma 4'!$Q$236</definedName>
    <definedName name="VAS073_F_Turtonuomossan3Apskaitosveikla1" localSheetId="3">'Forma 4'!$O$236</definedName>
    <definedName name="VAS073_F_Turtonuomossan3Kitareguliuoja1" localSheetId="3">'Forma 4'!$P$236</definedName>
    <definedName name="VAS073_F_Vartotojuinfor11IS" localSheetId="3">'Forma 4'!$D$81</definedName>
    <definedName name="VAS073_F_Vartotojuinfor131GeriamojoVandens" localSheetId="3">'Forma 4'!$F$81</definedName>
    <definedName name="VAS073_F_Vartotojuinfor132GeriamojoVandens" localSheetId="3">'Forma 4'!$G$81</definedName>
    <definedName name="VAS073_F_Vartotojuinfor133GeriamojoVandens" localSheetId="3">'Forma 4'!$H$81</definedName>
    <definedName name="VAS073_F_Vartotojuinfor13IsViso" localSheetId="3">'Forma 4'!$E$81</definedName>
    <definedName name="VAS073_F_Vartotojuinfor141NuotekuSurinkimas" localSheetId="3">'Forma 4'!$J$81</definedName>
    <definedName name="VAS073_F_Vartotojuinfor142NuotekuValymas" localSheetId="3">'Forma 4'!$K$81</definedName>
    <definedName name="VAS073_F_Vartotojuinfor143NuotekuDumblo" localSheetId="3">'Forma 4'!$L$81</definedName>
    <definedName name="VAS073_F_Vartotojuinfor14IsViso" localSheetId="3">'Forma 4'!$I$81</definedName>
    <definedName name="VAS073_F_Vartotojuinfor15PavirsiniuNuoteku" localSheetId="3">'Forma 4'!$M$81</definedName>
    <definedName name="VAS073_F_Vartotojuinfor16KitosReguliuojamosios" localSheetId="3">'Forma 4'!$N$81</definedName>
    <definedName name="VAS073_F_Vartotojuinfor17KitosVeiklos" localSheetId="3">'Forma 4'!$Q$81</definedName>
    <definedName name="VAS073_F_Vartotojuinfor1Apskaitosveikla1" localSheetId="3">'Forma 4'!$O$81</definedName>
    <definedName name="VAS073_F_Vartotojuinfor1Kitareguliuoja1" localSheetId="3">'Forma 4'!$P$81</definedName>
    <definedName name="VAS073_F_Vartotojuinfor21IS" localSheetId="3">'Forma 4'!$D$134</definedName>
    <definedName name="VAS073_F_Vartotojuinfor231GeriamojoVandens" localSheetId="3">'Forma 4'!$F$134</definedName>
    <definedName name="VAS073_F_Vartotojuinfor232GeriamojoVandens" localSheetId="3">'Forma 4'!$G$134</definedName>
    <definedName name="VAS073_F_Vartotojuinfor233GeriamojoVandens" localSheetId="3">'Forma 4'!$H$134</definedName>
    <definedName name="VAS073_F_Vartotojuinfor23IsViso" localSheetId="3">'Forma 4'!$E$134</definedName>
    <definedName name="VAS073_F_Vartotojuinfor241NuotekuSurinkimas" localSheetId="3">'Forma 4'!$J$134</definedName>
    <definedName name="VAS073_F_Vartotojuinfor242NuotekuValymas" localSheetId="3">'Forma 4'!$K$134</definedName>
    <definedName name="VAS073_F_Vartotojuinfor243NuotekuDumblo" localSheetId="3">'Forma 4'!$L$134</definedName>
    <definedName name="VAS073_F_Vartotojuinfor24IsViso" localSheetId="3">'Forma 4'!$I$134</definedName>
    <definedName name="VAS073_F_Vartotojuinfor25PavirsiniuNuoteku" localSheetId="3">'Forma 4'!$M$134</definedName>
    <definedName name="VAS073_F_Vartotojuinfor26KitosReguliuojamosios" localSheetId="3">'Forma 4'!$N$134</definedName>
    <definedName name="VAS073_F_Vartotojuinfor27KitosVeiklos" localSheetId="3">'Forma 4'!$Q$134</definedName>
    <definedName name="VAS073_F_Vartotojuinfor2Apskaitosveikla1" localSheetId="3">'Forma 4'!$O$134</definedName>
    <definedName name="VAS073_F_Vartotojuinfor2Kitareguliuoja1" localSheetId="3">'Forma 4'!$P$134</definedName>
    <definedName name="VAS073_F_Vartotojuinfor31IS" localSheetId="3">'Forma 4'!$D$186</definedName>
    <definedName name="VAS073_F_Vartotojuinfor331GeriamojoVandens" localSheetId="3">'Forma 4'!$F$186</definedName>
    <definedName name="VAS073_F_Vartotojuinfor332GeriamojoVandens" localSheetId="3">'Forma 4'!$G$186</definedName>
    <definedName name="VAS073_F_Vartotojuinfor333GeriamojoVandens" localSheetId="3">'Forma 4'!$H$186</definedName>
    <definedName name="VAS073_F_Vartotojuinfor33IsViso" localSheetId="3">'Forma 4'!$E$186</definedName>
    <definedName name="VAS073_F_Vartotojuinfor341NuotekuSurinkimas" localSheetId="3">'Forma 4'!$J$186</definedName>
    <definedName name="VAS073_F_Vartotojuinfor342NuotekuValymas" localSheetId="3">'Forma 4'!$K$186</definedName>
    <definedName name="VAS073_F_Vartotojuinfor343NuotekuDumblo" localSheetId="3">'Forma 4'!$L$186</definedName>
    <definedName name="VAS073_F_Vartotojuinfor34IsViso" localSheetId="3">'Forma 4'!$I$186</definedName>
    <definedName name="VAS073_F_Vartotojuinfor35PavirsiniuNuoteku" localSheetId="3">'Forma 4'!$M$186</definedName>
    <definedName name="VAS073_F_Vartotojuinfor36KitosReguliuojamosios" localSheetId="3">'Forma 4'!$N$186</definedName>
    <definedName name="VAS073_F_Vartotojuinfor37KitosVeiklos" localSheetId="3">'Forma 4'!$Q$186</definedName>
    <definedName name="VAS073_F_Vartotojuinfor3Apskaitosveikla1" localSheetId="3">'Forma 4'!$O$186</definedName>
    <definedName name="VAS073_F_Vartotojuinfor3Kitareguliuoja1" localSheetId="3">'Forma 4'!$P$186</definedName>
    <definedName name="VAS073_F_Vartotojuinfor41IS" localSheetId="3">'Forma 4'!$D$231</definedName>
    <definedName name="VAS073_F_Vartotojuinfor431GeriamojoVandens" localSheetId="3">'Forma 4'!$F$231</definedName>
    <definedName name="VAS073_F_Vartotojuinfor432GeriamojoVandens" localSheetId="3">'Forma 4'!$G$231</definedName>
    <definedName name="VAS073_F_Vartotojuinfor433GeriamojoVandens" localSheetId="3">'Forma 4'!$H$231</definedName>
    <definedName name="VAS073_F_Vartotojuinfor43IsViso" localSheetId="3">'Forma 4'!$E$231</definedName>
    <definedName name="VAS073_F_Vartotojuinfor441NuotekuSurinkimas" localSheetId="3">'Forma 4'!$J$231</definedName>
    <definedName name="VAS073_F_Vartotojuinfor442NuotekuValymas" localSheetId="3">'Forma 4'!$K$231</definedName>
    <definedName name="VAS073_F_Vartotojuinfor443NuotekuDumblo" localSheetId="3">'Forma 4'!$L$231</definedName>
    <definedName name="VAS073_F_Vartotojuinfor44IsViso" localSheetId="3">'Forma 4'!$I$231</definedName>
    <definedName name="VAS073_F_Vartotojuinfor45PavirsiniuNuoteku" localSheetId="3">'Forma 4'!$M$231</definedName>
    <definedName name="VAS073_F_Vartotojuinfor46KitosReguliuojamosios" localSheetId="3">'Forma 4'!$N$231</definedName>
    <definedName name="VAS073_F_Vartotojuinfor47KitosVeiklos" localSheetId="3">'Forma 4'!$Q$231</definedName>
    <definedName name="VAS073_F_Vartotojuinfor4Apskaitosveikla1" localSheetId="3">'Forma 4'!$O$231</definedName>
    <definedName name="VAS073_F_Vartotojuinfor4Kitareguliuoja1" localSheetId="3">'Forma 4'!$P$231</definedName>
    <definedName name="VAS073_F_Verslovienetop11IS" localSheetId="3">'Forma 4'!$D$242</definedName>
    <definedName name="VAS073_F_Verslovienetop131GeriamojoVandens" localSheetId="3">'Forma 4'!$F$242</definedName>
    <definedName name="VAS073_F_Verslovienetop132GeriamojoVandens" localSheetId="3">'Forma 4'!$G$242</definedName>
    <definedName name="VAS073_F_Verslovienetop133GeriamojoVandens" localSheetId="3">'Forma 4'!$H$242</definedName>
    <definedName name="VAS073_F_Verslovienetop13IsViso" localSheetId="3">'Forma 4'!$E$242</definedName>
    <definedName name="VAS073_F_Verslovienetop141NuotekuSurinkimas" localSheetId="3">'Forma 4'!$J$242</definedName>
    <definedName name="VAS073_F_Verslovienetop142NuotekuValymas" localSheetId="3">'Forma 4'!$K$242</definedName>
    <definedName name="VAS073_F_Verslovienetop143NuotekuDumblo" localSheetId="3">'Forma 4'!$L$242</definedName>
    <definedName name="VAS073_F_Verslovienetop14IsViso" localSheetId="3">'Forma 4'!$I$242</definedName>
    <definedName name="VAS073_F_Verslovienetop15PavirsiniuNuoteku" localSheetId="3">'Forma 4'!$M$242</definedName>
    <definedName name="VAS073_F_Verslovienetop16KitosReguliuojamosios" localSheetId="3">'Forma 4'!$N$242</definedName>
    <definedName name="VAS073_F_Verslovienetop17KitosVeiklos" localSheetId="3">'Forma 4'!$Q$242</definedName>
    <definedName name="VAS073_F_Verslovienetop1Apskaitosveikla1" localSheetId="3">'Forma 4'!$O$242</definedName>
    <definedName name="VAS073_F_Verslovienetop1Kitareguliuoja1" localSheetId="3">'Forma 4'!$P$242</definedName>
    <definedName name="VAS073_F_Verslovienetui11IS" localSheetId="3">'Forma 4'!$D$243</definedName>
    <definedName name="VAS073_F_Verslovienetui131GeriamojoVandens" localSheetId="3">'Forma 4'!$F$243</definedName>
    <definedName name="VAS073_F_Verslovienetui132GeriamojoVandens" localSheetId="3">'Forma 4'!$G$243</definedName>
    <definedName name="VAS073_F_Verslovienetui133GeriamojoVandens" localSheetId="3">'Forma 4'!$H$243</definedName>
    <definedName name="VAS073_F_Verslovienetui13IsViso" localSheetId="3">'Forma 4'!$E$243</definedName>
    <definedName name="VAS073_F_Verslovienetui141NuotekuSurinkimas" localSheetId="3">'Forma 4'!$J$243</definedName>
    <definedName name="VAS073_F_Verslovienetui142NuotekuValymas" localSheetId="3">'Forma 4'!$K$243</definedName>
    <definedName name="VAS073_F_Verslovienetui143NuotekuDumblo" localSheetId="3">'Forma 4'!$L$243</definedName>
    <definedName name="VAS073_F_Verslovienetui14IsViso" localSheetId="3">'Forma 4'!$I$243</definedName>
    <definedName name="VAS073_F_Verslovienetui15PavirsiniuNuoteku" localSheetId="3">'Forma 4'!$M$243</definedName>
    <definedName name="VAS073_F_Verslovienetui16KitosReguliuojamosios" localSheetId="3">'Forma 4'!$N$243</definedName>
    <definedName name="VAS073_F_Verslovienetui17KitosVeiklos" localSheetId="3">'Forma 4'!$Q$243</definedName>
    <definedName name="VAS073_F_Verslovienetui1Apskaitosveikla1" localSheetId="3">'Forma 4'!$O$243</definedName>
    <definedName name="VAS073_F_Verslovienetui1Kitareguliuoja1" localSheetId="3">'Forma 4'!$P$243</definedName>
    <definedName name="VAS073_F_Visospaskirsto11IS" localSheetId="3">'Forma 4'!$D$23</definedName>
    <definedName name="VAS073_F_Visospaskirsto131GeriamojoVandens" localSheetId="3">'Forma 4'!$F$23</definedName>
    <definedName name="VAS073_F_Visospaskirsto132GeriamojoVandens" localSheetId="3">'Forma 4'!$G$23</definedName>
    <definedName name="VAS073_F_Visospaskirsto133GeriamojoVandens" localSheetId="3">'Forma 4'!$H$23</definedName>
    <definedName name="VAS073_F_Visospaskirsto13IsViso" localSheetId="3">'Forma 4'!$E$23</definedName>
    <definedName name="VAS073_F_Visospaskirsto141NuotekuSurinkimas" localSheetId="3">'Forma 4'!$J$23</definedName>
    <definedName name="VAS073_F_Visospaskirsto142NuotekuValymas" localSheetId="3">'Forma 4'!$K$23</definedName>
    <definedName name="VAS073_F_Visospaskirsto143NuotekuDumblo" localSheetId="3">'Forma 4'!$L$23</definedName>
    <definedName name="VAS073_F_Visospaskirsto14IsViso" localSheetId="3">'Forma 4'!$I$23</definedName>
    <definedName name="VAS073_F_Visospaskirsto15PavirsiniuNuoteku" localSheetId="3">'Forma 4'!$M$23</definedName>
    <definedName name="VAS073_F_Visospaskirsto16KitosReguliuojamosios" localSheetId="3">'Forma 4'!$N$23</definedName>
    <definedName name="VAS073_F_Visospaskirsto17KitosVeiklos" localSheetId="3">'Forma 4'!$Q$23</definedName>
    <definedName name="VAS073_F_Visospaskirsto1Apskaitosveikla1" localSheetId="3">'Forma 4'!$O$23</definedName>
    <definedName name="VAS073_F_Visospaskirsto1Kitareguliuoja1" localSheetId="3">'Forma 4'!$P$23</definedName>
    <definedName name="VAS073_F_Zemesnuomosmok11IS" localSheetId="3">'Forma 4'!$D$62</definedName>
    <definedName name="VAS073_F_Zemesnuomosmok131GeriamojoVandens" localSheetId="3">'Forma 4'!$F$62</definedName>
    <definedName name="VAS073_F_Zemesnuomosmok132GeriamojoVandens" localSheetId="3">'Forma 4'!$G$62</definedName>
    <definedName name="VAS073_F_Zemesnuomosmok133GeriamojoVandens" localSheetId="3">'Forma 4'!$H$62</definedName>
    <definedName name="VAS073_F_Zemesnuomosmok13IsViso" localSheetId="3">'Forma 4'!$E$62</definedName>
    <definedName name="VAS073_F_Zemesnuomosmok141NuotekuSurinkimas" localSheetId="3">'Forma 4'!$J$62</definedName>
    <definedName name="VAS073_F_Zemesnuomosmok142NuotekuValymas" localSheetId="3">'Forma 4'!$K$62</definedName>
    <definedName name="VAS073_F_Zemesnuomosmok143NuotekuDumblo" localSheetId="3">'Forma 4'!$L$62</definedName>
    <definedName name="VAS073_F_Zemesnuomosmok14IsViso" localSheetId="3">'Forma 4'!$I$62</definedName>
    <definedName name="VAS073_F_Zemesnuomosmok15PavirsiniuNuoteku" localSheetId="3">'Forma 4'!$M$62</definedName>
    <definedName name="VAS073_F_Zemesnuomosmok16KitosReguliuojamosios" localSheetId="3">'Forma 4'!$N$62</definedName>
    <definedName name="VAS073_F_Zemesnuomosmok17KitosVeiklos" localSheetId="3">'Forma 4'!$Q$62</definedName>
    <definedName name="VAS073_F_Zemesnuomosmok1Apskaitosveikla1" localSheetId="3">'Forma 4'!$O$62</definedName>
    <definedName name="VAS073_F_Zemesnuomosmok1Kitareguliuoja1" localSheetId="3">'Forma 4'!$P$62</definedName>
    <definedName name="VAS073_F_Zemesnuomosmok21IS" localSheetId="3">'Forma 4'!$D$116</definedName>
    <definedName name="VAS073_F_Zemesnuomosmok231GeriamojoVandens" localSheetId="3">'Forma 4'!$F$116</definedName>
    <definedName name="VAS073_F_Zemesnuomosmok232GeriamojoVandens" localSheetId="3">'Forma 4'!$G$116</definedName>
    <definedName name="VAS073_F_Zemesnuomosmok233GeriamojoVandens" localSheetId="3">'Forma 4'!$H$116</definedName>
    <definedName name="VAS073_F_Zemesnuomosmok23IsViso" localSheetId="3">'Forma 4'!$E$116</definedName>
    <definedName name="VAS073_F_Zemesnuomosmok241NuotekuSurinkimas" localSheetId="3">'Forma 4'!$J$116</definedName>
    <definedName name="VAS073_F_Zemesnuomosmok242NuotekuValymas" localSheetId="3">'Forma 4'!$K$116</definedName>
    <definedName name="VAS073_F_Zemesnuomosmok243NuotekuDumblo" localSheetId="3">'Forma 4'!$L$116</definedName>
    <definedName name="VAS073_F_Zemesnuomosmok24IsViso" localSheetId="3">'Forma 4'!$I$116</definedName>
    <definedName name="VAS073_F_Zemesnuomosmok25PavirsiniuNuoteku" localSheetId="3">'Forma 4'!$M$116</definedName>
    <definedName name="VAS073_F_Zemesnuomosmok26KitosReguliuojamosios" localSheetId="3">'Forma 4'!$N$116</definedName>
    <definedName name="VAS073_F_Zemesnuomosmok27KitosVeiklos" localSheetId="3">'Forma 4'!$Q$116</definedName>
    <definedName name="VAS073_F_Zemesnuomosmok2Apskaitosveikla1" localSheetId="3">'Forma 4'!$O$116</definedName>
    <definedName name="VAS073_F_Zemesnuomosmok2Kitareguliuoja1" localSheetId="3">'Forma 4'!$P$116</definedName>
    <definedName name="VAS073_F_Zemesnuomosmok31IS" localSheetId="3">'Forma 4'!$D$168</definedName>
    <definedName name="VAS073_F_Zemesnuomosmok331GeriamojoVandens" localSheetId="3">'Forma 4'!$F$168</definedName>
    <definedName name="VAS073_F_Zemesnuomosmok332GeriamojoVandens" localSheetId="3">'Forma 4'!$G$168</definedName>
    <definedName name="VAS073_F_Zemesnuomosmok333GeriamojoVandens" localSheetId="3">'Forma 4'!$H$168</definedName>
    <definedName name="VAS073_F_Zemesnuomosmok33IsViso" localSheetId="3">'Forma 4'!$E$168</definedName>
    <definedName name="VAS073_F_Zemesnuomosmok341NuotekuSurinkimas" localSheetId="3">'Forma 4'!$J$168</definedName>
    <definedName name="VAS073_F_Zemesnuomosmok342NuotekuValymas" localSheetId="3">'Forma 4'!$K$168</definedName>
    <definedName name="VAS073_F_Zemesnuomosmok343NuotekuDumblo" localSheetId="3">'Forma 4'!$L$168</definedName>
    <definedName name="VAS073_F_Zemesnuomosmok34IsViso" localSheetId="3">'Forma 4'!$I$168</definedName>
    <definedName name="VAS073_F_Zemesnuomosmok35PavirsiniuNuoteku" localSheetId="3">'Forma 4'!$M$168</definedName>
    <definedName name="VAS073_F_Zemesnuomosmok36KitosReguliuojamosios" localSheetId="3">'Forma 4'!$N$168</definedName>
    <definedName name="VAS073_F_Zemesnuomosmok37KitosVeiklos" localSheetId="3">'Forma 4'!$Q$168</definedName>
    <definedName name="VAS073_F_Zemesnuomosmok3Apskaitosveikla1" localSheetId="3">'Forma 4'!$O$168</definedName>
    <definedName name="VAS073_F_Zemesnuomosmok3Kitareguliuoja1" localSheetId="3">'Forma 4'!$P$168</definedName>
    <definedName name="VAS073_F_Zemesnuomosmok41IS" localSheetId="3">'Forma 4'!$D$213</definedName>
    <definedName name="VAS073_F_Zemesnuomosmok431GeriamojoVandens" localSheetId="3">'Forma 4'!$F$213</definedName>
    <definedName name="VAS073_F_Zemesnuomosmok432GeriamojoVandens" localSheetId="3">'Forma 4'!$G$213</definedName>
    <definedName name="VAS073_F_Zemesnuomosmok433GeriamojoVandens" localSheetId="3">'Forma 4'!$H$213</definedName>
    <definedName name="VAS073_F_Zemesnuomosmok43IsViso" localSheetId="3">'Forma 4'!$E$213</definedName>
    <definedName name="VAS073_F_Zemesnuomosmok441NuotekuSurinkimas" localSheetId="3">'Forma 4'!$J$213</definedName>
    <definedName name="VAS073_F_Zemesnuomosmok442NuotekuValymas" localSheetId="3">'Forma 4'!$K$213</definedName>
    <definedName name="VAS073_F_Zemesnuomosmok443NuotekuDumblo" localSheetId="3">'Forma 4'!$L$213</definedName>
    <definedName name="VAS073_F_Zemesnuomosmok44IsViso" localSheetId="3">'Forma 4'!$I$213</definedName>
    <definedName name="VAS073_F_Zemesnuomosmok45PavirsiniuNuoteku" localSheetId="3">'Forma 4'!$M$213</definedName>
    <definedName name="VAS073_F_Zemesnuomosmok46KitosReguliuojamosios" localSheetId="3">'Forma 4'!$N$213</definedName>
    <definedName name="VAS073_F_Zemesnuomosmok47KitosVeiklos" localSheetId="3">'Forma 4'!$Q$213</definedName>
    <definedName name="VAS073_F_Zemesnuomosmok4Apskaitosveikla1" localSheetId="3">'Forma 4'!$O$213</definedName>
    <definedName name="VAS073_F_Zemesnuomosmok4Kitareguliuoja1" localSheetId="3">'Forma 4'!$P$213</definedName>
    <definedName name="VAS073_F_Zyminiomokesci11IS" localSheetId="3">'Forma 4'!$D$70</definedName>
    <definedName name="VAS073_F_Zyminiomokesci131GeriamojoVandens" localSheetId="3">'Forma 4'!$F$70</definedName>
    <definedName name="VAS073_F_Zyminiomokesci132GeriamojoVandens" localSheetId="3">'Forma 4'!$G$70</definedName>
    <definedName name="VAS073_F_Zyminiomokesci133GeriamojoVandens" localSheetId="3">'Forma 4'!$H$70</definedName>
    <definedName name="VAS073_F_Zyminiomokesci13IsViso" localSheetId="3">'Forma 4'!$E$70</definedName>
    <definedName name="VAS073_F_Zyminiomokesci141NuotekuSurinkimas" localSheetId="3">'Forma 4'!$J$70</definedName>
    <definedName name="VAS073_F_Zyminiomokesci142NuotekuValymas" localSheetId="3">'Forma 4'!$K$70</definedName>
    <definedName name="VAS073_F_Zyminiomokesci143NuotekuDumblo" localSheetId="3">'Forma 4'!$L$70</definedName>
    <definedName name="VAS073_F_Zyminiomokesci14IsViso" localSheetId="3">'Forma 4'!$I$70</definedName>
    <definedName name="VAS073_F_Zyminiomokesci15PavirsiniuNuoteku" localSheetId="3">'Forma 4'!$M$70</definedName>
    <definedName name="VAS073_F_Zyminiomokesci16KitosReguliuojamosios" localSheetId="3">'Forma 4'!$N$70</definedName>
    <definedName name="VAS073_F_Zyminiomokesci17KitosVeiklos" localSheetId="3">'Forma 4'!$Q$70</definedName>
    <definedName name="VAS073_F_Zyminiomokesci1Apskaitosveikla1" localSheetId="3">'Forma 4'!$O$70</definedName>
    <definedName name="VAS073_F_Zyminiomokesci1Kitareguliuoja1" localSheetId="3">'Forma 4'!$P$70</definedName>
    <definedName name="VAS073_F_Zyminiomokesci21IS" localSheetId="3">'Forma 4'!$D$123</definedName>
    <definedName name="VAS073_F_Zyminiomokesci231GeriamojoVandens" localSheetId="3">'Forma 4'!$F$123</definedName>
    <definedName name="VAS073_F_Zyminiomokesci232GeriamojoVandens" localSheetId="3">'Forma 4'!$G$123</definedName>
    <definedName name="VAS073_F_Zyminiomokesci233GeriamojoVandens" localSheetId="3">'Forma 4'!$H$123</definedName>
    <definedName name="VAS073_F_Zyminiomokesci23IsViso" localSheetId="3">'Forma 4'!$E$123</definedName>
    <definedName name="VAS073_F_Zyminiomokesci241NuotekuSurinkimas" localSheetId="3">'Forma 4'!$J$123</definedName>
    <definedName name="VAS073_F_Zyminiomokesci242NuotekuValymas" localSheetId="3">'Forma 4'!$K$123</definedName>
    <definedName name="VAS073_F_Zyminiomokesci243NuotekuDumblo" localSheetId="3">'Forma 4'!$L$123</definedName>
    <definedName name="VAS073_F_Zyminiomokesci24IsViso" localSheetId="3">'Forma 4'!$I$123</definedName>
    <definedName name="VAS073_F_Zyminiomokesci25PavirsiniuNuoteku" localSheetId="3">'Forma 4'!$M$123</definedName>
    <definedName name="VAS073_F_Zyminiomokesci26KitosReguliuojamosios" localSheetId="3">'Forma 4'!$N$123</definedName>
    <definedName name="VAS073_F_Zyminiomokesci27KitosVeiklos" localSheetId="3">'Forma 4'!$Q$123</definedName>
    <definedName name="VAS073_F_Zyminiomokesci2Apskaitosveikla1" localSheetId="3">'Forma 4'!$O$123</definedName>
    <definedName name="VAS073_F_Zyminiomokesci2Kitareguliuoja1" localSheetId="3">'Forma 4'!$P$123</definedName>
    <definedName name="VAS073_F_Zyminiomokesci31IS" localSheetId="3">'Forma 4'!$D$175</definedName>
    <definedName name="VAS073_F_Zyminiomokesci331GeriamojoVandens" localSheetId="3">'Forma 4'!$F$175</definedName>
    <definedName name="VAS073_F_Zyminiomokesci332GeriamojoVandens" localSheetId="3">'Forma 4'!$G$175</definedName>
    <definedName name="VAS073_F_Zyminiomokesci333GeriamojoVandens" localSheetId="3">'Forma 4'!$H$175</definedName>
    <definedName name="VAS073_F_Zyminiomokesci33IsViso" localSheetId="3">'Forma 4'!$E$175</definedName>
    <definedName name="VAS073_F_Zyminiomokesci341NuotekuSurinkimas" localSheetId="3">'Forma 4'!$J$175</definedName>
    <definedName name="VAS073_F_Zyminiomokesci342NuotekuValymas" localSheetId="3">'Forma 4'!$K$175</definedName>
    <definedName name="VAS073_F_Zyminiomokesci343NuotekuDumblo" localSheetId="3">'Forma 4'!$L$175</definedName>
    <definedName name="VAS073_F_Zyminiomokesci34IsViso" localSheetId="3">'Forma 4'!$I$175</definedName>
    <definedName name="VAS073_F_Zyminiomokesci35PavirsiniuNuoteku" localSheetId="3">'Forma 4'!$M$175</definedName>
    <definedName name="VAS073_F_Zyminiomokesci36KitosReguliuojamosios" localSheetId="3">'Forma 4'!$N$175</definedName>
    <definedName name="VAS073_F_Zyminiomokesci37KitosVeiklos" localSheetId="3">'Forma 4'!$Q$175</definedName>
    <definedName name="VAS073_F_Zyminiomokesci3Apskaitosveikla1" localSheetId="3">'Forma 4'!$O$175</definedName>
    <definedName name="VAS073_F_Zyminiomokesci3Kitareguliuoja1" localSheetId="3">'Forma 4'!$P$175</definedName>
    <definedName name="VAS073_F_Zyminiomokesci41IS" localSheetId="3">'Forma 4'!$D$220</definedName>
    <definedName name="VAS073_F_Zyminiomokesci431GeriamojoVandens" localSheetId="3">'Forma 4'!$F$220</definedName>
    <definedName name="VAS073_F_Zyminiomokesci432GeriamojoVandens" localSheetId="3">'Forma 4'!$G$220</definedName>
    <definedName name="VAS073_F_Zyminiomokesci433GeriamojoVandens" localSheetId="3">'Forma 4'!$H$220</definedName>
    <definedName name="VAS073_F_Zyminiomokesci43IsViso" localSheetId="3">'Forma 4'!$E$220</definedName>
    <definedName name="VAS073_F_Zyminiomokesci441NuotekuSurinkimas" localSheetId="3">'Forma 4'!$J$220</definedName>
    <definedName name="VAS073_F_Zyminiomokesci442NuotekuValymas" localSheetId="3">'Forma 4'!$K$220</definedName>
    <definedName name="VAS073_F_Zyminiomokesci443NuotekuDumblo" localSheetId="3">'Forma 4'!$L$220</definedName>
    <definedName name="VAS073_F_Zyminiomokesci44IsViso" localSheetId="3">'Forma 4'!$I$220</definedName>
    <definedName name="VAS073_F_Zyminiomokesci45PavirsiniuNuoteku" localSheetId="3">'Forma 4'!$M$220</definedName>
    <definedName name="VAS073_F_Zyminiomokesci46KitosReguliuojamosios" localSheetId="3">'Forma 4'!$N$220</definedName>
    <definedName name="VAS073_F_Zyminiomokesci47KitosVeiklos" localSheetId="3">'Forma 4'!$Q$220</definedName>
    <definedName name="VAS073_F_Zyminiomokesci4Apskaitosveikla1" localSheetId="3">'Forma 4'!$O$220</definedName>
    <definedName name="VAS073_F_Zyminiomokesci4Kitareguliuoja1" localSheetId="3">'Forma 4'!$P$220</definedName>
    <definedName name="VAS074_D_Apskaitosveikl1" localSheetId="4">'Forma 5'!$C$54</definedName>
    <definedName name="VAS074_D_Apskaitosveikl2" localSheetId="4">'Forma 5'!$C$31</definedName>
    <definedName name="VAS074_D_AtaskaitinisLaikotarpis" localSheetId="4">'Forma 5'!$D$10</definedName>
    <definedName name="VAS074_D_Atidetojomokes1" localSheetId="4">'Forma 5'!$C$25</definedName>
    <definedName name="VAS074_D_Atidetojomokes2" localSheetId="4">'Forma 5'!$C$48</definedName>
    <definedName name="VAS074_D_Finansinioturt1" localSheetId="4">'Forma 5'!$C$24</definedName>
    <definedName name="VAS074_D_Finansinioturt2" localSheetId="4">'Forma 5'!$C$47</definedName>
    <definedName name="VAS074_D_Geriamojovande13" localSheetId="4">'Forma 5'!$C$12</definedName>
    <definedName name="VAS074_D_Geriamojovande14" localSheetId="4">'Forma 5'!$C$13</definedName>
    <definedName name="VAS074_D_Geriamojovande15" localSheetId="4">'Forma 5'!$C$35</definedName>
    <definedName name="VAS074_D_Geriamojovande16" localSheetId="4">'Forma 5'!$C$36</definedName>
    <definedName name="VAS074_D_Gvtntilgalaiki10" localSheetId="4">'Forma 5'!$C$52</definedName>
    <definedName name="VAS074_D_Gvtntilgalaiki9" localSheetId="4">'Forma 5'!$C$29</definedName>
    <definedName name="VAS074_D_Gvtntveiklosre1" localSheetId="4">'Forma 5'!$C$19</definedName>
    <definedName name="VAS074_D_Gvtntveiklosre2" localSheetId="4">'Forma 5'!$C$42</definedName>
    <definedName name="VAS074_D_Ilgalaikioturt1" localSheetId="4">'Forma 5'!$C$11</definedName>
    <definedName name="VAS074_D_Ilgalaikioturt2" localSheetId="4">'Forma 5'!$C$26</definedName>
    <definedName name="VAS074_D_Ilgalaikioturt3" localSheetId="4">'Forma 5'!$C$34</definedName>
    <definedName name="VAS074_D_Ilgalaikioturt4" localSheetId="4">'Forma 5'!$C$49</definedName>
    <definedName name="VAS074_D_Investiciniotu1" localSheetId="4">'Forma 5'!$C$23</definedName>
    <definedName name="VAS074_D_Investiciniotu2" localSheetId="4">'Forma 5'!$C$46</definedName>
    <definedName name="VAS074_D_Kitoreguliuoja1" localSheetId="4">'Forma 5'!$C$28</definedName>
    <definedName name="VAS074_D_Kitoreguliuoja2" localSheetId="4">'Forma 5'!$C$51</definedName>
    <definedName name="VAS074_D_Kitosreguliuoj6" localSheetId="4">'Forma 5'!$C$32</definedName>
    <definedName name="VAS074_D_Kitosreguliuoj7" localSheetId="4">'Forma 5'!$C$55</definedName>
    <definedName name="VAS074_D_Kituveikluilga1" localSheetId="4">'Forma 5'!$C$30</definedName>
    <definedName name="VAS074_D_Kituveikluilga2" localSheetId="4">'Forma 5'!$C$53</definedName>
    <definedName name="VAS074_D_Nebaigtosstaty2" localSheetId="4">'Forma 5'!$C$27</definedName>
    <definedName name="VAS074_D_Nebaigtosstaty3" localSheetId="4">'Forma 5'!$C$50</definedName>
    <definedName name="VAS074_D_Nereguliuojamo5" localSheetId="4">'Forma 5'!$C$33</definedName>
    <definedName name="VAS074_D_Nereguliuojamo6" localSheetId="4">'Forma 5'!$C$56</definedName>
    <definedName name="VAS074_D_Nuotekudumblot5" localSheetId="4">'Forma 5'!$C$17</definedName>
    <definedName name="VAS074_D_Nuotekudumblot6" localSheetId="4">'Forma 5'!$C$40</definedName>
    <definedName name="VAS074_D_Nuotekusurinki5" localSheetId="4">'Forma 5'!$C$15</definedName>
    <definedName name="VAS074_D_Nuotekusurinki6" localSheetId="4">'Forma 5'!$C$38</definedName>
    <definedName name="VAS074_D_Nuotekutvarkym8" localSheetId="4">'Forma 5'!$C$14</definedName>
    <definedName name="VAS074_D_Nuotekutvarkym9" localSheetId="4">'Forma 5'!$C$37</definedName>
    <definedName name="VAS074_D_Nuotekuvalymor1" localSheetId="4">'Forma 5'!$C$16</definedName>
    <definedName name="VAS074_D_Nuotekuvalymor2" localSheetId="4">'Forma 5'!$C$39</definedName>
    <definedName name="VAS074_D_Pavirsiniunuot5" localSheetId="4">'Forma 5'!$C$18</definedName>
    <definedName name="VAS074_D_Pavirsiniunuot6" localSheetId="4">'Forma 5'!$C$41</definedName>
    <definedName name="VAS074_D_Pletrosdarbuve1" localSheetId="4">'Forma 5'!$C$21</definedName>
    <definedName name="VAS074_D_Pletrosdarbuve2" localSheetId="4">'Forma 5'!$C$44</definedName>
    <definedName name="VAS074_D_Prestizoverteg1" localSheetId="4">'Forma 5'!$C$22</definedName>
    <definedName name="VAS074_D_Prestizoverteg2" localSheetId="4">'Forma 5'!$C$45</definedName>
    <definedName name="VAS074_D_Uzdotacijasisi1" localSheetId="4">'Forma 5'!$C$20</definedName>
    <definedName name="VAS074_D_Uzdotacijasisi2" localSheetId="4">'Forma 5'!$C$43</definedName>
    <definedName name="VAS074_F_Apskaitosveikl1AtaskaitinisLaikotarpis" localSheetId="4">'Forma 5'!$D$54</definedName>
    <definedName name="VAS074_F_Apskaitosveikl2AtaskaitinisLaikotarpis" localSheetId="4">'Forma 5'!$D$31</definedName>
    <definedName name="VAS074_F_Atidetojomokes1AtaskaitinisLaikotarpis" localSheetId="4">'Forma 5'!$D$25</definedName>
    <definedName name="VAS074_F_Atidetojomokes2AtaskaitinisLaikotarpis" localSheetId="4">'Forma 5'!$D$48</definedName>
    <definedName name="VAS074_F_Finansinioturt1AtaskaitinisLaikotarpis" localSheetId="4">'Forma 5'!$D$24</definedName>
    <definedName name="VAS074_F_Finansinioturt2AtaskaitinisLaikotarpis" localSheetId="4">'Forma 5'!$D$47</definedName>
    <definedName name="VAS074_F_Geriamojovande13AtaskaitinisLaikotarpis" localSheetId="4">'Forma 5'!$D$12</definedName>
    <definedName name="VAS074_F_Geriamojovande14AtaskaitinisLaikotarpis" localSheetId="4">'Forma 5'!$D$13</definedName>
    <definedName name="VAS074_F_Geriamojovande15AtaskaitinisLaikotarpis" localSheetId="4">'Forma 5'!$D$35</definedName>
    <definedName name="VAS074_F_Geriamojovande16AtaskaitinisLaikotarpis" localSheetId="4">'Forma 5'!$D$36</definedName>
    <definedName name="VAS074_F_Gvtntilgalaiki10AtaskaitinisLaikotarpis" localSheetId="4">'Forma 5'!$D$52</definedName>
    <definedName name="VAS074_F_Gvtntilgalaiki9AtaskaitinisLaikotarpis" localSheetId="4">'Forma 5'!$D$29</definedName>
    <definedName name="VAS074_F_Gvtntveiklosre1AtaskaitinisLaikotarpis" localSheetId="4">'Forma 5'!$D$19</definedName>
    <definedName name="VAS074_F_Gvtntveiklosre2AtaskaitinisLaikotarpis" localSheetId="4">'Forma 5'!$D$42</definedName>
    <definedName name="VAS074_F_Ilgalaikioturt1AtaskaitinisLaikotarpis" localSheetId="4">'Forma 5'!$D$11</definedName>
    <definedName name="VAS074_F_Ilgalaikioturt2AtaskaitinisLaikotarpis" localSheetId="4">'Forma 5'!$D$26</definedName>
    <definedName name="VAS074_F_Ilgalaikioturt3AtaskaitinisLaikotarpis" localSheetId="4">'Forma 5'!$D$34</definedName>
    <definedName name="VAS074_F_Ilgalaikioturt4AtaskaitinisLaikotarpis" localSheetId="4">'Forma 5'!$D$49</definedName>
    <definedName name="VAS074_F_Investiciniotu1AtaskaitinisLaikotarpis" localSheetId="4">'Forma 5'!$D$23</definedName>
    <definedName name="VAS074_F_Investiciniotu2AtaskaitinisLaikotarpis" localSheetId="4">'Forma 5'!$D$46</definedName>
    <definedName name="VAS074_F_Kitoreguliuoja1AtaskaitinisLaikotarpis" localSheetId="4">'Forma 5'!$D$28</definedName>
    <definedName name="VAS074_F_Kitoreguliuoja2AtaskaitinisLaikotarpis" localSheetId="4">'Forma 5'!$D$51</definedName>
    <definedName name="VAS074_F_Kitosreguliuoj6AtaskaitinisLaikotarpis" localSheetId="4">'Forma 5'!$D$32</definedName>
    <definedName name="VAS074_F_Kitosreguliuoj7AtaskaitinisLaikotarpis" localSheetId="4">'Forma 5'!$D$55</definedName>
    <definedName name="VAS074_F_Kituveikluilga1AtaskaitinisLaikotarpis" localSheetId="4">'Forma 5'!$D$30</definedName>
    <definedName name="VAS074_F_Kituveikluilga2AtaskaitinisLaikotarpis" localSheetId="4">'Forma 5'!$D$53</definedName>
    <definedName name="VAS074_F_Nebaigtosstaty2AtaskaitinisLaikotarpis" localSheetId="4">'Forma 5'!$D$27</definedName>
    <definedName name="VAS074_F_Nebaigtosstaty3AtaskaitinisLaikotarpis" localSheetId="4">'Forma 5'!$D$50</definedName>
    <definedName name="VAS074_F_Nereguliuojamo5AtaskaitinisLaikotarpis" localSheetId="4">'Forma 5'!$D$33</definedName>
    <definedName name="VAS074_F_Nereguliuojamo6AtaskaitinisLaikotarpis" localSheetId="4">'Forma 5'!$D$56</definedName>
    <definedName name="VAS074_F_Nuotekudumblot5AtaskaitinisLaikotarpis" localSheetId="4">'Forma 5'!$D$17</definedName>
    <definedName name="VAS074_F_Nuotekudumblot6AtaskaitinisLaikotarpis" localSheetId="4">'Forma 5'!$D$40</definedName>
    <definedName name="VAS074_F_Nuotekusurinki5AtaskaitinisLaikotarpis" localSheetId="4">'Forma 5'!$D$15</definedName>
    <definedName name="VAS074_F_Nuotekusurinki6AtaskaitinisLaikotarpis" localSheetId="4">'Forma 5'!$D$38</definedName>
    <definedName name="VAS074_F_Nuotekutvarkym8AtaskaitinisLaikotarpis" localSheetId="4">'Forma 5'!$D$14</definedName>
    <definedName name="VAS074_F_Nuotekutvarkym9AtaskaitinisLaikotarpis" localSheetId="4">'Forma 5'!$D$37</definedName>
    <definedName name="VAS074_F_Nuotekuvalymor1AtaskaitinisLaikotarpis" localSheetId="4">'Forma 5'!$D$16</definedName>
    <definedName name="VAS074_F_Nuotekuvalymor2AtaskaitinisLaikotarpis" localSheetId="4">'Forma 5'!$D$39</definedName>
    <definedName name="VAS074_F_Pavirsiniunuot5AtaskaitinisLaikotarpis" localSheetId="4">'Forma 5'!$D$18</definedName>
    <definedName name="VAS074_F_Pavirsiniunuot6AtaskaitinisLaikotarpis" localSheetId="4">'Forma 5'!$D$41</definedName>
    <definedName name="VAS074_F_Pletrosdarbuve1AtaskaitinisLaikotarpis" localSheetId="4">'Forma 5'!$D$21</definedName>
    <definedName name="VAS074_F_Pletrosdarbuve2AtaskaitinisLaikotarpis" localSheetId="4">'Forma 5'!$D$44</definedName>
    <definedName name="VAS074_F_Prestizoverteg1AtaskaitinisLaikotarpis" localSheetId="4">'Forma 5'!$D$22</definedName>
    <definedName name="VAS074_F_Prestizoverteg2AtaskaitinisLaikotarpis" localSheetId="4">'Forma 5'!$D$45</definedName>
    <definedName name="VAS074_F_Uzdotacijasisi1AtaskaitinisLaikotarpis" localSheetId="4">'Forma 5'!$D$20</definedName>
    <definedName name="VAS074_F_Uzdotacijasisi2AtaskaitinisLaikotarpis" localSheetId="4">'Forma 5'!$D$43</definedName>
    <definedName name="VAS075_D_1IS" localSheetId="5">'Forma 6'!$D$9</definedName>
    <definedName name="VAS075_D_31GeriamojoVandens" localSheetId="5">'Forma 6'!$F$9</definedName>
    <definedName name="VAS075_D_32GeriamojoVandens" localSheetId="5">'Forma 6'!$G$9</definedName>
    <definedName name="VAS075_D_33GeriamojoVandens" localSheetId="5">'Forma 6'!$H$9</definedName>
    <definedName name="VAS075_D_3IsViso" localSheetId="5">'Forma 6'!$E$9</definedName>
    <definedName name="VAS075_D_41NuotekuSurinkimas" localSheetId="5">'Forma 6'!$J$9</definedName>
    <definedName name="VAS075_D_42NuotekuValymas" localSheetId="5">'Forma 6'!$K$9</definedName>
    <definedName name="VAS075_D_43NuotekuDumblo" localSheetId="5">'Forma 6'!$L$9</definedName>
    <definedName name="VAS075_D_4IsViso" localSheetId="5">'Forma 6'!$I$9</definedName>
    <definedName name="VAS075_D_5PavirsiniuNuoteku" localSheetId="5">'Forma 6'!$M$9</definedName>
    <definedName name="VAS075_D_6KitosReguliuojamosios" localSheetId="5">'Forma 6'!$N$9</definedName>
    <definedName name="VAS075_D_7KitosVeiklos" localSheetId="5">'Forma 6'!$Q$9</definedName>
    <definedName name="VAS075_D_Apskaitospriet2" localSheetId="5">'Forma 6'!$C$26</definedName>
    <definedName name="VAS075_D_Apskaitospriet3" localSheetId="5">'Forma 6'!$C$54</definedName>
    <definedName name="VAS075_D_Apskaitospriet4" localSheetId="5">'Forma 6'!$C$82</definedName>
    <definedName name="VAS075_D_Apskaitospriet5" localSheetId="5">'Forma 6'!$C$131</definedName>
    <definedName name="VAS075_D_Apskaitosveikla1" localSheetId="5">'Forma 6'!$O$9</definedName>
    <definedName name="VAS075_D_Atsiskaitomiej1" localSheetId="5">'Forma 6'!$C$27</definedName>
    <definedName name="VAS075_D_Atsiskaitomiej2" localSheetId="5">'Forma 6'!$C$55</definedName>
    <definedName name="VAS075_D_Atsiskaitomiej3" localSheetId="5">'Forma 6'!$C$83</definedName>
    <definedName name="VAS075_D_Atsiskaitomiej4" localSheetId="5">'Forma 6'!$C$132</definedName>
    <definedName name="VAS075_D_Bendraipaskirs1" localSheetId="5">'Forma 6'!$C$116</definedName>
    <definedName name="VAS075_D_Bendraipaskirs2" localSheetId="5">'Forma 6'!$C$143</definedName>
    <definedName name="VAS075_D_Cpunktui10" localSheetId="5">'Forma 6'!$C$96</definedName>
    <definedName name="VAS075_D_Cpunktui11" localSheetId="5">'Forma 6'!$C$97</definedName>
    <definedName name="VAS075_D_Cpunktui12" localSheetId="5">'Forma 6'!$C$98</definedName>
    <definedName name="VAS075_D_Cpunktui13" localSheetId="5">'Forma 6'!$C$99</definedName>
    <definedName name="VAS075_D_Cpunktui14" localSheetId="5">'Forma 6'!$C$100</definedName>
    <definedName name="VAS075_D_Cpunktui15" localSheetId="5">'Forma 6'!$C$103</definedName>
    <definedName name="VAS075_D_Cpunktui16" localSheetId="5">'Forma 6'!$C$104</definedName>
    <definedName name="VAS075_D_Cpunktui17" localSheetId="5">'Forma 6'!$C$102</definedName>
    <definedName name="VAS075_D_Cpunktui171" localSheetId="5">'Forma 6'!$C$101</definedName>
    <definedName name="VAS075_D_Cpunktui18" localSheetId="5">'Forma 6'!$C$106</definedName>
    <definedName name="VAS075_D_Cpunktui181" localSheetId="5">'Forma 6'!$C$105</definedName>
    <definedName name="VAS075_D_Cpunktui19" localSheetId="5">'Forma 6'!$C$109</definedName>
    <definedName name="VAS075_D_Cpunktui191" localSheetId="5">'Forma 6'!$C$108</definedName>
    <definedName name="VAS075_D_Cpunktui192" localSheetId="5">'Forma 6'!$C$107</definedName>
    <definedName name="VAS075_D_Cpunktui20" localSheetId="5">'Forma 6'!$C$111</definedName>
    <definedName name="VAS075_D_Cpunktui201" localSheetId="5">'Forma 6'!$C$110</definedName>
    <definedName name="VAS075_D_Cpunktui21" localSheetId="5">'Forma 6'!$C$112</definedName>
    <definedName name="VAS075_D_Cpunktui22" localSheetId="5">'Forma 6'!$C$113</definedName>
    <definedName name="VAS075_D_Cpunktui23" localSheetId="5">'Forma 6'!$C$114</definedName>
    <definedName name="VAS075_D_Cpunktui24" localSheetId="5">'Forma 6'!$C$115</definedName>
    <definedName name="VAS075_D_Cpunktui9" localSheetId="5">'Forma 6'!$C$95</definedName>
    <definedName name="VAS075_D_Epunktui1" localSheetId="5">'Forma 6'!$C$144</definedName>
    <definedName name="VAS075_D_Epunktui10" localSheetId="5">'Forma 6'!$C$155</definedName>
    <definedName name="VAS075_D_Epunktui11" localSheetId="5">'Forma 6'!$C$159</definedName>
    <definedName name="VAS075_D_Epunktui12" localSheetId="5">'Forma 6'!$C$160</definedName>
    <definedName name="VAS075_D_Epunktui13" localSheetId="5">'Forma 6'!$C$161</definedName>
    <definedName name="VAS075_D_Epunktui14" localSheetId="5">'Forma 6'!$C$162</definedName>
    <definedName name="VAS075_D_Epunktui15" localSheetId="5">'Forma 6'!$C$163</definedName>
    <definedName name="VAS075_D_Epunktui16" localSheetId="5">'Forma 6'!$C$151</definedName>
    <definedName name="VAS075_D_Epunktui17" localSheetId="5">'Forma 6'!$C$152</definedName>
    <definedName name="VAS075_D_Epunktui18" localSheetId="5">'Forma 6'!$C$156</definedName>
    <definedName name="VAS075_D_Epunktui19" localSheetId="5">'Forma 6'!$C$157</definedName>
    <definedName name="VAS075_D_Epunktui2" localSheetId="5">'Forma 6'!$C$145</definedName>
    <definedName name="VAS075_D_Epunktui20" localSheetId="5">'Forma 6'!$C$158</definedName>
    <definedName name="VAS075_D_Epunktui3" localSheetId="5">'Forma 6'!$C$146</definedName>
    <definedName name="VAS075_D_Epunktui4" localSheetId="5">'Forma 6'!$C$147</definedName>
    <definedName name="VAS075_D_Epunktui5" localSheetId="5">'Forma 6'!$C$148</definedName>
    <definedName name="VAS075_D_Epunktui6" localSheetId="5">'Forma 6'!$C$149</definedName>
    <definedName name="VAS075_D_Epunktui7" localSheetId="5">'Forma 6'!$C$150</definedName>
    <definedName name="VAS075_D_Epunktui8" localSheetId="5">'Forma 6'!$C$153</definedName>
    <definedName name="VAS075_D_Epunktui9" localSheetId="5">'Forma 6'!$C$154</definedName>
    <definedName name="VAS075_D_Irankiaimatavi2" localSheetId="5">'Forma 6'!$C$30</definedName>
    <definedName name="VAS075_D_Irankiaimatavi3" localSheetId="5">'Forma 6'!$C$58</definedName>
    <definedName name="VAS075_D_Irankiaimatavi4" localSheetId="5">'Forma 6'!$C$86</definedName>
    <definedName name="VAS075_D_Irankiaimatavi5" localSheetId="5">'Forma 6'!$C$135</definedName>
    <definedName name="VAS075_D_Irasyti1" localSheetId="5">'Forma 6'!$C$35</definedName>
    <definedName name="VAS075_D_Irasyti10" localSheetId="5">'Forma 6'!$C$140</definedName>
    <definedName name="VAS075_D_Irasyti11" localSheetId="5">'Forma 6'!$C$141</definedName>
    <definedName name="VAS075_D_Irasyti12" localSheetId="5">'Forma 6'!$C$142</definedName>
    <definedName name="VAS075_D_Irasyti2" localSheetId="5">'Forma 6'!$C$36</definedName>
    <definedName name="VAS075_D_Irasyti3" localSheetId="5">'Forma 6'!$C$37</definedName>
    <definedName name="VAS075_D_Irasyti4" localSheetId="5">'Forma 6'!$C$63</definedName>
    <definedName name="VAS075_D_Irasyti5" localSheetId="5">'Forma 6'!$C$64</definedName>
    <definedName name="VAS075_D_Irasyti6" localSheetId="5">'Forma 6'!$C$65</definedName>
    <definedName name="VAS075_D_Irasyti7" localSheetId="5">'Forma 6'!$C$91</definedName>
    <definedName name="VAS075_D_Irasyti8" localSheetId="5">'Forma 6'!$C$92</definedName>
    <definedName name="VAS075_D_Irasyti9" localSheetId="5">'Forma 6'!$C$93</definedName>
    <definedName name="VAS075_D_Keliaiaikstele2" localSheetId="5">'Forma 6'!$C$17</definedName>
    <definedName name="VAS075_D_Keliaiaikstele3" localSheetId="5">'Forma 6'!$C$45</definedName>
    <definedName name="VAS075_D_Keliaiaikstele4" localSheetId="5">'Forma 6'!$C$73</definedName>
    <definedName name="VAS075_D_Keliaiaikstele5" localSheetId="5">'Forma 6'!$C$123</definedName>
    <definedName name="VAS075_D_Kitairanga1" localSheetId="5">'Forma 6'!$C$129</definedName>
    <definedName name="VAS075_D_Kitareguliuoja1" localSheetId="5">'Forma 6'!$P$9</definedName>
    <definedName name="VAS075_D_Kitasilgalaiki1" localSheetId="5">'Forma 6'!$C$34</definedName>
    <definedName name="VAS075_D_Kitasilgalaiki2" localSheetId="5">'Forma 6'!$C$62</definedName>
    <definedName name="VAS075_D_Kitasilgalaiki3" localSheetId="5">'Forma 6'!$C$90</definedName>
    <definedName name="VAS075_D_Kitasilgalaiki4" localSheetId="5">'Forma 6'!$C$139</definedName>
    <definedName name="VAS075_D_Kitasnemateria2" localSheetId="5">'Forma 6'!$C$14</definedName>
    <definedName name="VAS075_D_Kitasnemateria3" localSheetId="5">'Forma 6'!$C$42</definedName>
    <definedName name="VAS075_D_Kitasnemateria4" localSheetId="5">'Forma 6'!$C$70</definedName>
    <definedName name="VAS075_D_Kitasnemateria5" localSheetId="5">'Forma 6'!$C$120</definedName>
    <definedName name="VAS075_D_Kitigeriamojov1" localSheetId="5">'Forma 6'!$C$29</definedName>
    <definedName name="VAS075_D_Kitigeriamojov2" localSheetId="5">'Forma 6'!$C$57</definedName>
    <definedName name="VAS075_D_Kitigeriamojov3" localSheetId="5">'Forma 6'!$C$85</definedName>
    <definedName name="VAS075_D_Kitigeriamojov4" localSheetId="5">'Forma 6'!$C$134</definedName>
    <definedName name="VAS075_D_Kitiirenginiai10" localSheetId="5">'Forma 6'!$C$130</definedName>
    <definedName name="VAS075_D_Kitiirenginiai3" localSheetId="5">'Forma 6'!$C$21</definedName>
    <definedName name="VAS075_D_Kitiirenginiai4" localSheetId="5">'Forma 6'!$C$25</definedName>
    <definedName name="VAS075_D_Kitiirenginiai5" localSheetId="5">'Forma 6'!$C$49</definedName>
    <definedName name="VAS075_D_Kitiirenginiai6" localSheetId="5">'Forma 6'!$C$53</definedName>
    <definedName name="VAS075_D_Kitiirenginiai7" localSheetId="5">'Forma 6'!$C$77</definedName>
    <definedName name="VAS075_D_Kitiirenginiai8" localSheetId="5">'Forma 6'!$C$81</definedName>
    <definedName name="VAS075_D_Kitiirenginiai9" localSheetId="5">'Forma 6'!$C$127</definedName>
    <definedName name="VAS075_D_Kitostransport2" localSheetId="5">'Forma 6'!$C$33</definedName>
    <definedName name="VAS075_D_Kitostransport3" localSheetId="5">'Forma 6'!$C$61</definedName>
    <definedName name="VAS075_D_Kitostransport4" localSheetId="5">'Forma 6'!$C$89</definedName>
    <definedName name="VAS075_D_Kitostransport5" localSheetId="5">'Forma 6'!$C$138</definedName>
    <definedName name="VAS075_D_Lengviejiautom2" localSheetId="5">'Forma 6'!$C$32</definedName>
    <definedName name="VAS075_D_Lengviejiautom3" localSheetId="5">'Forma 6'!$C$60</definedName>
    <definedName name="VAS075_D_Lengviejiautom4" localSheetId="5">'Forma 6'!$C$88</definedName>
    <definedName name="VAS075_D_Lengviejiautom5" localSheetId="5">'Forma 6'!$C$137</definedName>
    <definedName name="VAS075_D_Masinosiriranga2" localSheetId="5">'Forma 6'!$C$22</definedName>
    <definedName name="VAS075_D_Masinosiriranga3" localSheetId="5">'Forma 6'!$C$50</definedName>
    <definedName name="VAS075_D_Masinosiriranga4" localSheetId="5">'Forma 6'!$C$78</definedName>
    <definedName name="VAS075_D_Masinosiriranga5" localSheetId="5">'Forma 6'!$C$128</definedName>
    <definedName name="VAS075_D_Nematerialusis2" localSheetId="5">'Forma 6'!$C$11</definedName>
    <definedName name="VAS075_D_Nematerialusis3" localSheetId="5">'Forma 6'!$C$39</definedName>
    <definedName name="VAS075_D_Nematerialusis4" localSheetId="5">'Forma 6'!$C$67</definedName>
    <definedName name="VAS075_D_Nematerialusis5" localSheetId="5">'Forma 6'!$C$117</definedName>
    <definedName name="VAS075_D_Netiesiogiaipa1" localSheetId="5">'Forma 6'!$C$66</definedName>
    <definedName name="VAS075_D_Netiesiogiaipa2" localSheetId="5">'Forma 6'!$C$94</definedName>
    <definedName name="VAS075_D_Nuotekuirdumbl2" localSheetId="5">'Forma 6'!$C$24</definedName>
    <definedName name="VAS075_D_Nuotekuirdumbl3" localSheetId="5">'Forma 6'!$C$52</definedName>
    <definedName name="VAS075_D_Nuotekuirdumbl4" localSheetId="5">'Forma 6'!$C$80</definedName>
    <definedName name="VAS075_D_Paskirstomasil1" localSheetId="5">'Forma 6'!$C$10</definedName>
    <definedName name="VAS075_D_Pastataiadmini2" localSheetId="5">'Forma 6'!$C$16</definedName>
    <definedName name="VAS075_D_Pastataiadmini3" localSheetId="5">'Forma 6'!$C$44</definedName>
    <definedName name="VAS075_D_Pastataiadmini4" localSheetId="5">'Forma 6'!$C$72</definedName>
    <definedName name="VAS075_D_Pastataiadmini5" localSheetId="5">'Forma 6'!$C$122</definedName>
    <definedName name="VAS075_D_Pastataiirstat2" localSheetId="5">'Forma 6'!$C$15</definedName>
    <definedName name="VAS075_D_Pastataiirstat3" localSheetId="5">'Forma 6'!$C$43</definedName>
    <definedName name="VAS075_D_Pastataiirstat4" localSheetId="5">'Forma 6'!$C$71</definedName>
    <definedName name="VAS075_D_Pastataiirstat5" localSheetId="5">'Forma 6'!$C$121</definedName>
    <definedName name="VAS075_D_Saulessviesose1" localSheetId="5">'Forma 6'!$C$20</definedName>
    <definedName name="VAS075_D_Saulessviesose2" localSheetId="5">'Forma 6'!$C$48</definedName>
    <definedName name="VAS075_D_Saulessviesose3" localSheetId="5">'Forma 6'!$C$76</definedName>
    <definedName name="VAS075_D_Saulessviesose4" localSheetId="5">'Forma 6'!$C$126</definedName>
    <definedName name="VAS075_D_Silumosatsiska1" localSheetId="5">'Forma 6'!$C$28</definedName>
    <definedName name="VAS075_D_Silumosatsiska2" localSheetId="5">'Forma 6'!$C$56</definedName>
    <definedName name="VAS075_D_Silumosatsiska3" localSheetId="5">'Forma 6'!$C$84</definedName>
    <definedName name="VAS075_D_Silumosatsiska4" localSheetId="5">'Forma 6'!$C$133</definedName>
    <definedName name="VAS075_D_Silumosirkarst1" localSheetId="5">'Forma 6'!$C$19</definedName>
    <definedName name="VAS075_D_Silumosirkarst2" localSheetId="5">'Forma 6'!$C$47</definedName>
    <definedName name="VAS075_D_Silumosirkarst3" localSheetId="5">'Forma 6'!$C$75</definedName>
    <definedName name="VAS075_D_Silumosirkarst4" localSheetId="5">'Forma 6'!$C$125</definedName>
    <definedName name="VAS075_D_Specprogramine2" localSheetId="5">'Forma 6'!$C$13</definedName>
    <definedName name="VAS075_D_Specprogramine3" localSheetId="5">'Forma 6'!$C$41</definedName>
    <definedName name="VAS075_D_Specprogramine4" localSheetId="5">'Forma 6'!$C$69</definedName>
    <definedName name="VAS075_D_Specprogramine5" localSheetId="5">'Forma 6'!$C$119</definedName>
    <definedName name="VAS075_D_Standartinepro2" localSheetId="5">'Forma 6'!$C$12</definedName>
    <definedName name="VAS075_D_Standartinepro3" localSheetId="5">'Forma 6'!$C$40</definedName>
    <definedName name="VAS075_D_Standartinepro4" localSheetId="5">'Forma 6'!$C$68</definedName>
    <definedName name="VAS075_D_Standartinepro5" localSheetId="5">'Forma 6'!$C$118</definedName>
    <definedName name="VAS075_D_Tiesiogiaipask1" localSheetId="5">'Forma 6'!$C$38</definedName>
    <definedName name="VAS075_D_Transportoprie2" localSheetId="5">'Forma 6'!$C$31</definedName>
    <definedName name="VAS075_D_Transportoprie3" localSheetId="5">'Forma 6'!$C$59</definedName>
    <definedName name="VAS075_D_Transportoprie4" localSheetId="5">'Forma 6'!$C$87</definedName>
    <definedName name="VAS075_D_Transportoprie5" localSheetId="5">'Forma 6'!$C$136</definedName>
    <definedName name="VAS075_D_Vamzdynai2" localSheetId="5">'Forma 6'!$C$18</definedName>
    <definedName name="VAS075_D_Vamzdynai3" localSheetId="5">'Forma 6'!$C$46</definedName>
    <definedName name="VAS075_D_Vamzdynai4" localSheetId="5">'Forma 6'!$C$74</definedName>
    <definedName name="VAS075_D_Vamzdynai5" localSheetId="5">'Forma 6'!$C$124</definedName>
    <definedName name="VAS075_D_Vandenssiurbli2" localSheetId="5">'Forma 6'!$C$23</definedName>
    <definedName name="VAS075_D_Vandenssiurbli3" localSheetId="5">'Forma 6'!$C$51</definedName>
    <definedName name="VAS075_D_Vandenssiurbli4" localSheetId="5">'Forma 6'!$C$79</definedName>
    <definedName name="VAS075_D_Verslovienetui2" localSheetId="5">'Forma 6'!$C$164</definedName>
    <definedName name="VAS075_F_101IS" localSheetId="5">'Forma 6'!$D$140</definedName>
    <definedName name="VAS075_F_1031GeriamojoVandens" localSheetId="5">'Forma 6'!$F$140</definedName>
    <definedName name="VAS075_F_1032GeriamojoVandens" localSheetId="5">'Forma 6'!$G$140</definedName>
    <definedName name="VAS075_F_1033GeriamojoVandens" localSheetId="5">'Forma 6'!$H$140</definedName>
    <definedName name="VAS075_F_103IsViso" localSheetId="5">'Forma 6'!$E$140</definedName>
    <definedName name="VAS075_F_1041NuotekuSurinkimas" localSheetId="5">'Forma 6'!$J$140</definedName>
    <definedName name="VAS075_F_1042NuotekuValymas" localSheetId="5">'Forma 6'!$K$140</definedName>
    <definedName name="VAS075_F_1043NuotekuDumblo" localSheetId="5">'Forma 6'!$L$140</definedName>
    <definedName name="VAS075_F_104IsViso" localSheetId="5">'Forma 6'!$I$140</definedName>
    <definedName name="VAS075_F_105PavirsiniuNuoteku" localSheetId="5">'Forma 6'!$M$140</definedName>
    <definedName name="VAS075_F_106KitosReguliuojamosios" localSheetId="5">'Forma 6'!$N$140</definedName>
    <definedName name="VAS075_F_107KitosVeiklos" localSheetId="5">'Forma 6'!$Q$140</definedName>
    <definedName name="VAS075_F_111IS" localSheetId="5">'Forma 6'!$D$141</definedName>
    <definedName name="VAS075_F_1131GeriamojoVandens" localSheetId="5">'Forma 6'!$F$141</definedName>
    <definedName name="VAS075_F_1132GeriamojoVandens" localSheetId="5">'Forma 6'!$G$141</definedName>
    <definedName name="VAS075_F_1133GeriamojoVandens" localSheetId="5">'Forma 6'!$H$141</definedName>
    <definedName name="VAS075_F_113IsViso" localSheetId="5">'Forma 6'!$E$141</definedName>
    <definedName name="VAS075_F_1141NuotekuSurinkimas" localSheetId="5">'Forma 6'!$J$141</definedName>
    <definedName name="VAS075_F_1142NuotekuValymas" localSheetId="5">'Forma 6'!$K$141</definedName>
    <definedName name="VAS075_F_1143NuotekuDumblo" localSheetId="5">'Forma 6'!$L$141</definedName>
    <definedName name="VAS075_F_114IsViso" localSheetId="5">'Forma 6'!$I$141</definedName>
    <definedName name="VAS075_F_115PavirsiniuNuoteku" localSheetId="5">'Forma 6'!$M$141</definedName>
    <definedName name="VAS075_F_116KitosReguliuojamosios" localSheetId="5">'Forma 6'!$N$141</definedName>
    <definedName name="VAS075_F_117KitosVeiklos" localSheetId="5">'Forma 6'!$Q$141</definedName>
    <definedName name="VAS075_F_11IS" localSheetId="5">'Forma 6'!$D$35</definedName>
    <definedName name="VAS075_F_121IS" localSheetId="5">'Forma 6'!$D$142</definedName>
    <definedName name="VAS075_F_1231GeriamojoVandens" localSheetId="5">'Forma 6'!$F$142</definedName>
    <definedName name="VAS075_F_1232GeriamojoVandens" localSheetId="5">'Forma 6'!$G$142</definedName>
    <definedName name="VAS075_F_1233GeriamojoVandens" localSheetId="5">'Forma 6'!$H$142</definedName>
    <definedName name="VAS075_F_123IsViso" localSheetId="5">'Forma 6'!$E$142</definedName>
    <definedName name="VAS075_F_1241NuotekuSurinkimas" localSheetId="5">'Forma 6'!$J$142</definedName>
    <definedName name="VAS075_F_1242NuotekuValymas" localSheetId="5">'Forma 6'!$K$142</definedName>
    <definedName name="VAS075_F_1243NuotekuDumblo" localSheetId="5">'Forma 6'!$L$142</definedName>
    <definedName name="VAS075_F_124IsViso" localSheetId="5">'Forma 6'!$I$142</definedName>
    <definedName name="VAS075_F_125PavirsiniuNuoteku" localSheetId="5">'Forma 6'!$M$142</definedName>
    <definedName name="VAS075_F_126KitosReguliuojamosios" localSheetId="5">'Forma 6'!$N$142</definedName>
    <definedName name="VAS075_F_127KitosVeiklos" localSheetId="5">'Forma 6'!$Q$142</definedName>
    <definedName name="VAS075_F_131GeriamojoVandens" localSheetId="5">'Forma 6'!$F$35</definedName>
    <definedName name="VAS075_F_132GeriamojoVandens" localSheetId="5">'Forma 6'!$G$35</definedName>
    <definedName name="VAS075_F_133GeriamojoVandens" localSheetId="5">'Forma 6'!$H$35</definedName>
    <definedName name="VAS075_F_13IsViso" localSheetId="5">'Forma 6'!$E$35</definedName>
    <definedName name="VAS075_F_141NuotekuSurinkimas" localSheetId="5">'Forma 6'!$J$35</definedName>
    <definedName name="VAS075_F_142NuotekuValymas" localSheetId="5">'Forma 6'!$K$35</definedName>
    <definedName name="VAS075_F_143NuotekuDumblo" localSheetId="5">'Forma 6'!$L$35</definedName>
    <definedName name="VAS075_F_14IsViso" localSheetId="5">'Forma 6'!$I$35</definedName>
    <definedName name="VAS075_F_15PavirsiniuNuoteku" localSheetId="5">'Forma 6'!$M$35</definedName>
    <definedName name="VAS075_F_16KitosReguliuojamosios" localSheetId="5">'Forma 6'!$N$35</definedName>
    <definedName name="VAS075_F_17KitosVeiklos" localSheetId="5">'Forma 6'!$Q$35</definedName>
    <definedName name="VAS075_F_21IS" localSheetId="5">'Forma 6'!$D$36</definedName>
    <definedName name="VAS075_F_231GeriamojoVandens" localSheetId="5">'Forma 6'!$F$36</definedName>
    <definedName name="VAS075_F_232GeriamojoVandens" localSheetId="5">'Forma 6'!$G$36</definedName>
    <definedName name="VAS075_F_233GeriamojoVandens" localSheetId="5">'Forma 6'!$H$36</definedName>
    <definedName name="VAS075_F_23IsViso" localSheetId="5">'Forma 6'!$E$36</definedName>
    <definedName name="VAS075_F_241NuotekuSurinkimas" localSheetId="5">'Forma 6'!$J$36</definedName>
    <definedName name="VAS075_F_242NuotekuValymas" localSheetId="5">'Forma 6'!$K$36</definedName>
    <definedName name="VAS075_F_243NuotekuDumblo" localSheetId="5">'Forma 6'!$L$36</definedName>
    <definedName name="VAS075_F_24IsViso" localSheetId="5">'Forma 6'!$I$36</definedName>
    <definedName name="VAS075_F_25PavirsiniuNuoteku" localSheetId="5">'Forma 6'!$M$36</definedName>
    <definedName name="VAS075_F_26KitosReguliuojamosios" localSheetId="5">'Forma 6'!$N$36</definedName>
    <definedName name="VAS075_F_27KitosVeiklos" localSheetId="5">'Forma 6'!$Q$36</definedName>
    <definedName name="VAS075_F_31IS" localSheetId="5">'Forma 6'!$D$37</definedName>
    <definedName name="VAS075_F_331GeriamojoVandens" localSheetId="5">'Forma 6'!$F$37</definedName>
    <definedName name="VAS075_F_332GeriamojoVandens" localSheetId="5">'Forma 6'!$G$37</definedName>
    <definedName name="VAS075_F_333GeriamojoVandens" localSheetId="5">'Forma 6'!$H$37</definedName>
    <definedName name="VAS075_F_33IsViso" localSheetId="5">'Forma 6'!$E$37</definedName>
    <definedName name="VAS075_F_341NuotekuSurinkimas" localSheetId="5">'Forma 6'!$J$37</definedName>
    <definedName name="VAS075_F_342NuotekuValymas" localSheetId="5">'Forma 6'!$K$37</definedName>
    <definedName name="VAS075_F_343NuotekuDumblo" localSheetId="5">'Forma 6'!$L$37</definedName>
    <definedName name="VAS075_F_34IsViso" localSheetId="5">'Forma 6'!$I$37</definedName>
    <definedName name="VAS075_F_35PavirsiniuNuoteku" localSheetId="5">'Forma 6'!$M$37</definedName>
    <definedName name="VAS075_F_36KitosReguliuojamosios" localSheetId="5">'Forma 6'!$N$37</definedName>
    <definedName name="VAS075_F_37KitosVeiklos" localSheetId="5">'Forma 6'!$Q$37</definedName>
    <definedName name="VAS075_F_41IS" localSheetId="5">'Forma 6'!$D$63</definedName>
    <definedName name="VAS075_F_431GeriamojoVandens" localSheetId="5">'Forma 6'!$F$63</definedName>
    <definedName name="VAS075_F_432GeriamojoVandens" localSheetId="5">'Forma 6'!$G$63</definedName>
    <definedName name="VAS075_F_433GeriamojoVandens" localSheetId="5">'Forma 6'!$H$63</definedName>
    <definedName name="VAS075_F_43IsViso" localSheetId="5">'Forma 6'!$E$63</definedName>
    <definedName name="VAS075_F_441NuotekuSurinkimas" localSheetId="5">'Forma 6'!$J$63</definedName>
    <definedName name="VAS075_F_442NuotekuValymas" localSheetId="5">'Forma 6'!$K$63</definedName>
    <definedName name="VAS075_F_443NuotekuDumblo" localSheetId="5">'Forma 6'!$L$63</definedName>
    <definedName name="VAS075_F_44IsViso" localSheetId="5">'Forma 6'!$I$63</definedName>
    <definedName name="VAS075_F_45PavirsiniuNuoteku" localSheetId="5">'Forma 6'!$M$63</definedName>
    <definedName name="VAS075_F_46KitosReguliuojamosios" localSheetId="5">'Forma 6'!$N$63</definedName>
    <definedName name="VAS075_F_47KitosVeiklos" localSheetId="5">'Forma 6'!$Q$63</definedName>
    <definedName name="VAS075_F_51IS" localSheetId="5">'Forma 6'!$D$64</definedName>
    <definedName name="VAS075_F_531GeriamojoVandens" localSheetId="5">'Forma 6'!$F$64</definedName>
    <definedName name="VAS075_F_532GeriamojoVandens" localSheetId="5">'Forma 6'!$G$64</definedName>
    <definedName name="VAS075_F_533GeriamojoVandens" localSheetId="5">'Forma 6'!$H$64</definedName>
    <definedName name="VAS075_F_53IsViso" localSheetId="5">'Forma 6'!$E$64</definedName>
    <definedName name="VAS075_F_541NuotekuSurinkimas" localSheetId="5">'Forma 6'!$J$64</definedName>
    <definedName name="VAS075_F_542NuotekuValymas" localSheetId="5">'Forma 6'!$K$64</definedName>
    <definedName name="VAS075_F_543NuotekuDumblo" localSheetId="5">'Forma 6'!$L$64</definedName>
    <definedName name="VAS075_F_54IsViso" localSheetId="5">'Forma 6'!$I$64</definedName>
    <definedName name="VAS075_F_55PavirsiniuNuoteku" localSheetId="5">'Forma 6'!$M$64</definedName>
    <definedName name="VAS075_F_56KitosReguliuojamosios" localSheetId="5">'Forma 6'!$N$64</definedName>
    <definedName name="VAS075_F_57KitosVeiklos" localSheetId="5">'Forma 6'!$Q$64</definedName>
    <definedName name="VAS075_F_61IS" localSheetId="5">'Forma 6'!$D$65</definedName>
    <definedName name="VAS075_F_631GeriamojoVandens" localSheetId="5">'Forma 6'!$F$65</definedName>
    <definedName name="VAS075_F_632GeriamojoVandens" localSheetId="5">'Forma 6'!$G$65</definedName>
    <definedName name="VAS075_F_633GeriamojoVandens" localSheetId="5">'Forma 6'!$H$65</definedName>
    <definedName name="VAS075_F_63IsViso" localSheetId="5">'Forma 6'!$E$65</definedName>
    <definedName name="VAS075_F_641NuotekuSurinkimas" localSheetId="5">'Forma 6'!$J$65</definedName>
    <definedName name="VAS075_F_642NuotekuValymas" localSheetId="5">'Forma 6'!$K$65</definedName>
    <definedName name="VAS075_F_643NuotekuDumblo" localSheetId="5">'Forma 6'!$L$65</definedName>
    <definedName name="VAS075_F_64IsViso" localSheetId="5">'Forma 6'!$I$65</definedName>
    <definedName name="VAS075_F_65PavirsiniuNuoteku" localSheetId="5">'Forma 6'!$M$65</definedName>
    <definedName name="VAS075_F_66KitosReguliuojamosios" localSheetId="5">'Forma 6'!$N$65</definedName>
    <definedName name="VAS075_F_67KitosVeiklos" localSheetId="5">'Forma 6'!$Q$65</definedName>
    <definedName name="VAS075_F_71IS" localSheetId="5">'Forma 6'!$D$91</definedName>
    <definedName name="VAS075_F_731GeriamojoVandens" localSheetId="5">'Forma 6'!$F$91</definedName>
    <definedName name="VAS075_F_732GeriamojoVandens" localSheetId="5">'Forma 6'!$G$91</definedName>
    <definedName name="VAS075_F_733GeriamojoVandens" localSheetId="5">'Forma 6'!$H$91</definedName>
    <definedName name="VAS075_F_73IsViso" localSheetId="5">'Forma 6'!$E$91</definedName>
    <definedName name="VAS075_F_741NuotekuSurinkimas" localSheetId="5">'Forma 6'!$J$91</definedName>
    <definedName name="VAS075_F_742NuotekuValymas" localSheetId="5">'Forma 6'!$K$91</definedName>
    <definedName name="VAS075_F_743NuotekuDumblo" localSheetId="5">'Forma 6'!$L$91</definedName>
    <definedName name="VAS075_F_74IsViso" localSheetId="5">'Forma 6'!$I$91</definedName>
    <definedName name="VAS075_F_75PavirsiniuNuoteku" localSheetId="5">'Forma 6'!$M$91</definedName>
    <definedName name="VAS075_F_76KitosReguliuojamosios" localSheetId="5">'Forma 6'!$N$91</definedName>
    <definedName name="VAS075_F_77KitosVeiklos" localSheetId="5">'Forma 6'!$Q$91</definedName>
    <definedName name="VAS075_F_81IS" localSheetId="5">'Forma 6'!$D$92</definedName>
    <definedName name="VAS075_F_831GeriamojoVandens" localSheetId="5">'Forma 6'!$F$92</definedName>
    <definedName name="VAS075_F_832GeriamojoVandens" localSheetId="5">'Forma 6'!$G$92</definedName>
    <definedName name="VAS075_F_833GeriamojoVandens" localSheetId="5">'Forma 6'!$H$92</definedName>
    <definedName name="VAS075_F_83IsViso" localSheetId="5">'Forma 6'!$E$92</definedName>
    <definedName name="VAS075_F_841NuotekuSurinkimas" localSheetId="5">'Forma 6'!$J$92</definedName>
    <definedName name="VAS075_F_842NuotekuValymas" localSheetId="5">'Forma 6'!$K$92</definedName>
    <definedName name="VAS075_F_843NuotekuDumblo" localSheetId="5">'Forma 6'!$L$92</definedName>
    <definedName name="VAS075_F_84IsViso" localSheetId="5">'Forma 6'!$I$92</definedName>
    <definedName name="VAS075_F_85PavirsiniuNuoteku" localSheetId="5">'Forma 6'!$M$92</definedName>
    <definedName name="VAS075_F_86KitosReguliuojamosios" localSheetId="5">'Forma 6'!$N$92</definedName>
    <definedName name="VAS075_F_87KitosVeiklos" localSheetId="5">'Forma 6'!$Q$92</definedName>
    <definedName name="VAS075_F_91IS" localSheetId="5">'Forma 6'!$D$93</definedName>
    <definedName name="VAS075_F_931GeriamojoVandens" localSheetId="5">'Forma 6'!$F$93</definedName>
    <definedName name="VAS075_F_932GeriamojoVandens" localSheetId="5">'Forma 6'!$G$93</definedName>
    <definedName name="VAS075_F_933GeriamojoVandens" localSheetId="5">'Forma 6'!$H$93</definedName>
    <definedName name="VAS075_F_93IsViso" localSheetId="5">'Forma 6'!$E$93</definedName>
    <definedName name="VAS075_F_941NuotekuSurinkimas" localSheetId="5">'Forma 6'!$J$93</definedName>
    <definedName name="VAS075_F_942NuotekuValymas" localSheetId="5">'Forma 6'!$K$93</definedName>
    <definedName name="VAS075_F_943NuotekuDumblo" localSheetId="5">'Forma 6'!$L$93</definedName>
    <definedName name="VAS075_F_94IsViso" localSheetId="5">'Forma 6'!$I$93</definedName>
    <definedName name="VAS075_F_95PavirsiniuNuoteku" localSheetId="5">'Forma 6'!$M$93</definedName>
    <definedName name="VAS075_F_96KitosReguliuojamosios" localSheetId="5">'Forma 6'!$N$93</definedName>
    <definedName name="VAS075_F_97KitosVeiklos" localSheetId="5">'Forma 6'!$Q$93</definedName>
    <definedName name="VAS075_F_Apskaitospriet21IS" localSheetId="5">'Forma 6'!$D$26</definedName>
    <definedName name="VAS075_F_Apskaitospriet231GeriamojoVandens" localSheetId="5">'Forma 6'!$F$26</definedName>
    <definedName name="VAS075_F_Apskaitospriet232GeriamojoVandens" localSheetId="5">'Forma 6'!$G$26</definedName>
    <definedName name="VAS075_F_Apskaitospriet233GeriamojoVandens" localSheetId="5">'Forma 6'!$H$26</definedName>
    <definedName name="VAS075_F_Apskaitospriet23IsViso" localSheetId="5">'Forma 6'!$E$26</definedName>
    <definedName name="VAS075_F_Apskaitospriet241NuotekuSurinkimas" localSheetId="5">'Forma 6'!$J$26</definedName>
    <definedName name="VAS075_F_Apskaitospriet242NuotekuValymas" localSheetId="5">'Forma 6'!$K$26</definedName>
    <definedName name="VAS075_F_Apskaitospriet243NuotekuDumblo" localSheetId="5">'Forma 6'!$L$26</definedName>
    <definedName name="VAS075_F_Apskaitospriet24IsViso" localSheetId="5">'Forma 6'!$I$26</definedName>
    <definedName name="VAS075_F_Apskaitospriet25PavirsiniuNuoteku" localSheetId="5">'Forma 6'!$M$26</definedName>
    <definedName name="VAS075_F_Apskaitospriet26KitosReguliuojamosios" localSheetId="5">'Forma 6'!$N$26</definedName>
    <definedName name="VAS075_F_Apskaitospriet27KitosVeiklos" localSheetId="5">'Forma 6'!$Q$26</definedName>
    <definedName name="VAS075_F_Apskaitospriet2Apskaitosveikla1" localSheetId="5">'Forma 6'!$O$26</definedName>
    <definedName name="VAS075_F_Apskaitospriet2Kitareguliuoja1" localSheetId="5">'Forma 6'!$P$26</definedName>
    <definedName name="VAS075_F_Apskaitospriet31IS" localSheetId="5">'Forma 6'!$D$54</definedName>
    <definedName name="VAS075_F_Apskaitospriet331GeriamojoVandens" localSheetId="5">'Forma 6'!$F$54</definedName>
    <definedName name="VAS075_F_Apskaitospriet332GeriamojoVandens" localSheetId="5">'Forma 6'!$G$54</definedName>
    <definedName name="VAS075_F_Apskaitospriet333GeriamojoVandens" localSheetId="5">'Forma 6'!$H$54</definedName>
    <definedName name="VAS075_F_Apskaitospriet33IsViso" localSheetId="5">'Forma 6'!$E$54</definedName>
    <definedName name="VAS075_F_Apskaitospriet341NuotekuSurinkimas" localSheetId="5">'Forma 6'!$J$54</definedName>
    <definedName name="VAS075_F_Apskaitospriet342NuotekuValymas" localSheetId="5">'Forma 6'!$K$54</definedName>
    <definedName name="VAS075_F_Apskaitospriet343NuotekuDumblo" localSheetId="5">'Forma 6'!$L$54</definedName>
    <definedName name="VAS075_F_Apskaitospriet34IsViso" localSheetId="5">'Forma 6'!$I$54</definedName>
    <definedName name="VAS075_F_Apskaitospriet35PavirsiniuNuoteku" localSheetId="5">'Forma 6'!$M$54</definedName>
    <definedName name="VAS075_F_Apskaitospriet36KitosReguliuojamosios" localSheetId="5">'Forma 6'!$N$54</definedName>
    <definedName name="VAS075_F_Apskaitospriet37KitosVeiklos" localSheetId="5">'Forma 6'!$Q$54</definedName>
    <definedName name="VAS075_F_Apskaitospriet3Apskaitosveikla1" localSheetId="5">'Forma 6'!$O$54</definedName>
    <definedName name="VAS075_F_Apskaitospriet3Kitareguliuoja1" localSheetId="5">'Forma 6'!$P$54</definedName>
    <definedName name="VAS075_F_Apskaitospriet41IS" localSheetId="5">'Forma 6'!$D$82</definedName>
    <definedName name="VAS075_F_Apskaitospriet431GeriamojoVandens" localSheetId="5">'Forma 6'!$F$82</definedName>
    <definedName name="VAS075_F_Apskaitospriet432GeriamojoVandens" localSheetId="5">'Forma 6'!$G$82</definedName>
    <definedName name="VAS075_F_Apskaitospriet433GeriamojoVandens" localSheetId="5">'Forma 6'!$H$82</definedName>
    <definedName name="VAS075_F_Apskaitospriet43IsViso" localSheetId="5">'Forma 6'!$E$82</definedName>
    <definedName name="VAS075_F_Apskaitospriet441NuotekuSurinkimas" localSheetId="5">'Forma 6'!$J$82</definedName>
    <definedName name="VAS075_F_Apskaitospriet442NuotekuValymas" localSheetId="5">'Forma 6'!$K$82</definedName>
    <definedName name="VAS075_F_Apskaitospriet443NuotekuDumblo" localSheetId="5">'Forma 6'!$L$82</definedName>
    <definedName name="VAS075_F_Apskaitospriet44IsViso" localSheetId="5">'Forma 6'!$I$82</definedName>
    <definedName name="VAS075_F_Apskaitospriet45PavirsiniuNuoteku" localSheetId="5">'Forma 6'!$M$82</definedName>
    <definedName name="VAS075_F_Apskaitospriet46KitosReguliuojamosios" localSheetId="5">'Forma 6'!$N$82</definedName>
    <definedName name="VAS075_F_Apskaitospriet47KitosVeiklos" localSheetId="5">'Forma 6'!$Q$82</definedName>
    <definedName name="VAS075_F_Apskaitospriet4Apskaitosveikla1" localSheetId="5">'Forma 6'!$O$82</definedName>
    <definedName name="VAS075_F_Apskaitospriet4Kitareguliuoja1" localSheetId="5">'Forma 6'!$P$82</definedName>
    <definedName name="VAS075_F_Apskaitospriet51IS" localSheetId="5">'Forma 6'!$D$131</definedName>
    <definedName name="VAS075_F_Apskaitospriet531GeriamojoVandens" localSheetId="5">'Forma 6'!$F$131</definedName>
    <definedName name="VAS075_F_Apskaitospriet532GeriamojoVandens" localSheetId="5">'Forma 6'!$G$131</definedName>
    <definedName name="VAS075_F_Apskaitospriet533GeriamojoVandens" localSheetId="5">'Forma 6'!$H$131</definedName>
    <definedName name="VAS075_F_Apskaitospriet53IsViso" localSheetId="5">'Forma 6'!$E$131</definedName>
    <definedName name="VAS075_F_Apskaitospriet541NuotekuSurinkimas" localSheetId="5">'Forma 6'!$J$131</definedName>
    <definedName name="VAS075_F_Apskaitospriet542NuotekuValymas" localSheetId="5">'Forma 6'!$K$131</definedName>
    <definedName name="VAS075_F_Apskaitospriet543NuotekuDumblo" localSheetId="5">'Forma 6'!$L$131</definedName>
    <definedName name="VAS075_F_Apskaitospriet54IsViso" localSheetId="5">'Forma 6'!$I$131</definedName>
    <definedName name="VAS075_F_Apskaitospriet55PavirsiniuNuoteku" localSheetId="5">'Forma 6'!$M$131</definedName>
    <definedName name="VAS075_F_Apskaitospriet56KitosReguliuojamosios" localSheetId="5">'Forma 6'!$N$131</definedName>
    <definedName name="VAS075_F_Apskaitospriet57KitosVeiklos" localSheetId="5">'Forma 6'!$Q$131</definedName>
    <definedName name="VAS075_F_Apskaitospriet5Apskaitosveikla1" localSheetId="5">'Forma 6'!$O$131</definedName>
    <definedName name="VAS075_F_Apskaitospriet5Kitareguliuoja1" localSheetId="5">'Forma 6'!$P$131</definedName>
    <definedName name="VAS075_F_Atsiskaitomiej11IS" localSheetId="5">'Forma 6'!$D$27</definedName>
    <definedName name="VAS075_F_Atsiskaitomiej131GeriamojoVandens" localSheetId="5">'Forma 6'!$F$27</definedName>
    <definedName name="VAS075_F_Atsiskaitomiej132GeriamojoVandens" localSheetId="5">'Forma 6'!$G$27</definedName>
    <definedName name="VAS075_F_Atsiskaitomiej133GeriamojoVandens" localSheetId="5">'Forma 6'!$H$27</definedName>
    <definedName name="VAS075_F_Atsiskaitomiej13IsViso" localSheetId="5">'Forma 6'!$E$27</definedName>
    <definedName name="VAS075_F_Atsiskaitomiej141NuotekuSurinkimas" localSheetId="5">'Forma 6'!$J$27</definedName>
    <definedName name="VAS075_F_Atsiskaitomiej142NuotekuValymas" localSheetId="5">'Forma 6'!$K$27</definedName>
    <definedName name="VAS075_F_Atsiskaitomiej143NuotekuDumblo" localSheetId="5">'Forma 6'!$L$27</definedName>
    <definedName name="VAS075_F_Atsiskaitomiej14IsViso" localSheetId="5">'Forma 6'!$I$27</definedName>
    <definedName name="VAS075_F_Atsiskaitomiej15PavirsiniuNuoteku" localSheetId="5">'Forma 6'!$M$27</definedName>
    <definedName name="VAS075_F_Atsiskaitomiej16KitosReguliuojamosios" localSheetId="5">'Forma 6'!$N$27</definedName>
    <definedName name="VAS075_F_Atsiskaitomiej17KitosVeiklos" localSheetId="5">'Forma 6'!$Q$27</definedName>
    <definedName name="VAS075_F_Atsiskaitomiej1Apskaitosveikla1" localSheetId="5">'Forma 6'!$O$27</definedName>
    <definedName name="VAS075_F_Atsiskaitomiej1Kitareguliuoja1" localSheetId="5">'Forma 6'!$P$27</definedName>
    <definedName name="VAS075_F_Atsiskaitomiej21IS" localSheetId="5">'Forma 6'!$D$55</definedName>
    <definedName name="VAS075_F_Atsiskaitomiej231GeriamojoVandens" localSheetId="5">'Forma 6'!$F$55</definedName>
    <definedName name="VAS075_F_Atsiskaitomiej232GeriamojoVandens" localSheetId="5">'Forma 6'!$G$55</definedName>
    <definedName name="VAS075_F_Atsiskaitomiej233GeriamojoVandens" localSheetId="5">'Forma 6'!$H$55</definedName>
    <definedName name="VAS075_F_Atsiskaitomiej23IsViso" localSheetId="5">'Forma 6'!$E$55</definedName>
    <definedName name="VAS075_F_Atsiskaitomiej241NuotekuSurinkimas" localSheetId="5">'Forma 6'!$J$55</definedName>
    <definedName name="VAS075_F_Atsiskaitomiej242NuotekuValymas" localSheetId="5">'Forma 6'!$K$55</definedName>
    <definedName name="VAS075_F_Atsiskaitomiej243NuotekuDumblo" localSheetId="5">'Forma 6'!$L$55</definedName>
    <definedName name="VAS075_F_Atsiskaitomiej24IsViso" localSheetId="5">'Forma 6'!$I$55</definedName>
    <definedName name="VAS075_F_Atsiskaitomiej25PavirsiniuNuoteku" localSheetId="5">'Forma 6'!$M$55</definedName>
    <definedName name="VAS075_F_Atsiskaitomiej26KitosReguliuojamosios" localSheetId="5">'Forma 6'!$N$55</definedName>
    <definedName name="VAS075_F_Atsiskaitomiej27KitosVeiklos" localSheetId="5">'Forma 6'!$Q$55</definedName>
    <definedName name="VAS075_F_Atsiskaitomiej2Apskaitosveikla1" localSheetId="5">'Forma 6'!$O$55</definedName>
    <definedName name="VAS075_F_Atsiskaitomiej2Kitareguliuoja1" localSheetId="5">'Forma 6'!$P$55</definedName>
    <definedName name="VAS075_F_Atsiskaitomiej31IS" localSheetId="5">'Forma 6'!$D$83</definedName>
    <definedName name="VAS075_F_Atsiskaitomiej331GeriamojoVandens" localSheetId="5">'Forma 6'!$F$83</definedName>
    <definedName name="VAS075_F_Atsiskaitomiej332GeriamojoVandens" localSheetId="5">'Forma 6'!$G$83</definedName>
    <definedName name="VAS075_F_Atsiskaitomiej333GeriamojoVandens" localSheetId="5">'Forma 6'!$H$83</definedName>
    <definedName name="VAS075_F_Atsiskaitomiej33IsViso" localSheetId="5">'Forma 6'!$E$83</definedName>
    <definedName name="VAS075_F_Atsiskaitomiej341NuotekuSurinkimas" localSheetId="5">'Forma 6'!$J$83</definedName>
    <definedName name="VAS075_F_Atsiskaitomiej342NuotekuValymas" localSheetId="5">'Forma 6'!$K$83</definedName>
    <definedName name="VAS075_F_Atsiskaitomiej343NuotekuDumblo" localSheetId="5">'Forma 6'!$L$83</definedName>
    <definedName name="VAS075_F_Atsiskaitomiej34IsViso" localSheetId="5">'Forma 6'!$I$83</definedName>
    <definedName name="VAS075_F_Atsiskaitomiej35PavirsiniuNuoteku" localSheetId="5">'Forma 6'!$M$83</definedName>
    <definedName name="VAS075_F_Atsiskaitomiej36KitosReguliuojamosios" localSheetId="5">'Forma 6'!$N$83</definedName>
    <definedName name="VAS075_F_Atsiskaitomiej37KitosVeiklos" localSheetId="5">'Forma 6'!$Q$83</definedName>
    <definedName name="VAS075_F_Atsiskaitomiej3Apskaitosveikla1" localSheetId="5">'Forma 6'!$O$83</definedName>
    <definedName name="VAS075_F_Atsiskaitomiej3Kitareguliuoja1" localSheetId="5">'Forma 6'!$P$83</definedName>
    <definedName name="VAS075_F_Atsiskaitomiej41IS" localSheetId="5">'Forma 6'!$D$132</definedName>
    <definedName name="VAS075_F_Atsiskaitomiej431GeriamojoVandens" localSheetId="5">'Forma 6'!$F$132</definedName>
    <definedName name="VAS075_F_Atsiskaitomiej432GeriamojoVandens" localSheetId="5">'Forma 6'!$G$132</definedName>
    <definedName name="VAS075_F_Atsiskaitomiej433GeriamojoVandens" localSheetId="5">'Forma 6'!$H$132</definedName>
    <definedName name="VAS075_F_Atsiskaitomiej43IsViso" localSheetId="5">'Forma 6'!$E$132</definedName>
    <definedName name="VAS075_F_Atsiskaitomiej441NuotekuSurinkimas" localSheetId="5">'Forma 6'!$J$132</definedName>
    <definedName name="VAS075_F_Atsiskaitomiej442NuotekuValymas" localSheetId="5">'Forma 6'!$K$132</definedName>
    <definedName name="VAS075_F_Atsiskaitomiej443NuotekuDumblo" localSheetId="5">'Forma 6'!$L$132</definedName>
    <definedName name="VAS075_F_Atsiskaitomiej44IsViso" localSheetId="5">'Forma 6'!$I$132</definedName>
    <definedName name="VAS075_F_Atsiskaitomiej45PavirsiniuNuoteku" localSheetId="5">'Forma 6'!$M$132</definedName>
    <definedName name="VAS075_F_Atsiskaitomiej46KitosReguliuojamosios" localSheetId="5">'Forma 6'!$N$132</definedName>
    <definedName name="VAS075_F_Atsiskaitomiej47KitosVeiklos" localSheetId="5">'Forma 6'!$Q$132</definedName>
    <definedName name="VAS075_F_Atsiskaitomiej4Apskaitosveikla1" localSheetId="5">'Forma 6'!$O$132</definedName>
    <definedName name="VAS075_F_Atsiskaitomiej4Kitareguliuoja1" localSheetId="5">'Forma 6'!$P$132</definedName>
    <definedName name="VAS075_F_Bendraipaskirs11IS" localSheetId="5">'Forma 6'!$D$116</definedName>
    <definedName name="VAS075_F_Bendraipaskirs131GeriamojoVandens" localSheetId="5">'Forma 6'!$F$116</definedName>
    <definedName name="VAS075_F_Bendraipaskirs132GeriamojoVandens" localSheetId="5">'Forma 6'!$G$116</definedName>
    <definedName name="VAS075_F_Bendraipaskirs133GeriamojoVandens" localSheetId="5">'Forma 6'!$H$116</definedName>
    <definedName name="VAS075_F_Bendraipaskirs13IsViso" localSheetId="5">'Forma 6'!$E$116</definedName>
    <definedName name="VAS075_F_Bendraipaskirs141NuotekuSurinkimas" localSheetId="5">'Forma 6'!$J$116</definedName>
    <definedName name="VAS075_F_Bendraipaskirs142NuotekuValymas" localSheetId="5">'Forma 6'!$K$116</definedName>
    <definedName name="VAS075_F_Bendraipaskirs143NuotekuDumblo" localSheetId="5">'Forma 6'!$L$116</definedName>
    <definedName name="VAS075_F_Bendraipaskirs14IsViso" localSheetId="5">'Forma 6'!$I$116</definedName>
    <definedName name="VAS075_F_Bendraipaskirs15PavirsiniuNuoteku" localSheetId="5">'Forma 6'!$M$116</definedName>
    <definedName name="VAS075_F_Bendraipaskirs16KitosReguliuojamosios" localSheetId="5">'Forma 6'!$N$116</definedName>
    <definedName name="VAS075_F_Bendraipaskirs17KitosVeiklos" localSheetId="5">'Forma 6'!$Q$116</definedName>
    <definedName name="VAS075_F_Bendraipaskirs1Apskaitosveikla1" localSheetId="5">'Forma 6'!$O$116</definedName>
    <definedName name="VAS075_F_Bendraipaskirs1Kitareguliuoja1" localSheetId="5">'Forma 6'!$P$116</definedName>
    <definedName name="VAS075_F_Cpunktui101IS" localSheetId="5">'Forma 6'!$D$96</definedName>
    <definedName name="VAS075_F_Cpunktui1031GeriamojoVandens" localSheetId="5">'Forma 6'!$F$96</definedName>
    <definedName name="VAS075_F_Cpunktui1032GeriamojoVandens" localSheetId="5">'Forma 6'!$G$96</definedName>
    <definedName name="VAS075_F_Cpunktui1033GeriamojoVandens" localSheetId="5">'Forma 6'!$H$96</definedName>
    <definedName name="VAS075_F_Cpunktui103IsViso" localSheetId="5">'Forma 6'!$E$96</definedName>
    <definedName name="VAS075_F_Cpunktui1041NuotekuSurinkimas" localSheetId="5">'Forma 6'!$J$96</definedName>
    <definedName name="VAS075_F_Cpunktui1042NuotekuValymas" localSheetId="5">'Forma 6'!$K$96</definedName>
    <definedName name="VAS075_F_Cpunktui1043NuotekuDumblo" localSheetId="5">'Forma 6'!$L$96</definedName>
    <definedName name="VAS075_F_Cpunktui104IsViso" localSheetId="5">'Forma 6'!$I$96</definedName>
    <definedName name="VAS075_F_Cpunktui105PavirsiniuNuoteku" localSheetId="5">'Forma 6'!$M$96</definedName>
    <definedName name="VAS075_F_Cpunktui106KitosReguliuojamosios" localSheetId="5">'Forma 6'!$N$96</definedName>
    <definedName name="VAS075_F_Cpunktui107KitosVeiklos" localSheetId="5">'Forma 6'!$Q$96</definedName>
    <definedName name="VAS075_F_Cpunktui10Apskaitosveikla1" localSheetId="5">'Forma 6'!$O$96</definedName>
    <definedName name="VAS075_F_Cpunktui10Kitareguliuoja1" localSheetId="5">'Forma 6'!$P$96</definedName>
    <definedName name="VAS075_F_Cpunktui111IS" localSheetId="5">'Forma 6'!$D$97</definedName>
    <definedName name="VAS075_F_Cpunktui1131GeriamojoVandens" localSheetId="5">'Forma 6'!$F$97</definedName>
    <definedName name="VAS075_F_Cpunktui1132GeriamojoVandens" localSheetId="5">'Forma 6'!$G$97</definedName>
    <definedName name="VAS075_F_Cpunktui1133GeriamojoVandens" localSheetId="5">'Forma 6'!$H$97</definedName>
    <definedName name="VAS075_F_Cpunktui113IsViso" localSheetId="5">'Forma 6'!$E$97</definedName>
    <definedName name="VAS075_F_Cpunktui1141NuotekuSurinkimas" localSheetId="5">'Forma 6'!$J$97</definedName>
    <definedName name="VAS075_F_Cpunktui1142NuotekuValymas" localSheetId="5">'Forma 6'!$K$97</definedName>
    <definedName name="VAS075_F_Cpunktui1143NuotekuDumblo" localSheetId="5">'Forma 6'!$L$97</definedName>
    <definedName name="VAS075_F_Cpunktui114IsViso" localSheetId="5">'Forma 6'!$I$97</definedName>
    <definedName name="VAS075_F_Cpunktui115PavirsiniuNuoteku" localSheetId="5">'Forma 6'!$M$97</definedName>
    <definedName name="VAS075_F_Cpunktui116KitosReguliuojamosios" localSheetId="5">'Forma 6'!$N$97</definedName>
    <definedName name="VAS075_F_Cpunktui117KitosVeiklos" localSheetId="5">'Forma 6'!$Q$97</definedName>
    <definedName name="VAS075_F_Cpunktui11Apskaitosveikla1" localSheetId="5">'Forma 6'!$O$97</definedName>
    <definedName name="VAS075_F_Cpunktui11Kitareguliuoja1" localSheetId="5">'Forma 6'!$P$97</definedName>
    <definedName name="VAS075_F_Cpunktui121IS" localSheetId="5">'Forma 6'!$D$98</definedName>
    <definedName name="VAS075_F_Cpunktui1231GeriamojoVandens" localSheetId="5">'Forma 6'!$F$98</definedName>
    <definedName name="VAS075_F_Cpunktui1232GeriamojoVandens" localSheetId="5">'Forma 6'!$G$98</definedName>
    <definedName name="VAS075_F_Cpunktui1233GeriamojoVandens" localSheetId="5">'Forma 6'!$H$98</definedName>
    <definedName name="VAS075_F_Cpunktui123IsViso" localSheetId="5">'Forma 6'!$E$98</definedName>
    <definedName name="VAS075_F_Cpunktui1241NuotekuSurinkimas" localSheetId="5">'Forma 6'!$J$98</definedName>
    <definedName name="VAS075_F_Cpunktui1242NuotekuValymas" localSheetId="5">'Forma 6'!$K$98</definedName>
    <definedName name="VAS075_F_Cpunktui1243NuotekuDumblo" localSheetId="5">'Forma 6'!$L$98</definedName>
    <definedName name="VAS075_F_Cpunktui124IsViso" localSheetId="5">'Forma 6'!$I$98</definedName>
    <definedName name="VAS075_F_Cpunktui125PavirsiniuNuoteku" localSheetId="5">'Forma 6'!$M$98</definedName>
    <definedName name="VAS075_F_Cpunktui126KitosReguliuojamosios" localSheetId="5">'Forma 6'!$N$98</definedName>
    <definedName name="VAS075_F_Cpunktui127KitosVeiklos" localSheetId="5">'Forma 6'!$Q$98</definedName>
    <definedName name="VAS075_F_Cpunktui12Apskaitosveikla1" localSheetId="5">'Forma 6'!$O$98</definedName>
    <definedName name="VAS075_F_Cpunktui12Kitareguliuoja1" localSheetId="5">'Forma 6'!$P$98</definedName>
    <definedName name="VAS075_F_Cpunktui131IS" localSheetId="5">'Forma 6'!$D$99</definedName>
    <definedName name="VAS075_F_Cpunktui1331GeriamojoVandens" localSheetId="5">'Forma 6'!$F$99</definedName>
    <definedName name="VAS075_F_Cpunktui1332GeriamojoVandens" localSheetId="5">'Forma 6'!$G$99</definedName>
    <definedName name="VAS075_F_Cpunktui1333GeriamojoVandens" localSheetId="5">'Forma 6'!$H$99</definedName>
    <definedName name="VAS075_F_Cpunktui133IsViso" localSheetId="5">'Forma 6'!$E$99</definedName>
    <definedName name="VAS075_F_Cpunktui1341NuotekuSurinkimas" localSheetId="5">'Forma 6'!$J$99</definedName>
    <definedName name="VAS075_F_Cpunktui1342NuotekuValymas" localSheetId="5">'Forma 6'!$K$99</definedName>
    <definedName name="VAS075_F_Cpunktui1343NuotekuDumblo" localSheetId="5">'Forma 6'!$L$99</definedName>
    <definedName name="VAS075_F_Cpunktui134IsViso" localSheetId="5">'Forma 6'!$I$99</definedName>
    <definedName name="VAS075_F_Cpunktui135PavirsiniuNuoteku" localSheetId="5">'Forma 6'!$M$99</definedName>
    <definedName name="VAS075_F_Cpunktui136KitosReguliuojamosios" localSheetId="5">'Forma 6'!$N$99</definedName>
    <definedName name="VAS075_F_Cpunktui137KitosVeiklos" localSheetId="5">'Forma 6'!$Q$99</definedName>
    <definedName name="VAS075_F_Cpunktui13Apskaitosveikla1" localSheetId="5">'Forma 6'!$O$99</definedName>
    <definedName name="VAS075_F_Cpunktui13Kitareguliuoja1" localSheetId="5">'Forma 6'!$P$99</definedName>
    <definedName name="VAS075_F_Cpunktui141IS" localSheetId="5">'Forma 6'!$D$100</definedName>
    <definedName name="VAS075_F_Cpunktui1431GeriamojoVandens" localSheetId="5">'Forma 6'!$F$100</definedName>
    <definedName name="VAS075_F_Cpunktui1432GeriamojoVandens" localSheetId="5">'Forma 6'!$G$100</definedName>
    <definedName name="VAS075_F_Cpunktui1433GeriamojoVandens" localSheetId="5">'Forma 6'!$H$100</definedName>
    <definedName name="VAS075_F_Cpunktui143IsViso" localSheetId="5">'Forma 6'!$E$100</definedName>
    <definedName name="VAS075_F_Cpunktui1441NuotekuSurinkimas" localSheetId="5">'Forma 6'!$J$100</definedName>
    <definedName name="VAS075_F_Cpunktui1442NuotekuValymas" localSheetId="5">'Forma 6'!$K$100</definedName>
    <definedName name="VAS075_F_Cpunktui1443NuotekuDumblo" localSheetId="5">'Forma 6'!$L$100</definedName>
    <definedName name="VAS075_F_Cpunktui144IsViso" localSheetId="5">'Forma 6'!$I$100</definedName>
    <definedName name="VAS075_F_Cpunktui145PavirsiniuNuoteku" localSheetId="5">'Forma 6'!$M$100</definedName>
    <definedName name="VAS075_F_Cpunktui146KitosReguliuojamosios" localSheetId="5">'Forma 6'!$N$100</definedName>
    <definedName name="VAS075_F_Cpunktui147KitosVeiklos" localSheetId="5">'Forma 6'!$Q$100</definedName>
    <definedName name="VAS075_F_Cpunktui14Apskaitosveikla1" localSheetId="5">'Forma 6'!$O$100</definedName>
    <definedName name="VAS075_F_Cpunktui14Kitareguliuoja1" localSheetId="5">'Forma 6'!$P$100</definedName>
    <definedName name="VAS075_F_Cpunktui151IS" localSheetId="5">'Forma 6'!$D$103</definedName>
    <definedName name="VAS075_F_Cpunktui1531GeriamojoVandens" localSheetId="5">'Forma 6'!$F$103</definedName>
    <definedName name="VAS075_F_Cpunktui1532GeriamojoVandens" localSheetId="5">'Forma 6'!$G$103</definedName>
    <definedName name="VAS075_F_Cpunktui1533GeriamojoVandens" localSheetId="5">'Forma 6'!$H$103</definedName>
    <definedName name="VAS075_F_Cpunktui153IsViso" localSheetId="5">'Forma 6'!$E$103</definedName>
    <definedName name="VAS075_F_Cpunktui1541NuotekuSurinkimas" localSheetId="5">'Forma 6'!$J$103</definedName>
    <definedName name="VAS075_F_Cpunktui1542NuotekuValymas" localSheetId="5">'Forma 6'!$K$103</definedName>
    <definedName name="VAS075_F_Cpunktui1543NuotekuDumblo" localSheetId="5">'Forma 6'!$L$103</definedName>
    <definedName name="VAS075_F_Cpunktui154IsViso" localSheetId="5">'Forma 6'!$I$103</definedName>
    <definedName name="VAS075_F_Cpunktui155PavirsiniuNuoteku" localSheetId="5">'Forma 6'!$M$103</definedName>
    <definedName name="VAS075_F_Cpunktui156KitosReguliuojamosios" localSheetId="5">'Forma 6'!$N$103</definedName>
    <definedName name="VAS075_F_Cpunktui157KitosVeiklos" localSheetId="5">'Forma 6'!$Q$103</definedName>
    <definedName name="VAS075_F_Cpunktui15Apskaitosveikla1" localSheetId="5">'Forma 6'!$O$103</definedName>
    <definedName name="VAS075_F_Cpunktui15Kitareguliuoja1" localSheetId="5">'Forma 6'!$P$103</definedName>
    <definedName name="VAS075_F_Cpunktui161IS" localSheetId="5">'Forma 6'!$D$104</definedName>
    <definedName name="VAS075_F_Cpunktui1631GeriamojoVandens" localSheetId="5">'Forma 6'!$F$104</definedName>
    <definedName name="VAS075_F_Cpunktui1632GeriamojoVandens" localSheetId="5">'Forma 6'!$G$104</definedName>
    <definedName name="VAS075_F_Cpunktui1633GeriamojoVandens" localSheetId="5">'Forma 6'!$H$104</definedName>
    <definedName name="VAS075_F_Cpunktui163IsViso" localSheetId="5">'Forma 6'!$E$104</definedName>
    <definedName name="VAS075_F_Cpunktui1641NuotekuSurinkimas" localSheetId="5">'Forma 6'!$J$104</definedName>
    <definedName name="VAS075_F_Cpunktui1642NuotekuValymas" localSheetId="5">'Forma 6'!$K$104</definedName>
    <definedName name="VAS075_F_Cpunktui1643NuotekuDumblo" localSheetId="5">'Forma 6'!$L$104</definedName>
    <definedName name="VAS075_F_Cpunktui164IsViso" localSheetId="5">'Forma 6'!$I$104</definedName>
    <definedName name="VAS075_F_Cpunktui165PavirsiniuNuoteku" localSheetId="5">'Forma 6'!$M$104</definedName>
    <definedName name="VAS075_F_Cpunktui166KitosReguliuojamosios" localSheetId="5">'Forma 6'!$N$104</definedName>
    <definedName name="VAS075_F_Cpunktui167KitosVeiklos" localSheetId="5">'Forma 6'!$Q$104</definedName>
    <definedName name="VAS075_F_Cpunktui16Apskaitosveikla1" localSheetId="5">'Forma 6'!$O$104</definedName>
    <definedName name="VAS075_F_Cpunktui16Kitareguliuoja1" localSheetId="5">'Forma 6'!$P$104</definedName>
    <definedName name="VAS075_F_Cpunktui1711IS" localSheetId="5">'Forma 6'!$D$101</definedName>
    <definedName name="VAS075_F_Cpunktui17131GeriamojoVandens" localSheetId="5">'Forma 6'!$F$101</definedName>
    <definedName name="VAS075_F_Cpunktui17132GeriamojoVandens" localSheetId="5">'Forma 6'!$G$101</definedName>
    <definedName name="VAS075_F_Cpunktui17133GeriamojoVandens" localSheetId="5">'Forma 6'!$H$101</definedName>
    <definedName name="VAS075_F_Cpunktui1713IsViso" localSheetId="5">'Forma 6'!$E$101</definedName>
    <definedName name="VAS075_F_Cpunktui17141NuotekuSurinkimas" localSheetId="5">'Forma 6'!$J$101</definedName>
    <definedName name="VAS075_F_Cpunktui17142NuotekuValymas" localSheetId="5">'Forma 6'!$K$101</definedName>
    <definedName name="VAS075_F_Cpunktui17143NuotekuDumblo" localSheetId="5">'Forma 6'!$L$101</definedName>
    <definedName name="VAS075_F_Cpunktui1714IsViso" localSheetId="5">'Forma 6'!$I$101</definedName>
    <definedName name="VAS075_F_Cpunktui1715PavirsiniuNuoteku" localSheetId="5">'Forma 6'!$M$101</definedName>
    <definedName name="VAS075_F_Cpunktui1716KitosReguliuojamosios" localSheetId="5">'Forma 6'!$N$101</definedName>
    <definedName name="VAS075_F_Cpunktui1717KitosVeiklos" localSheetId="5">'Forma 6'!$Q$101</definedName>
    <definedName name="VAS075_F_Cpunktui171Apskaitosveikla1" localSheetId="5">'Forma 6'!$O$101</definedName>
    <definedName name="VAS075_F_Cpunktui171IS" localSheetId="5">'Forma 6'!$D$102</definedName>
    <definedName name="VAS075_F_Cpunktui171Kitareguliuoja1" localSheetId="5">'Forma 6'!$P$101</definedName>
    <definedName name="VAS075_F_Cpunktui1731GeriamojoVandens" localSheetId="5">'Forma 6'!$F$102</definedName>
    <definedName name="VAS075_F_Cpunktui1732GeriamojoVandens" localSheetId="5">'Forma 6'!$G$102</definedName>
    <definedName name="VAS075_F_Cpunktui1733GeriamojoVandens" localSheetId="5">'Forma 6'!$H$102</definedName>
    <definedName name="VAS075_F_Cpunktui173IsViso" localSheetId="5">'Forma 6'!$E$102</definedName>
    <definedName name="VAS075_F_Cpunktui1741NuotekuSurinkimas" localSheetId="5">'Forma 6'!$J$102</definedName>
    <definedName name="VAS075_F_Cpunktui1742NuotekuValymas" localSheetId="5">'Forma 6'!$K$102</definedName>
    <definedName name="VAS075_F_Cpunktui1743NuotekuDumblo" localSheetId="5">'Forma 6'!$L$102</definedName>
    <definedName name="VAS075_F_Cpunktui174IsViso" localSheetId="5">'Forma 6'!$I$102</definedName>
    <definedName name="VAS075_F_Cpunktui175PavirsiniuNuoteku" localSheetId="5">'Forma 6'!$M$102</definedName>
    <definedName name="VAS075_F_Cpunktui176KitosReguliuojamosios" localSheetId="5">'Forma 6'!$N$102</definedName>
    <definedName name="VAS075_F_Cpunktui177KitosVeiklos" localSheetId="5">'Forma 6'!$Q$102</definedName>
    <definedName name="VAS075_F_Cpunktui17Apskaitosveikla1" localSheetId="5">'Forma 6'!$O$102</definedName>
    <definedName name="VAS075_F_Cpunktui17Kitareguliuoja1" localSheetId="5">'Forma 6'!$P$102</definedName>
    <definedName name="VAS075_F_Cpunktui1811IS" localSheetId="5">'Forma 6'!$D$105</definedName>
    <definedName name="VAS075_F_Cpunktui18131GeriamojoVandens" localSheetId="5">'Forma 6'!$F$105</definedName>
    <definedName name="VAS075_F_Cpunktui18132GeriamojoVandens" localSheetId="5">'Forma 6'!$G$105</definedName>
    <definedName name="VAS075_F_Cpunktui18133GeriamojoVandens" localSheetId="5">'Forma 6'!$H$105</definedName>
    <definedName name="VAS075_F_Cpunktui1813IsViso" localSheetId="5">'Forma 6'!$E$105</definedName>
    <definedName name="VAS075_F_Cpunktui18141NuotekuSurinkimas" localSheetId="5">'Forma 6'!$J$105</definedName>
    <definedName name="VAS075_F_Cpunktui18142NuotekuValymas" localSheetId="5">'Forma 6'!$K$105</definedName>
    <definedName name="VAS075_F_Cpunktui18143NuotekuDumblo" localSheetId="5">'Forma 6'!$L$105</definedName>
    <definedName name="VAS075_F_Cpunktui1814IsViso" localSheetId="5">'Forma 6'!$I$105</definedName>
    <definedName name="VAS075_F_Cpunktui1815PavirsiniuNuoteku" localSheetId="5">'Forma 6'!$M$105</definedName>
    <definedName name="VAS075_F_Cpunktui1816KitosReguliuojamosios" localSheetId="5">'Forma 6'!$N$105</definedName>
    <definedName name="VAS075_F_Cpunktui1817KitosVeiklos" localSheetId="5">'Forma 6'!$Q$105</definedName>
    <definedName name="VAS075_F_Cpunktui181Apskaitosveikla1" localSheetId="5">'Forma 6'!$O$105</definedName>
    <definedName name="VAS075_F_Cpunktui181IS" localSheetId="5">'Forma 6'!$D$106</definedName>
    <definedName name="VAS075_F_Cpunktui181Kitareguliuoja1" localSheetId="5">'Forma 6'!$P$105</definedName>
    <definedName name="VAS075_F_Cpunktui1831GeriamojoVandens" localSheetId="5">'Forma 6'!$F$106</definedName>
    <definedName name="VAS075_F_Cpunktui1832GeriamojoVandens" localSheetId="5">'Forma 6'!$G$106</definedName>
    <definedName name="VAS075_F_Cpunktui1833GeriamojoVandens" localSheetId="5">'Forma 6'!$H$106</definedName>
    <definedName name="VAS075_F_Cpunktui183IsViso" localSheetId="5">'Forma 6'!$E$106</definedName>
    <definedName name="VAS075_F_Cpunktui1841NuotekuSurinkimas" localSheetId="5">'Forma 6'!$J$106</definedName>
    <definedName name="VAS075_F_Cpunktui1842NuotekuValymas" localSheetId="5">'Forma 6'!$K$106</definedName>
    <definedName name="VAS075_F_Cpunktui1843NuotekuDumblo" localSheetId="5">'Forma 6'!$L$106</definedName>
    <definedName name="VAS075_F_Cpunktui184IsViso" localSheetId="5">'Forma 6'!$I$106</definedName>
    <definedName name="VAS075_F_Cpunktui185PavirsiniuNuoteku" localSheetId="5">'Forma 6'!$M$106</definedName>
    <definedName name="VAS075_F_Cpunktui186KitosReguliuojamosios" localSheetId="5">'Forma 6'!$N$106</definedName>
    <definedName name="VAS075_F_Cpunktui187KitosVeiklos" localSheetId="5">'Forma 6'!$Q$106</definedName>
    <definedName name="VAS075_F_Cpunktui18Apskaitosveikla1" localSheetId="5">'Forma 6'!$O$106</definedName>
    <definedName name="VAS075_F_Cpunktui18Kitareguliuoja1" localSheetId="5">'Forma 6'!$P$106</definedName>
    <definedName name="VAS075_F_Cpunktui1911IS" localSheetId="5">'Forma 6'!$D$108</definedName>
    <definedName name="VAS075_F_Cpunktui19131GeriamojoVandens" localSheetId="5">'Forma 6'!$F$108</definedName>
    <definedName name="VAS075_F_Cpunktui19132GeriamojoVandens" localSheetId="5">'Forma 6'!$G$108</definedName>
    <definedName name="VAS075_F_Cpunktui19133GeriamojoVandens" localSheetId="5">'Forma 6'!$H$108</definedName>
    <definedName name="VAS075_F_Cpunktui1913IsViso" localSheetId="5">'Forma 6'!$E$108</definedName>
    <definedName name="VAS075_F_Cpunktui19141NuotekuSurinkimas" localSheetId="5">'Forma 6'!$J$108</definedName>
    <definedName name="VAS075_F_Cpunktui19142NuotekuValymas" localSheetId="5">'Forma 6'!$K$108</definedName>
    <definedName name="VAS075_F_Cpunktui19143NuotekuDumblo" localSheetId="5">'Forma 6'!$L$108</definedName>
    <definedName name="VAS075_F_Cpunktui1914IsViso" localSheetId="5">'Forma 6'!$I$108</definedName>
    <definedName name="VAS075_F_Cpunktui1915PavirsiniuNuoteku" localSheetId="5">'Forma 6'!$M$108</definedName>
    <definedName name="VAS075_F_Cpunktui1916KitosReguliuojamosios" localSheetId="5">'Forma 6'!$N$108</definedName>
    <definedName name="VAS075_F_Cpunktui1917KitosVeiklos" localSheetId="5">'Forma 6'!$Q$108</definedName>
    <definedName name="VAS075_F_Cpunktui191Apskaitosveikla1" localSheetId="5">'Forma 6'!$O$108</definedName>
    <definedName name="VAS075_F_Cpunktui191IS" localSheetId="5">'Forma 6'!$D$109</definedName>
    <definedName name="VAS075_F_Cpunktui191Kitareguliuoja1" localSheetId="5">'Forma 6'!$P$108</definedName>
    <definedName name="VAS075_F_Cpunktui1921IS" localSheetId="5">'Forma 6'!$D$107</definedName>
    <definedName name="VAS075_F_Cpunktui19231GeriamojoVandens" localSheetId="5">'Forma 6'!$F$107</definedName>
    <definedName name="VAS075_F_Cpunktui19232GeriamojoVandens" localSheetId="5">'Forma 6'!$G$107</definedName>
    <definedName name="VAS075_F_Cpunktui19233GeriamojoVandens" localSheetId="5">'Forma 6'!$H$107</definedName>
    <definedName name="VAS075_F_Cpunktui1923IsViso" localSheetId="5">'Forma 6'!$E$107</definedName>
    <definedName name="VAS075_F_Cpunktui19241NuotekuSurinkimas" localSheetId="5">'Forma 6'!$J$107</definedName>
    <definedName name="VAS075_F_Cpunktui19242NuotekuValymas" localSheetId="5">'Forma 6'!$K$107</definedName>
    <definedName name="VAS075_F_Cpunktui19243NuotekuDumblo" localSheetId="5">'Forma 6'!$L$107</definedName>
    <definedName name="VAS075_F_Cpunktui1924IsViso" localSheetId="5">'Forma 6'!$I$107</definedName>
    <definedName name="VAS075_F_Cpunktui1925PavirsiniuNuoteku" localSheetId="5">'Forma 6'!$M$107</definedName>
    <definedName name="VAS075_F_Cpunktui1926KitosReguliuojamosios" localSheetId="5">'Forma 6'!$N$107</definedName>
    <definedName name="VAS075_F_Cpunktui1927KitosVeiklos" localSheetId="5">'Forma 6'!$Q$107</definedName>
    <definedName name="VAS075_F_Cpunktui192Apskaitosveikla1" localSheetId="5">'Forma 6'!$O$107</definedName>
    <definedName name="VAS075_F_Cpunktui192Kitareguliuoja1" localSheetId="5">'Forma 6'!$P$107</definedName>
    <definedName name="VAS075_F_Cpunktui1931GeriamojoVandens" localSheetId="5">'Forma 6'!$F$109</definedName>
    <definedName name="VAS075_F_Cpunktui1932GeriamojoVandens" localSheetId="5">'Forma 6'!$G$109</definedName>
    <definedName name="VAS075_F_Cpunktui1933GeriamojoVandens" localSheetId="5">'Forma 6'!$H$109</definedName>
    <definedName name="VAS075_F_Cpunktui193IsViso" localSheetId="5">'Forma 6'!$E$109</definedName>
    <definedName name="VAS075_F_Cpunktui1941NuotekuSurinkimas" localSheetId="5">'Forma 6'!$J$109</definedName>
    <definedName name="VAS075_F_Cpunktui1942NuotekuValymas" localSheetId="5">'Forma 6'!$K$109</definedName>
    <definedName name="VAS075_F_Cpunktui1943NuotekuDumblo" localSheetId="5">'Forma 6'!$L$109</definedName>
    <definedName name="VAS075_F_Cpunktui194IsViso" localSheetId="5">'Forma 6'!$I$109</definedName>
    <definedName name="VAS075_F_Cpunktui195PavirsiniuNuoteku" localSheetId="5">'Forma 6'!$M$109</definedName>
    <definedName name="VAS075_F_Cpunktui196KitosReguliuojamosios" localSheetId="5">'Forma 6'!$N$109</definedName>
    <definedName name="VAS075_F_Cpunktui197KitosVeiklos" localSheetId="5">'Forma 6'!$Q$109</definedName>
    <definedName name="VAS075_F_Cpunktui19Apskaitosveikla1" localSheetId="5">'Forma 6'!$O$109</definedName>
    <definedName name="VAS075_F_Cpunktui19Kitareguliuoja1" localSheetId="5">'Forma 6'!$P$109</definedName>
    <definedName name="VAS075_F_Cpunktui2011IS" localSheetId="5">'Forma 6'!$D$110</definedName>
    <definedName name="VAS075_F_Cpunktui20131GeriamojoVandens" localSheetId="5">'Forma 6'!$F$110</definedName>
    <definedName name="VAS075_F_Cpunktui20132GeriamojoVandens" localSheetId="5">'Forma 6'!$G$110</definedName>
    <definedName name="VAS075_F_Cpunktui20133GeriamojoVandens" localSheetId="5">'Forma 6'!$H$110</definedName>
    <definedName name="VAS075_F_Cpunktui2013IsViso" localSheetId="5">'Forma 6'!$E$110</definedName>
    <definedName name="VAS075_F_Cpunktui20141NuotekuSurinkimas" localSheetId="5">'Forma 6'!$J$110</definedName>
    <definedName name="VAS075_F_Cpunktui20142NuotekuValymas" localSheetId="5">'Forma 6'!$K$110</definedName>
    <definedName name="VAS075_F_Cpunktui20143NuotekuDumblo" localSheetId="5">'Forma 6'!$L$110</definedName>
    <definedName name="VAS075_F_Cpunktui2014IsViso" localSheetId="5">'Forma 6'!$I$110</definedName>
    <definedName name="VAS075_F_Cpunktui2015PavirsiniuNuoteku" localSheetId="5">'Forma 6'!$M$110</definedName>
    <definedName name="VAS075_F_Cpunktui2016KitosReguliuojamosios" localSheetId="5">'Forma 6'!$N$110</definedName>
    <definedName name="VAS075_F_Cpunktui2017KitosVeiklos" localSheetId="5">'Forma 6'!$Q$110</definedName>
    <definedName name="VAS075_F_Cpunktui201Apskaitosveikla1" localSheetId="5">'Forma 6'!$O$110</definedName>
    <definedName name="VAS075_F_Cpunktui201IS" localSheetId="5">'Forma 6'!$D$111</definedName>
    <definedName name="VAS075_F_Cpunktui201Kitareguliuoja1" localSheetId="5">'Forma 6'!$P$110</definedName>
    <definedName name="VAS075_F_Cpunktui2031GeriamojoVandens" localSheetId="5">'Forma 6'!$F$111</definedName>
    <definedName name="VAS075_F_Cpunktui2032GeriamojoVandens" localSheetId="5">'Forma 6'!$G$111</definedName>
    <definedName name="VAS075_F_Cpunktui2033GeriamojoVandens" localSheetId="5">'Forma 6'!$H$111</definedName>
    <definedName name="VAS075_F_Cpunktui203IsViso" localSheetId="5">'Forma 6'!$E$111</definedName>
    <definedName name="VAS075_F_Cpunktui2041NuotekuSurinkimas" localSheetId="5">'Forma 6'!$J$111</definedName>
    <definedName name="VAS075_F_Cpunktui2042NuotekuValymas" localSheetId="5">'Forma 6'!$K$111</definedName>
    <definedName name="VAS075_F_Cpunktui2043NuotekuDumblo" localSheetId="5">'Forma 6'!$L$111</definedName>
    <definedName name="VAS075_F_Cpunktui204IsViso" localSheetId="5">'Forma 6'!$I$111</definedName>
    <definedName name="VAS075_F_Cpunktui205PavirsiniuNuoteku" localSheetId="5">'Forma 6'!$M$111</definedName>
    <definedName name="VAS075_F_Cpunktui206KitosReguliuojamosios" localSheetId="5">'Forma 6'!$N$111</definedName>
    <definedName name="VAS075_F_Cpunktui207KitosVeiklos" localSheetId="5">'Forma 6'!$Q$111</definedName>
    <definedName name="VAS075_F_Cpunktui20Apskaitosveikla1" localSheetId="5">'Forma 6'!$O$111</definedName>
    <definedName name="VAS075_F_Cpunktui20Kitareguliuoja1" localSheetId="5">'Forma 6'!$P$111</definedName>
    <definedName name="VAS075_F_Cpunktui211IS" localSheetId="5">'Forma 6'!$D$112</definedName>
    <definedName name="VAS075_F_Cpunktui2131GeriamojoVandens" localSheetId="5">'Forma 6'!$F$112</definedName>
    <definedName name="VAS075_F_Cpunktui2132GeriamojoVandens" localSheetId="5">'Forma 6'!$G$112</definedName>
    <definedName name="VAS075_F_Cpunktui2133GeriamojoVandens" localSheetId="5">'Forma 6'!$H$112</definedName>
    <definedName name="VAS075_F_Cpunktui213IsViso" localSheetId="5">'Forma 6'!$E$112</definedName>
    <definedName name="VAS075_F_Cpunktui2141NuotekuSurinkimas" localSheetId="5">'Forma 6'!$J$112</definedName>
    <definedName name="VAS075_F_Cpunktui2142NuotekuValymas" localSheetId="5">'Forma 6'!$K$112</definedName>
    <definedName name="VAS075_F_Cpunktui2143NuotekuDumblo" localSheetId="5">'Forma 6'!$L$112</definedName>
    <definedName name="VAS075_F_Cpunktui214IsViso" localSheetId="5">'Forma 6'!$I$112</definedName>
    <definedName name="VAS075_F_Cpunktui215PavirsiniuNuoteku" localSheetId="5">'Forma 6'!$M$112</definedName>
    <definedName name="VAS075_F_Cpunktui216KitosReguliuojamosios" localSheetId="5">'Forma 6'!$N$112</definedName>
    <definedName name="VAS075_F_Cpunktui217KitosVeiklos" localSheetId="5">'Forma 6'!$Q$112</definedName>
    <definedName name="VAS075_F_Cpunktui21Apskaitosveikla1" localSheetId="5">'Forma 6'!$O$112</definedName>
    <definedName name="VAS075_F_Cpunktui21Kitareguliuoja1" localSheetId="5">'Forma 6'!$P$112</definedName>
    <definedName name="VAS075_F_Cpunktui221IS" localSheetId="5">'Forma 6'!$D$113</definedName>
    <definedName name="VAS075_F_Cpunktui2231GeriamojoVandens" localSheetId="5">'Forma 6'!$F$113</definedName>
    <definedName name="VAS075_F_Cpunktui2232GeriamojoVandens" localSheetId="5">'Forma 6'!$G$113</definedName>
    <definedName name="VAS075_F_Cpunktui2233GeriamojoVandens" localSheetId="5">'Forma 6'!$H$113</definedName>
    <definedName name="VAS075_F_Cpunktui223IsViso" localSheetId="5">'Forma 6'!$E$113</definedName>
    <definedName name="VAS075_F_Cpunktui2241NuotekuSurinkimas" localSheetId="5">'Forma 6'!$J$113</definedName>
    <definedName name="VAS075_F_Cpunktui2242NuotekuValymas" localSheetId="5">'Forma 6'!$K$113</definedName>
    <definedName name="VAS075_F_Cpunktui2243NuotekuDumblo" localSheetId="5">'Forma 6'!$L$113</definedName>
    <definedName name="VAS075_F_Cpunktui224IsViso" localSheetId="5">'Forma 6'!$I$113</definedName>
    <definedName name="VAS075_F_Cpunktui225PavirsiniuNuoteku" localSheetId="5">'Forma 6'!$M$113</definedName>
    <definedName name="VAS075_F_Cpunktui226KitosReguliuojamosios" localSheetId="5">'Forma 6'!$N$113</definedName>
    <definedName name="VAS075_F_Cpunktui227KitosVeiklos" localSheetId="5">'Forma 6'!$Q$113</definedName>
    <definedName name="VAS075_F_Cpunktui22Apskaitosveikla1" localSheetId="5">'Forma 6'!$O$113</definedName>
    <definedName name="VAS075_F_Cpunktui22Kitareguliuoja1" localSheetId="5">'Forma 6'!$P$113</definedName>
    <definedName name="VAS075_F_Cpunktui231IS" localSheetId="5">'Forma 6'!$D$114</definedName>
    <definedName name="VAS075_F_Cpunktui2331GeriamojoVandens" localSheetId="5">'Forma 6'!$F$114</definedName>
    <definedName name="VAS075_F_Cpunktui2332GeriamojoVandens" localSheetId="5">'Forma 6'!$G$114</definedName>
    <definedName name="VAS075_F_Cpunktui2333GeriamojoVandens" localSheetId="5">'Forma 6'!$H$114</definedName>
    <definedName name="VAS075_F_Cpunktui233IsViso" localSheetId="5">'Forma 6'!$E$114</definedName>
    <definedName name="VAS075_F_Cpunktui2341NuotekuSurinkimas" localSheetId="5">'Forma 6'!$J$114</definedName>
    <definedName name="VAS075_F_Cpunktui2342NuotekuValymas" localSheetId="5">'Forma 6'!$K$114</definedName>
    <definedName name="VAS075_F_Cpunktui2343NuotekuDumblo" localSheetId="5">'Forma 6'!$L$114</definedName>
    <definedName name="VAS075_F_Cpunktui234IsViso" localSheetId="5">'Forma 6'!$I$114</definedName>
    <definedName name="VAS075_F_Cpunktui235PavirsiniuNuoteku" localSheetId="5">'Forma 6'!$M$114</definedName>
    <definedName name="VAS075_F_Cpunktui236KitosReguliuojamosios" localSheetId="5">'Forma 6'!$N$114</definedName>
    <definedName name="VAS075_F_Cpunktui237KitosVeiklos" localSheetId="5">'Forma 6'!$Q$114</definedName>
    <definedName name="VAS075_F_Cpunktui23Apskaitosveikla1" localSheetId="5">'Forma 6'!$O$114</definedName>
    <definedName name="VAS075_F_Cpunktui23Kitareguliuoja1" localSheetId="5">'Forma 6'!$P$114</definedName>
    <definedName name="VAS075_F_Cpunktui241IS" localSheetId="5">'Forma 6'!$D$115</definedName>
    <definedName name="VAS075_F_Cpunktui2431GeriamojoVandens" localSheetId="5">'Forma 6'!$F$115</definedName>
    <definedName name="VAS075_F_Cpunktui2432GeriamojoVandens" localSheetId="5">'Forma 6'!$G$115</definedName>
    <definedName name="VAS075_F_Cpunktui2433GeriamojoVandens" localSheetId="5">'Forma 6'!$H$115</definedName>
    <definedName name="VAS075_F_Cpunktui243IsViso" localSheetId="5">'Forma 6'!$E$115</definedName>
    <definedName name="VAS075_F_Cpunktui2441NuotekuSurinkimas" localSheetId="5">'Forma 6'!$J$115</definedName>
    <definedName name="VAS075_F_Cpunktui2442NuotekuValymas" localSheetId="5">'Forma 6'!$K$115</definedName>
    <definedName name="VAS075_F_Cpunktui2443NuotekuDumblo" localSheetId="5">'Forma 6'!$L$115</definedName>
    <definedName name="VAS075_F_Cpunktui244IsViso" localSheetId="5">'Forma 6'!$I$115</definedName>
    <definedName name="VAS075_F_Cpunktui245PavirsiniuNuoteku" localSheetId="5">'Forma 6'!$M$115</definedName>
    <definedName name="VAS075_F_Cpunktui246KitosReguliuojamosios" localSheetId="5">'Forma 6'!$N$115</definedName>
    <definedName name="VAS075_F_Cpunktui247KitosVeiklos" localSheetId="5">'Forma 6'!$Q$115</definedName>
    <definedName name="VAS075_F_Cpunktui24Apskaitosveikla1" localSheetId="5">'Forma 6'!$O$115</definedName>
    <definedName name="VAS075_F_Cpunktui24Kitareguliuoja1" localSheetId="5">'Forma 6'!$P$115</definedName>
    <definedName name="VAS075_F_Cpunktui91IS" localSheetId="5">'Forma 6'!$D$95</definedName>
    <definedName name="VAS075_F_Cpunktui931GeriamojoVandens" localSheetId="5">'Forma 6'!$F$95</definedName>
    <definedName name="VAS075_F_Cpunktui932GeriamojoVandens" localSheetId="5">'Forma 6'!$G$95</definedName>
    <definedName name="VAS075_F_Cpunktui933GeriamojoVandens" localSheetId="5">'Forma 6'!$H$95</definedName>
    <definedName name="VAS075_F_Cpunktui93IsViso" localSheetId="5">'Forma 6'!$E$95</definedName>
    <definedName name="VAS075_F_Cpunktui941NuotekuSurinkimas" localSheetId="5">'Forma 6'!$J$95</definedName>
    <definedName name="VAS075_F_Cpunktui942NuotekuValymas" localSheetId="5">'Forma 6'!$K$95</definedName>
    <definedName name="VAS075_F_Cpunktui943NuotekuDumblo" localSheetId="5">'Forma 6'!$L$95</definedName>
    <definedName name="VAS075_F_Cpunktui94IsViso" localSheetId="5">'Forma 6'!$I$95</definedName>
    <definedName name="VAS075_F_Cpunktui95PavirsiniuNuoteku" localSheetId="5">'Forma 6'!$M$95</definedName>
    <definedName name="VAS075_F_Cpunktui96KitosReguliuojamosios" localSheetId="5">'Forma 6'!$N$95</definedName>
    <definedName name="VAS075_F_Cpunktui97KitosVeiklos" localSheetId="5">'Forma 6'!$Q$95</definedName>
    <definedName name="VAS075_F_Cpunktui9Apskaitosveikla1" localSheetId="5">'Forma 6'!$O$95</definedName>
    <definedName name="VAS075_F_Cpunktui9Kitareguliuoja1" localSheetId="5">'Forma 6'!$P$95</definedName>
    <definedName name="VAS075_F_Epunktui101IS" localSheetId="5">'Forma 6'!$D$155</definedName>
    <definedName name="VAS075_F_Epunktui1031GeriamojoVandens" localSheetId="5">'Forma 6'!$F$155</definedName>
    <definedName name="VAS075_F_Epunktui1032GeriamojoVandens" localSheetId="5">'Forma 6'!$G$155</definedName>
    <definedName name="VAS075_F_Epunktui1033GeriamojoVandens" localSheetId="5">'Forma 6'!$H$155</definedName>
    <definedName name="VAS075_F_Epunktui103IsViso" localSheetId="5">'Forma 6'!$E$155</definedName>
    <definedName name="VAS075_F_Epunktui1041NuotekuSurinkimas" localSheetId="5">'Forma 6'!$J$155</definedName>
    <definedName name="VAS075_F_Epunktui1042NuotekuValymas" localSheetId="5">'Forma 6'!$K$155</definedName>
    <definedName name="VAS075_F_Epunktui1043NuotekuDumblo" localSheetId="5">'Forma 6'!$L$155</definedName>
    <definedName name="VAS075_F_Epunktui104IsViso" localSheetId="5">'Forma 6'!$I$155</definedName>
    <definedName name="VAS075_F_Epunktui105PavirsiniuNuoteku" localSheetId="5">'Forma 6'!$M$155</definedName>
    <definedName name="VAS075_F_Epunktui106KitosReguliuojamosios" localSheetId="5">'Forma 6'!$N$155</definedName>
    <definedName name="VAS075_F_Epunktui107KitosVeiklos" localSheetId="5">'Forma 6'!$Q$155</definedName>
    <definedName name="VAS075_F_Epunktui10Apskaitosveikla1" localSheetId="5">'Forma 6'!$O$155</definedName>
    <definedName name="VAS075_F_Epunktui10Kitareguliuoja1" localSheetId="5">'Forma 6'!$P$155</definedName>
    <definedName name="VAS075_F_Epunktui111IS" localSheetId="5">'Forma 6'!$D$159</definedName>
    <definedName name="VAS075_F_Epunktui1131GeriamojoVandens" localSheetId="5">'Forma 6'!$F$159</definedName>
    <definedName name="VAS075_F_Epunktui1132GeriamojoVandens" localSheetId="5">'Forma 6'!$G$159</definedName>
    <definedName name="VAS075_F_Epunktui1133GeriamojoVandens" localSheetId="5">'Forma 6'!$H$159</definedName>
    <definedName name="VAS075_F_Epunktui113IsViso" localSheetId="5">'Forma 6'!$E$159</definedName>
    <definedName name="VAS075_F_Epunktui1141NuotekuSurinkimas" localSheetId="5">'Forma 6'!$J$159</definedName>
    <definedName name="VAS075_F_Epunktui1142NuotekuValymas" localSheetId="5">'Forma 6'!$K$159</definedName>
    <definedName name="VAS075_F_Epunktui1143NuotekuDumblo" localSheetId="5">'Forma 6'!$L$159</definedName>
    <definedName name="VAS075_F_Epunktui114IsViso" localSheetId="5">'Forma 6'!$I$159</definedName>
    <definedName name="VAS075_F_Epunktui115PavirsiniuNuoteku" localSheetId="5">'Forma 6'!$M$159</definedName>
    <definedName name="VAS075_F_Epunktui116KitosReguliuojamosios" localSheetId="5">'Forma 6'!$N$159</definedName>
    <definedName name="VAS075_F_Epunktui117KitosVeiklos" localSheetId="5">'Forma 6'!$Q$159</definedName>
    <definedName name="VAS075_F_Epunktui11Apskaitosveikla1" localSheetId="5">'Forma 6'!$O$159</definedName>
    <definedName name="VAS075_F_Epunktui11IS" localSheetId="5">'Forma 6'!$D$144</definedName>
    <definedName name="VAS075_F_Epunktui11Kitareguliuoja1" localSheetId="5">'Forma 6'!$P$159</definedName>
    <definedName name="VAS075_F_Epunktui121IS" localSheetId="5">'Forma 6'!$D$160</definedName>
    <definedName name="VAS075_F_Epunktui1231GeriamojoVandens" localSheetId="5">'Forma 6'!$F$160</definedName>
    <definedName name="VAS075_F_Epunktui1232GeriamojoVandens" localSheetId="5">'Forma 6'!$G$160</definedName>
    <definedName name="VAS075_F_Epunktui1233GeriamojoVandens" localSheetId="5">'Forma 6'!$H$160</definedName>
    <definedName name="VAS075_F_Epunktui123IsViso" localSheetId="5">'Forma 6'!$E$160</definedName>
    <definedName name="VAS075_F_Epunktui1241NuotekuSurinkimas" localSheetId="5">'Forma 6'!$J$160</definedName>
    <definedName name="VAS075_F_Epunktui1242NuotekuValymas" localSheetId="5">'Forma 6'!$K$160</definedName>
    <definedName name="VAS075_F_Epunktui1243NuotekuDumblo" localSheetId="5">'Forma 6'!$L$160</definedName>
    <definedName name="VAS075_F_Epunktui124IsViso" localSheetId="5">'Forma 6'!$I$160</definedName>
    <definedName name="VAS075_F_Epunktui125PavirsiniuNuoteku" localSheetId="5">'Forma 6'!$M$160</definedName>
    <definedName name="VAS075_F_Epunktui126KitosReguliuojamosios" localSheetId="5">'Forma 6'!$N$160</definedName>
    <definedName name="VAS075_F_Epunktui127KitosVeiklos" localSheetId="5">'Forma 6'!$Q$160</definedName>
    <definedName name="VAS075_F_Epunktui12Apskaitosveikla1" localSheetId="5">'Forma 6'!$O$160</definedName>
    <definedName name="VAS075_F_Epunktui12Kitareguliuoja1" localSheetId="5">'Forma 6'!$P$160</definedName>
    <definedName name="VAS075_F_Epunktui131GeriamojoVandens" localSheetId="5">'Forma 6'!$F$144</definedName>
    <definedName name="VAS075_F_Epunktui131IS" localSheetId="5">'Forma 6'!$D$161</definedName>
    <definedName name="VAS075_F_Epunktui132GeriamojoVandens" localSheetId="5">'Forma 6'!$G$144</definedName>
    <definedName name="VAS075_F_Epunktui1331GeriamojoVandens" localSheetId="5">'Forma 6'!$F$161</definedName>
    <definedName name="VAS075_F_Epunktui1332GeriamojoVandens" localSheetId="5">'Forma 6'!$G$161</definedName>
    <definedName name="VAS075_F_Epunktui1333GeriamojoVandens" localSheetId="5">'Forma 6'!$H$161</definedName>
    <definedName name="VAS075_F_Epunktui133GeriamojoVandens" localSheetId="5">'Forma 6'!$H$144</definedName>
    <definedName name="VAS075_F_Epunktui133IsViso" localSheetId="5">'Forma 6'!$E$161</definedName>
    <definedName name="VAS075_F_Epunktui1341NuotekuSurinkimas" localSheetId="5">'Forma 6'!$J$161</definedName>
    <definedName name="VAS075_F_Epunktui1342NuotekuValymas" localSheetId="5">'Forma 6'!$K$161</definedName>
    <definedName name="VAS075_F_Epunktui1343NuotekuDumblo" localSheetId="5">'Forma 6'!$L$161</definedName>
    <definedName name="VAS075_F_Epunktui134IsViso" localSheetId="5">'Forma 6'!$I$161</definedName>
    <definedName name="VAS075_F_Epunktui135PavirsiniuNuoteku" localSheetId="5">'Forma 6'!$M$161</definedName>
    <definedName name="VAS075_F_Epunktui136KitosReguliuojamosios" localSheetId="5">'Forma 6'!$N$161</definedName>
    <definedName name="VAS075_F_Epunktui137KitosVeiklos" localSheetId="5">'Forma 6'!$Q$161</definedName>
    <definedName name="VAS075_F_Epunktui13Apskaitosveikla1" localSheetId="5">'Forma 6'!$O$161</definedName>
    <definedName name="VAS075_F_Epunktui13IsViso" localSheetId="5">'Forma 6'!$E$144</definedName>
    <definedName name="VAS075_F_Epunktui13Kitareguliuoja1" localSheetId="5">'Forma 6'!$P$161</definedName>
    <definedName name="VAS075_F_Epunktui141IS" localSheetId="5">'Forma 6'!$D$162</definedName>
    <definedName name="VAS075_F_Epunktui141NuotekuSurinkimas" localSheetId="5">'Forma 6'!$J$144</definedName>
    <definedName name="VAS075_F_Epunktui142NuotekuValymas" localSheetId="5">'Forma 6'!$K$144</definedName>
    <definedName name="VAS075_F_Epunktui1431GeriamojoVandens" localSheetId="5">'Forma 6'!$F$162</definedName>
    <definedName name="VAS075_F_Epunktui1432GeriamojoVandens" localSheetId="5">'Forma 6'!$G$162</definedName>
    <definedName name="VAS075_F_Epunktui1433GeriamojoVandens" localSheetId="5">'Forma 6'!$H$162</definedName>
    <definedName name="VAS075_F_Epunktui143IsViso" localSheetId="5">'Forma 6'!$E$162</definedName>
    <definedName name="VAS075_F_Epunktui143NuotekuDumblo" localSheetId="5">'Forma 6'!$L$144</definedName>
    <definedName name="VAS075_F_Epunktui1441NuotekuSurinkimas" localSheetId="5">'Forma 6'!$J$162</definedName>
    <definedName name="VAS075_F_Epunktui1442NuotekuValymas" localSheetId="5">'Forma 6'!$K$162</definedName>
    <definedName name="VAS075_F_Epunktui1443NuotekuDumblo" localSheetId="5">'Forma 6'!$L$162</definedName>
    <definedName name="VAS075_F_Epunktui144IsViso" localSheetId="5">'Forma 6'!$I$162</definedName>
    <definedName name="VAS075_F_Epunktui145PavirsiniuNuoteku" localSheetId="5">'Forma 6'!$M$162</definedName>
    <definedName name="VAS075_F_Epunktui146KitosReguliuojamosios" localSheetId="5">'Forma 6'!$N$162</definedName>
    <definedName name="VAS075_F_Epunktui147KitosVeiklos" localSheetId="5">'Forma 6'!$Q$162</definedName>
    <definedName name="VAS075_F_Epunktui14Apskaitosveikla1" localSheetId="5">'Forma 6'!$O$162</definedName>
    <definedName name="VAS075_F_Epunktui14IsViso" localSheetId="5">'Forma 6'!$I$144</definedName>
    <definedName name="VAS075_F_Epunktui14Kitareguliuoja1" localSheetId="5">'Forma 6'!$P$162</definedName>
    <definedName name="VAS075_F_Epunktui151IS" localSheetId="5">'Forma 6'!$D$163</definedName>
    <definedName name="VAS075_F_Epunktui1531GeriamojoVandens" localSheetId="5">'Forma 6'!$F$163</definedName>
    <definedName name="VAS075_F_Epunktui1532GeriamojoVandens" localSheetId="5">'Forma 6'!$G$163</definedName>
    <definedName name="VAS075_F_Epunktui1533GeriamojoVandens" localSheetId="5">'Forma 6'!$H$163</definedName>
    <definedName name="VAS075_F_Epunktui153IsViso" localSheetId="5">'Forma 6'!$E$163</definedName>
    <definedName name="VAS075_F_Epunktui1541NuotekuSurinkimas" localSheetId="5">'Forma 6'!$J$163</definedName>
    <definedName name="VAS075_F_Epunktui1542NuotekuValymas" localSheetId="5">'Forma 6'!$K$163</definedName>
    <definedName name="VAS075_F_Epunktui1543NuotekuDumblo" localSheetId="5">'Forma 6'!$L$163</definedName>
    <definedName name="VAS075_F_Epunktui154IsViso" localSheetId="5">'Forma 6'!$I$163</definedName>
    <definedName name="VAS075_F_Epunktui155PavirsiniuNuoteku" localSheetId="5">'Forma 6'!$M$163</definedName>
    <definedName name="VAS075_F_Epunktui156KitosReguliuojamosios" localSheetId="5">'Forma 6'!$N$163</definedName>
    <definedName name="VAS075_F_Epunktui157KitosVeiklos" localSheetId="5">'Forma 6'!$Q$163</definedName>
    <definedName name="VAS075_F_Epunktui15Apskaitosveikla1" localSheetId="5">'Forma 6'!$O$163</definedName>
    <definedName name="VAS075_F_Epunktui15Kitareguliuoja1" localSheetId="5">'Forma 6'!$P$163</definedName>
    <definedName name="VAS075_F_Epunktui15PavirsiniuNuoteku" localSheetId="5">'Forma 6'!$M$144</definedName>
    <definedName name="VAS075_F_Epunktui161IS" localSheetId="5">'Forma 6'!$D$151</definedName>
    <definedName name="VAS075_F_Epunktui1631GeriamojoVandens" localSheetId="5">'Forma 6'!$F$151</definedName>
    <definedName name="VAS075_F_Epunktui1632GeriamojoVandens" localSheetId="5">'Forma 6'!$G$151</definedName>
    <definedName name="VAS075_F_Epunktui1633GeriamojoVandens" localSheetId="5">'Forma 6'!$H$151</definedName>
    <definedName name="VAS075_F_Epunktui163IsViso" localSheetId="5">'Forma 6'!$E$151</definedName>
    <definedName name="VAS075_F_Epunktui1641NuotekuSurinkimas" localSheetId="5">'Forma 6'!$J$151</definedName>
    <definedName name="VAS075_F_Epunktui1642NuotekuValymas" localSheetId="5">'Forma 6'!$K$151</definedName>
    <definedName name="VAS075_F_Epunktui1643NuotekuDumblo" localSheetId="5">'Forma 6'!$L$151</definedName>
    <definedName name="VAS075_F_Epunktui164IsViso" localSheetId="5">'Forma 6'!$I$151</definedName>
    <definedName name="VAS075_F_Epunktui165PavirsiniuNuoteku" localSheetId="5">'Forma 6'!$M$151</definedName>
    <definedName name="VAS075_F_Epunktui166KitosReguliuojamosios" localSheetId="5">'Forma 6'!$N$151</definedName>
    <definedName name="VAS075_F_Epunktui167KitosVeiklos" localSheetId="5">'Forma 6'!$Q$151</definedName>
    <definedName name="VAS075_F_Epunktui16Apskaitosveikla1" localSheetId="5">'Forma 6'!$O$151</definedName>
    <definedName name="VAS075_F_Epunktui16Kitareguliuoja1" localSheetId="5">'Forma 6'!$P$151</definedName>
    <definedName name="VAS075_F_Epunktui16KitosReguliuojamosios" localSheetId="5">'Forma 6'!$N$144</definedName>
    <definedName name="VAS075_F_Epunktui171IS" localSheetId="5">'Forma 6'!$D$152</definedName>
    <definedName name="VAS075_F_Epunktui1731GeriamojoVandens" localSheetId="5">'Forma 6'!$F$152</definedName>
    <definedName name="VAS075_F_Epunktui1732GeriamojoVandens" localSheetId="5">'Forma 6'!$G$152</definedName>
    <definedName name="VAS075_F_Epunktui1733GeriamojoVandens" localSheetId="5">'Forma 6'!$H$152</definedName>
    <definedName name="VAS075_F_Epunktui173IsViso" localSheetId="5">'Forma 6'!$E$152</definedName>
    <definedName name="VAS075_F_Epunktui1741NuotekuSurinkimas" localSheetId="5">'Forma 6'!$J$152</definedName>
    <definedName name="VAS075_F_Epunktui1742NuotekuValymas" localSheetId="5">'Forma 6'!$K$152</definedName>
    <definedName name="VAS075_F_Epunktui1743NuotekuDumblo" localSheetId="5">'Forma 6'!$L$152</definedName>
    <definedName name="VAS075_F_Epunktui174IsViso" localSheetId="5">'Forma 6'!$I$152</definedName>
    <definedName name="VAS075_F_Epunktui175PavirsiniuNuoteku" localSheetId="5">'Forma 6'!$M$152</definedName>
    <definedName name="VAS075_F_Epunktui176KitosReguliuojamosios" localSheetId="5">'Forma 6'!$N$152</definedName>
    <definedName name="VAS075_F_Epunktui177KitosVeiklos" localSheetId="5">'Forma 6'!$Q$152</definedName>
    <definedName name="VAS075_F_Epunktui17Apskaitosveikla1" localSheetId="5">'Forma 6'!$O$152</definedName>
    <definedName name="VAS075_F_Epunktui17Kitareguliuoja1" localSheetId="5">'Forma 6'!$P$152</definedName>
    <definedName name="VAS075_F_Epunktui17KitosVeiklos" localSheetId="5">'Forma 6'!$Q$144</definedName>
    <definedName name="VAS075_F_Epunktui181IS" localSheetId="5">'Forma 6'!$D$156</definedName>
    <definedName name="VAS075_F_Epunktui1831GeriamojoVandens" localSheetId="5">'Forma 6'!$F$156</definedName>
    <definedName name="VAS075_F_Epunktui1832GeriamojoVandens" localSheetId="5">'Forma 6'!$G$156</definedName>
    <definedName name="VAS075_F_Epunktui1833GeriamojoVandens" localSheetId="5">'Forma 6'!$H$156</definedName>
    <definedName name="VAS075_F_Epunktui183IsViso" localSheetId="5">'Forma 6'!$E$156</definedName>
    <definedName name="VAS075_F_Epunktui1841NuotekuSurinkimas" localSheetId="5">'Forma 6'!$J$156</definedName>
    <definedName name="VAS075_F_Epunktui1842NuotekuValymas" localSheetId="5">'Forma 6'!$K$156</definedName>
    <definedName name="VAS075_F_Epunktui1843NuotekuDumblo" localSheetId="5">'Forma 6'!$L$156</definedName>
    <definedName name="VAS075_F_Epunktui184IsViso" localSheetId="5">'Forma 6'!$I$156</definedName>
    <definedName name="VAS075_F_Epunktui185PavirsiniuNuoteku" localSheetId="5">'Forma 6'!$M$156</definedName>
    <definedName name="VAS075_F_Epunktui186KitosReguliuojamosios" localSheetId="5">'Forma 6'!$N$156</definedName>
    <definedName name="VAS075_F_Epunktui187KitosVeiklos" localSheetId="5">'Forma 6'!$Q$156</definedName>
    <definedName name="VAS075_F_Epunktui18Apskaitosveikla1" localSheetId="5">'Forma 6'!$O$156</definedName>
    <definedName name="VAS075_F_Epunktui18Kitareguliuoja1" localSheetId="5">'Forma 6'!$P$156</definedName>
    <definedName name="VAS075_F_Epunktui191IS" localSheetId="5">'Forma 6'!$D$157</definedName>
    <definedName name="VAS075_F_Epunktui1931GeriamojoVandens" localSheetId="5">'Forma 6'!$F$157</definedName>
    <definedName name="VAS075_F_Epunktui1932GeriamojoVandens" localSheetId="5">'Forma 6'!$G$157</definedName>
    <definedName name="VAS075_F_Epunktui1933GeriamojoVandens" localSheetId="5">'Forma 6'!$H$157</definedName>
    <definedName name="VAS075_F_Epunktui193IsViso" localSheetId="5">'Forma 6'!$E$157</definedName>
    <definedName name="VAS075_F_Epunktui1941NuotekuSurinkimas" localSheetId="5">'Forma 6'!$J$157</definedName>
    <definedName name="VAS075_F_Epunktui1942NuotekuValymas" localSheetId="5">'Forma 6'!$K$157</definedName>
    <definedName name="VAS075_F_Epunktui1943NuotekuDumblo" localSheetId="5">'Forma 6'!$L$157</definedName>
    <definedName name="VAS075_F_Epunktui194IsViso" localSheetId="5">'Forma 6'!$I$157</definedName>
    <definedName name="VAS075_F_Epunktui195PavirsiniuNuoteku" localSheetId="5">'Forma 6'!$M$157</definedName>
    <definedName name="VAS075_F_Epunktui196KitosReguliuojamosios" localSheetId="5">'Forma 6'!$N$157</definedName>
    <definedName name="VAS075_F_Epunktui197KitosVeiklos" localSheetId="5">'Forma 6'!$Q$157</definedName>
    <definedName name="VAS075_F_Epunktui19Apskaitosveikla1" localSheetId="5">'Forma 6'!$O$157</definedName>
    <definedName name="VAS075_F_Epunktui19Kitareguliuoja1" localSheetId="5">'Forma 6'!$P$157</definedName>
    <definedName name="VAS075_F_Epunktui1Apskaitosveikla1" localSheetId="5">'Forma 6'!$O$144</definedName>
    <definedName name="VAS075_F_Epunktui1Kitareguliuoja1" localSheetId="5">'Forma 6'!$P$144</definedName>
    <definedName name="VAS075_F_Epunktui201IS" localSheetId="5">'Forma 6'!$D$158</definedName>
    <definedName name="VAS075_F_Epunktui2031GeriamojoVandens" localSheetId="5">'Forma 6'!$F$158</definedName>
    <definedName name="VAS075_F_Epunktui2032GeriamojoVandens" localSheetId="5">'Forma 6'!$G$158</definedName>
    <definedName name="VAS075_F_Epunktui2033GeriamojoVandens" localSheetId="5">'Forma 6'!$H$158</definedName>
    <definedName name="VAS075_F_Epunktui203IsViso" localSheetId="5">'Forma 6'!$E$158</definedName>
    <definedName name="VAS075_F_Epunktui2041NuotekuSurinkimas" localSheetId="5">'Forma 6'!$J$158</definedName>
    <definedName name="VAS075_F_Epunktui2042NuotekuValymas" localSheetId="5">'Forma 6'!$K$158</definedName>
    <definedName name="VAS075_F_Epunktui2043NuotekuDumblo" localSheetId="5">'Forma 6'!$L$158</definedName>
    <definedName name="VAS075_F_Epunktui204IsViso" localSheetId="5">'Forma 6'!$I$158</definedName>
    <definedName name="VAS075_F_Epunktui205PavirsiniuNuoteku" localSheetId="5">'Forma 6'!$M$158</definedName>
    <definedName name="VAS075_F_Epunktui206KitosReguliuojamosios" localSheetId="5">'Forma 6'!$N$158</definedName>
    <definedName name="VAS075_F_Epunktui207KitosVeiklos" localSheetId="5">'Forma 6'!$Q$158</definedName>
    <definedName name="VAS075_F_Epunktui20Apskaitosveikla1" localSheetId="5">'Forma 6'!$O$158</definedName>
    <definedName name="VAS075_F_Epunktui20Kitareguliuoja1" localSheetId="5">'Forma 6'!$P$158</definedName>
    <definedName name="VAS075_F_Epunktui21IS" localSheetId="5">'Forma 6'!$D$145</definedName>
    <definedName name="VAS075_F_Epunktui231GeriamojoVandens" localSheetId="5">'Forma 6'!$F$145</definedName>
    <definedName name="VAS075_F_Epunktui232GeriamojoVandens" localSheetId="5">'Forma 6'!$G$145</definedName>
    <definedName name="VAS075_F_Epunktui233GeriamojoVandens" localSheetId="5">'Forma 6'!$H$145</definedName>
    <definedName name="VAS075_F_Epunktui23IsViso" localSheetId="5">'Forma 6'!$E$145</definedName>
    <definedName name="VAS075_F_Epunktui241NuotekuSurinkimas" localSheetId="5">'Forma 6'!$J$145</definedName>
    <definedName name="VAS075_F_Epunktui242NuotekuValymas" localSheetId="5">'Forma 6'!$K$145</definedName>
    <definedName name="VAS075_F_Epunktui243NuotekuDumblo" localSheetId="5">'Forma 6'!$L$145</definedName>
    <definedName name="VAS075_F_Epunktui24IsViso" localSheetId="5">'Forma 6'!$I$145</definedName>
    <definedName name="VAS075_F_Epunktui25PavirsiniuNuoteku" localSheetId="5">'Forma 6'!$M$145</definedName>
    <definedName name="VAS075_F_Epunktui26KitosReguliuojamosios" localSheetId="5">'Forma 6'!$N$145</definedName>
    <definedName name="VAS075_F_Epunktui27KitosVeiklos" localSheetId="5">'Forma 6'!$Q$145</definedName>
    <definedName name="VAS075_F_Epunktui2Apskaitosveikla1" localSheetId="5">'Forma 6'!$O$145</definedName>
    <definedName name="VAS075_F_Epunktui2Kitareguliuoja1" localSheetId="5">'Forma 6'!$P$145</definedName>
    <definedName name="VAS075_F_Epunktui31IS" localSheetId="5">'Forma 6'!$D$146</definedName>
    <definedName name="VAS075_F_Epunktui331GeriamojoVandens" localSheetId="5">'Forma 6'!$F$146</definedName>
    <definedName name="VAS075_F_Epunktui332GeriamojoVandens" localSheetId="5">'Forma 6'!$G$146</definedName>
    <definedName name="VAS075_F_Epunktui333GeriamojoVandens" localSheetId="5">'Forma 6'!$H$146</definedName>
    <definedName name="VAS075_F_Epunktui33IsViso" localSheetId="5">'Forma 6'!$E$146</definedName>
    <definedName name="VAS075_F_Epunktui341NuotekuSurinkimas" localSheetId="5">'Forma 6'!$J$146</definedName>
    <definedName name="VAS075_F_Epunktui342NuotekuValymas" localSheetId="5">'Forma 6'!$K$146</definedName>
    <definedName name="VAS075_F_Epunktui343NuotekuDumblo" localSheetId="5">'Forma 6'!$L$146</definedName>
    <definedName name="VAS075_F_Epunktui34IsViso" localSheetId="5">'Forma 6'!$I$146</definedName>
    <definedName name="VAS075_F_Epunktui35PavirsiniuNuoteku" localSheetId="5">'Forma 6'!$M$146</definedName>
    <definedName name="VAS075_F_Epunktui36KitosReguliuojamosios" localSheetId="5">'Forma 6'!$N$146</definedName>
    <definedName name="VAS075_F_Epunktui37KitosVeiklos" localSheetId="5">'Forma 6'!$Q$146</definedName>
    <definedName name="VAS075_F_Epunktui3Apskaitosveikla1" localSheetId="5">'Forma 6'!$O$146</definedName>
    <definedName name="VAS075_F_Epunktui3Kitareguliuoja1" localSheetId="5">'Forma 6'!$P$146</definedName>
    <definedName name="VAS075_F_Epunktui41IS" localSheetId="5">'Forma 6'!$D$147</definedName>
    <definedName name="VAS075_F_Epunktui431GeriamojoVandens" localSheetId="5">'Forma 6'!$F$147</definedName>
    <definedName name="VAS075_F_Epunktui432GeriamojoVandens" localSheetId="5">'Forma 6'!$G$147</definedName>
    <definedName name="VAS075_F_Epunktui433GeriamojoVandens" localSheetId="5">'Forma 6'!$H$147</definedName>
    <definedName name="VAS075_F_Epunktui43IsViso" localSheetId="5">'Forma 6'!$E$147</definedName>
    <definedName name="VAS075_F_Epunktui441NuotekuSurinkimas" localSheetId="5">'Forma 6'!$J$147</definedName>
    <definedName name="VAS075_F_Epunktui442NuotekuValymas" localSheetId="5">'Forma 6'!$K$147</definedName>
    <definedName name="VAS075_F_Epunktui443NuotekuDumblo" localSheetId="5">'Forma 6'!$L$147</definedName>
    <definedName name="VAS075_F_Epunktui44IsViso" localSheetId="5">'Forma 6'!$I$147</definedName>
    <definedName name="VAS075_F_Epunktui45PavirsiniuNuoteku" localSheetId="5">'Forma 6'!$M$147</definedName>
    <definedName name="VAS075_F_Epunktui46KitosReguliuojamosios" localSheetId="5">'Forma 6'!$N$147</definedName>
    <definedName name="VAS075_F_Epunktui47KitosVeiklos" localSheetId="5">'Forma 6'!$Q$147</definedName>
    <definedName name="VAS075_F_Epunktui4Apskaitosveikla1" localSheetId="5">'Forma 6'!$O$147</definedName>
    <definedName name="VAS075_F_Epunktui4Kitareguliuoja1" localSheetId="5">'Forma 6'!$P$147</definedName>
    <definedName name="VAS075_F_Epunktui51IS" localSheetId="5">'Forma 6'!$D$148</definedName>
    <definedName name="VAS075_F_Epunktui531GeriamojoVandens" localSheetId="5">'Forma 6'!$F$148</definedName>
    <definedName name="VAS075_F_Epunktui532GeriamojoVandens" localSheetId="5">'Forma 6'!$G$148</definedName>
    <definedName name="VAS075_F_Epunktui533GeriamojoVandens" localSheetId="5">'Forma 6'!$H$148</definedName>
    <definedName name="VAS075_F_Epunktui53IsViso" localSheetId="5">'Forma 6'!$E$148</definedName>
    <definedName name="VAS075_F_Epunktui541NuotekuSurinkimas" localSheetId="5">'Forma 6'!$J$148</definedName>
    <definedName name="VAS075_F_Epunktui542NuotekuValymas" localSheetId="5">'Forma 6'!$K$148</definedName>
    <definedName name="VAS075_F_Epunktui543NuotekuDumblo" localSheetId="5">'Forma 6'!$L$148</definedName>
    <definedName name="VAS075_F_Epunktui54IsViso" localSheetId="5">'Forma 6'!$I$148</definedName>
    <definedName name="VAS075_F_Epunktui55PavirsiniuNuoteku" localSheetId="5">'Forma 6'!$M$148</definedName>
    <definedName name="VAS075_F_Epunktui56KitosReguliuojamosios" localSheetId="5">'Forma 6'!$N$148</definedName>
    <definedName name="VAS075_F_Epunktui57KitosVeiklos" localSheetId="5">'Forma 6'!$Q$148</definedName>
    <definedName name="VAS075_F_Epunktui5Apskaitosveikla1" localSheetId="5">'Forma 6'!$O$148</definedName>
    <definedName name="VAS075_F_Epunktui5Kitareguliuoja1" localSheetId="5">'Forma 6'!$P$148</definedName>
    <definedName name="VAS075_F_Epunktui61IS" localSheetId="5">'Forma 6'!$D$149</definedName>
    <definedName name="VAS075_F_Epunktui631GeriamojoVandens" localSheetId="5">'Forma 6'!$F$149</definedName>
    <definedName name="VAS075_F_Epunktui632GeriamojoVandens" localSheetId="5">'Forma 6'!$G$149</definedName>
    <definedName name="VAS075_F_Epunktui633GeriamojoVandens" localSheetId="5">'Forma 6'!$H$149</definedName>
    <definedName name="VAS075_F_Epunktui63IsViso" localSheetId="5">'Forma 6'!$E$149</definedName>
    <definedName name="VAS075_F_Epunktui641NuotekuSurinkimas" localSheetId="5">'Forma 6'!$J$149</definedName>
    <definedName name="VAS075_F_Epunktui642NuotekuValymas" localSheetId="5">'Forma 6'!$K$149</definedName>
    <definedName name="VAS075_F_Epunktui643NuotekuDumblo" localSheetId="5">'Forma 6'!$L$149</definedName>
    <definedName name="VAS075_F_Epunktui64IsViso" localSheetId="5">'Forma 6'!$I$149</definedName>
    <definedName name="VAS075_F_Epunktui65PavirsiniuNuoteku" localSheetId="5">'Forma 6'!$M$149</definedName>
    <definedName name="VAS075_F_Epunktui66KitosReguliuojamosios" localSheetId="5">'Forma 6'!$N$149</definedName>
    <definedName name="VAS075_F_Epunktui67KitosVeiklos" localSheetId="5">'Forma 6'!$Q$149</definedName>
    <definedName name="VAS075_F_Epunktui6Apskaitosveikla1" localSheetId="5">'Forma 6'!$O$149</definedName>
    <definedName name="VAS075_F_Epunktui6Kitareguliuoja1" localSheetId="5">'Forma 6'!$P$149</definedName>
    <definedName name="VAS075_F_Epunktui71IS" localSheetId="5">'Forma 6'!$D$150</definedName>
    <definedName name="VAS075_F_Epunktui731GeriamojoVandens" localSheetId="5">'Forma 6'!$F$150</definedName>
    <definedName name="VAS075_F_Epunktui732GeriamojoVandens" localSheetId="5">'Forma 6'!$G$150</definedName>
    <definedName name="VAS075_F_Epunktui733GeriamojoVandens" localSheetId="5">'Forma 6'!$H$150</definedName>
    <definedName name="VAS075_F_Epunktui73IsViso" localSheetId="5">'Forma 6'!$E$150</definedName>
    <definedName name="VAS075_F_Epunktui741NuotekuSurinkimas" localSheetId="5">'Forma 6'!$J$150</definedName>
    <definedName name="VAS075_F_Epunktui742NuotekuValymas" localSheetId="5">'Forma 6'!$K$150</definedName>
    <definedName name="VAS075_F_Epunktui743NuotekuDumblo" localSheetId="5">'Forma 6'!$L$150</definedName>
    <definedName name="VAS075_F_Epunktui74IsViso" localSheetId="5">'Forma 6'!$I$150</definedName>
    <definedName name="VAS075_F_Epunktui75PavirsiniuNuoteku" localSheetId="5">'Forma 6'!$M$150</definedName>
    <definedName name="VAS075_F_Epunktui76KitosReguliuojamosios" localSheetId="5">'Forma 6'!$N$150</definedName>
    <definedName name="VAS075_F_Epunktui77KitosVeiklos" localSheetId="5">'Forma 6'!$Q$150</definedName>
    <definedName name="VAS075_F_Epunktui7Apskaitosveikla1" localSheetId="5">'Forma 6'!$O$150</definedName>
    <definedName name="VAS075_F_Epunktui7Kitareguliuoja1" localSheetId="5">'Forma 6'!$P$150</definedName>
    <definedName name="VAS075_F_Epunktui81IS" localSheetId="5">'Forma 6'!$D$153</definedName>
    <definedName name="VAS075_F_Epunktui831GeriamojoVandens" localSheetId="5">'Forma 6'!$F$153</definedName>
    <definedName name="VAS075_F_Epunktui832GeriamojoVandens" localSheetId="5">'Forma 6'!$G$153</definedName>
    <definedName name="VAS075_F_Epunktui833GeriamojoVandens" localSheetId="5">'Forma 6'!$H$153</definedName>
    <definedName name="VAS075_F_Epunktui83IsViso" localSheetId="5">'Forma 6'!$E$153</definedName>
    <definedName name="VAS075_F_Epunktui841NuotekuSurinkimas" localSheetId="5">'Forma 6'!$J$153</definedName>
    <definedName name="VAS075_F_Epunktui842NuotekuValymas" localSheetId="5">'Forma 6'!$K$153</definedName>
    <definedName name="VAS075_F_Epunktui843NuotekuDumblo" localSheetId="5">'Forma 6'!$L$153</definedName>
    <definedName name="VAS075_F_Epunktui84IsViso" localSheetId="5">'Forma 6'!$I$153</definedName>
    <definedName name="VAS075_F_Epunktui85PavirsiniuNuoteku" localSheetId="5">'Forma 6'!$M$153</definedName>
    <definedName name="VAS075_F_Epunktui86KitosReguliuojamosios" localSheetId="5">'Forma 6'!$N$153</definedName>
    <definedName name="VAS075_F_Epunktui87KitosVeiklos" localSheetId="5">'Forma 6'!$Q$153</definedName>
    <definedName name="VAS075_F_Epunktui8Apskaitosveikla1" localSheetId="5">'Forma 6'!$O$153</definedName>
    <definedName name="VAS075_F_Epunktui8Kitareguliuoja1" localSheetId="5">'Forma 6'!$P$153</definedName>
    <definedName name="VAS075_F_Epunktui91IS" localSheetId="5">'Forma 6'!$D$154</definedName>
    <definedName name="VAS075_F_Epunktui931GeriamojoVandens" localSheetId="5">'Forma 6'!$F$154</definedName>
    <definedName name="VAS075_F_Epunktui932GeriamojoVandens" localSheetId="5">'Forma 6'!$G$154</definedName>
    <definedName name="VAS075_F_Epunktui933GeriamojoVandens" localSheetId="5">'Forma 6'!$H$154</definedName>
    <definedName name="VAS075_F_Epunktui93IsViso" localSheetId="5">'Forma 6'!$E$154</definedName>
    <definedName name="VAS075_F_Epunktui941NuotekuSurinkimas" localSheetId="5">'Forma 6'!$J$154</definedName>
    <definedName name="VAS075_F_Epunktui942NuotekuValymas" localSheetId="5">'Forma 6'!$K$154</definedName>
    <definedName name="VAS075_F_Epunktui943NuotekuDumblo" localSheetId="5">'Forma 6'!$L$154</definedName>
    <definedName name="VAS075_F_Epunktui94IsViso" localSheetId="5">'Forma 6'!$I$154</definedName>
    <definedName name="VAS075_F_Epunktui95PavirsiniuNuoteku" localSheetId="5">'Forma 6'!$M$154</definedName>
    <definedName name="VAS075_F_Epunktui96KitosReguliuojamosios" localSheetId="5">'Forma 6'!$N$154</definedName>
    <definedName name="VAS075_F_Epunktui97KitosVeiklos" localSheetId="5">'Forma 6'!$Q$154</definedName>
    <definedName name="VAS075_F_Epunktui9Apskaitosveikla1" localSheetId="5">'Forma 6'!$O$154</definedName>
    <definedName name="VAS075_F_Epunktui9Kitareguliuoja1" localSheetId="5">'Forma 6'!$P$154</definedName>
    <definedName name="VAS075_F_Irankiaimatavi21IS" localSheetId="5">'Forma 6'!$D$30</definedName>
    <definedName name="VAS075_F_Irankiaimatavi231GeriamojoVandens" localSheetId="5">'Forma 6'!$F$30</definedName>
    <definedName name="VAS075_F_Irankiaimatavi232GeriamojoVandens" localSheetId="5">'Forma 6'!$G$30</definedName>
    <definedName name="VAS075_F_Irankiaimatavi233GeriamojoVandens" localSheetId="5">'Forma 6'!$H$30</definedName>
    <definedName name="VAS075_F_Irankiaimatavi23IsViso" localSheetId="5">'Forma 6'!$E$30</definedName>
    <definedName name="VAS075_F_Irankiaimatavi241NuotekuSurinkimas" localSheetId="5">'Forma 6'!$J$30</definedName>
    <definedName name="VAS075_F_Irankiaimatavi242NuotekuValymas" localSheetId="5">'Forma 6'!$K$30</definedName>
    <definedName name="VAS075_F_Irankiaimatavi243NuotekuDumblo" localSheetId="5">'Forma 6'!$L$30</definedName>
    <definedName name="VAS075_F_Irankiaimatavi24IsViso" localSheetId="5">'Forma 6'!$I$30</definedName>
    <definedName name="VAS075_F_Irankiaimatavi25PavirsiniuNuoteku" localSheetId="5">'Forma 6'!$M$30</definedName>
    <definedName name="VAS075_F_Irankiaimatavi26KitosReguliuojamosios" localSheetId="5">'Forma 6'!$N$30</definedName>
    <definedName name="VAS075_F_Irankiaimatavi27KitosVeiklos" localSheetId="5">'Forma 6'!$Q$30</definedName>
    <definedName name="VAS075_F_Irankiaimatavi2Apskaitosveikla1" localSheetId="5">'Forma 6'!$O$30</definedName>
    <definedName name="VAS075_F_Irankiaimatavi2Kitareguliuoja1" localSheetId="5">'Forma 6'!$P$30</definedName>
    <definedName name="VAS075_F_Irankiaimatavi31IS" localSheetId="5">'Forma 6'!$D$58</definedName>
    <definedName name="VAS075_F_Irankiaimatavi331GeriamojoVandens" localSheetId="5">'Forma 6'!$F$58</definedName>
    <definedName name="VAS075_F_Irankiaimatavi332GeriamojoVandens" localSheetId="5">'Forma 6'!$G$58</definedName>
    <definedName name="VAS075_F_Irankiaimatavi333GeriamojoVandens" localSheetId="5">'Forma 6'!$H$58</definedName>
    <definedName name="VAS075_F_Irankiaimatavi33IsViso" localSheetId="5">'Forma 6'!$E$58</definedName>
    <definedName name="VAS075_F_Irankiaimatavi341NuotekuSurinkimas" localSheetId="5">'Forma 6'!$J$58</definedName>
    <definedName name="VAS075_F_Irankiaimatavi342NuotekuValymas" localSheetId="5">'Forma 6'!$K$58</definedName>
    <definedName name="VAS075_F_Irankiaimatavi343NuotekuDumblo" localSheetId="5">'Forma 6'!$L$58</definedName>
    <definedName name="VAS075_F_Irankiaimatavi34IsViso" localSheetId="5">'Forma 6'!$I$58</definedName>
    <definedName name="VAS075_F_Irankiaimatavi35PavirsiniuNuoteku" localSheetId="5">'Forma 6'!$M$58</definedName>
    <definedName name="VAS075_F_Irankiaimatavi36KitosReguliuojamosios" localSheetId="5">'Forma 6'!$N$58</definedName>
    <definedName name="VAS075_F_Irankiaimatavi37KitosVeiklos" localSheetId="5">'Forma 6'!$Q$58</definedName>
    <definedName name="VAS075_F_Irankiaimatavi3Apskaitosveikla1" localSheetId="5">'Forma 6'!$O$58</definedName>
    <definedName name="VAS075_F_Irankiaimatavi3Kitareguliuoja1" localSheetId="5">'Forma 6'!$P$58</definedName>
    <definedName name="VAS075_F_Irankiaimatavi41IS" localSheetId="5">'Forma 6'!$D$86</definedName>
    <definedName name="VAS075_F_Irankiaimatavi431GeriamojoVandens" localSheetId="5">'Forma 6'!$F$86</definedName>
    <definedName name="VAS075_F_Irankiaimatavi432GeriamojoVandens" localSheetId="5">'Forma 6'!$G$86</definedName>
    <definedName name="VAS075_F_Irankiaimatavi433GeriamojoVandens" localSheetId="5">'Forma 6'!$H$86</definedName>
    <definedName name="VAS075_F_Irankiaimatavi43IsViso" localSheetId="5">'Forma 6'!$E$86</definedName>
    <definedName name="VAS075_F_Irankiaimatavi441NuotekuSurinkimas" localSheetId="5">'Forma 6'!$J$86</definedName>
    <definedName name="VAS075_F_Irankiaimatavi442NuotekuValymas" localSheetId="5">'Forma 6'!$K$86</definedName>
    <definedName name="VAS075_F_Irankiaimatavi443NuotekuDumblo" localSheetId="5">'Forma 6'!$L$86</definedName>
    <definedName name="VAS075_F_Irankiaimatavi44IsViso" localSheetId="5">'Forma 6'!$I$86</definedName>
    <definedName name="VAS075_F_Irankiaimatavi45PavirsiniuNuoteku" localSheetId="5">'Forma 6'!$M$86</definedName>
    <definedName name="VAS075_F_Irankiaimatavi46KitosReguliuojamosios" localSheetId="5">'Forma 6'!$N$86</definedName>
    <definedName name="VAS075_F_Irankiaimatavi47KitosVeiklos" localSheetId="5">'Forma 6'!$Q$86</definedName>
    <definedName name="VAS075_F_Irankiaimatavi4Apskaitosveikla1" localSheetId="5">'Forma 6'!$O$86</definedName>
    <definedName name="VAS075_F_Irankiaimatavi4Kitareguliuoja1" localSheetId="5">'Forma 6'!$P$86</definedName>
    <definedName name="VAS075_F_Irankiaimatavi51IS" localSheetId="5">'Forma 6'!$D$135</definedName>
    <definedName name="VAS075_F_Irankiaimatavi531GeriamojoVandens" localSheetId="5">'Forma 6'!$F$135</definedName>
    <definedName name="VAS075_F_Irankiaimatavi532GeriamojoVandens" localSheetId="5">'Forma 6'!$G$135</definedName>
    <definedName name="VAS075_F_Irankiaimatavi533GeriamojoVandens" localSheetId="5">'Forma 6'!$H$135</definedName>
    <definedName name="VAS075_F_Irankiaimatavi53IsViso" localSheetId="5">'Forma 6'!$E$135</definedName>
    <definedName name="VAS075_F_Irankiaimatavi541NuotekuSurinkimas" localSheetId="5">'Forma 6'!$J$135</definedName>
    <definedName name="VAS075_F_Irankiaimatavi542NuotekuValymas" localSheetId="5">'Forma 6'!$K$135</definedName>
    <definedName name="VAS075_F_Irankiaimatavi543NuotekuDumblo" localSheetId="5">'Forma 6'!$L$135</definedName>
    <definedName name="VAS075_F_Irankiaimatavi54IsViso" localSheetId="5">'Forma 6'!$I$135</definedName>
    <definedName name="VAS075_F_Irankiaimatavi55PavirsiniuNuoteku" localSheetId="5">'Forma 6'!$M$135</definedName>
    <definedName name="VAS075_F_Irankiaimatavi56KitosReguliuojamosios" localSheetId="5">'Forma 6'!$N$135</definedName>
    <definedName name="VAS075_F_Irankiaimatavi57KitosVeiklos" localSheetId="5">'Forma 6'!$Q$135</definedName>
    <definedName name="VAS075_F_Irankiaimatavi5Apskaitosveikla1" localSheetId="5">'Forma 6'!$O$135</definedName>
    <definedName name="VAS075_F_Irankiaimatavi5Kitareguliuoja1" localSheetId="5">'Forma 6'!$P$135</definedName>
    <definedName name="VAS075_F_Irasyti10Apskaitosveikla1" localSheetId="5">'Forma 6'!$O$140</definedName>
    <definedName name="VAS075_F_Irasyti10Kitareguliuoja1" localSheetId="5">'Forma 6'!$P$140</definedName>
    <definedName name="VAS075_F_Irasyti11Apskaitosveikla1" localSheetId="5">'Forma 6'!$O$141</definedName>
    <definedName name="VAS075_F_Irasyti11Kitareguliuoja1" localSheetId="5">'Forma 6'!$P$141</definedName>
    <definedName name="VAS075_F_Irasyti12Apskaitosveikla1" localSheetId="5">'Forma 6'!$O$142</definedName>
    <definedName name="VAS075_F_Irasyti12Kitareguliuoja1" localSheetId="5">'Forma 6'!$P$142</definedName>
    <definedName name="VAS075_F_Irasyti1Apskaitosveikla1" localSheetId="5">'Forma 6'!$O$35</definedName>
    <definedName name="VAS075_F_Irasyti1Kitareguliuoja1" localSheetId="5">'Forma 6'!$P$35</definedName>
    <definedName name="VAS075_F_Irasyti2Apskaitosveikla1" localSheetId="5">'Forma 6'!$O$36</definedName>
    <definedName name="VAS075_F_Irasyti2Kitareguliuoja1" localSheetId="5">'Forma 6'!$P$36</definedName>
    <definedName name="VAS075_F_Irasyti3Apskaitosveikla1" localSheetId="5">'Forma 6'!$O$37</definedName>
    <definedName name="VAS075_F_Irasyti3Kitareguliuoja1" localSheetId="5">'Forma 6'!$P$37</definedName>
    <definedName name="VAS075_F_Irasyti4Apskaitosveikla1" localSheetId="5">'Forma 6'!$O$63</definedName>
    <definedName name="VAS075_F_Irasyti4Kitareguliuoja1" localSheetId="5">'Forma 6'!$P$63</definedName>
    <definedName name="VAS075_F_Irasyti5Apskaitosveikla1" localSheetId="5">'Forma 6'!$O$64</definedName>
    <definedName name="VAS075_F_Irasyti5Kitareguliuoja1" localSheetId="5">'Forma 6'!$P$64</definedName>
    <definedName name="VAS075_F_Irasyti6Apskaitosveikla1" localSheetId="5">'Forma 6'!$O$65</definedName>
    <definedName name="VAS075_F_Irasyti6Kitareguliuoja1" localSheetId="5">'Forma 6'!$P$65</definedName>
    <definedName name="VAS075_F_Irasyti7Apskaitosveikla1" localSheetId="5">'Forma 6'!$O$91</definedName>
    <definedName name="VAS075_F_Irasyti7Kitareguliuoja1" localSheetId="5">'Forma 6'!$P$91</definedName>
    <definedName name="VAS075_F_Irasyti8Apskaitosveikla1" localSheetId="5">'Forma 6'!$O$92</definedName>
    <definedName name="VAS075_F_Irasyti8Kitareguliuoja1" localSheetId="5">'Forma 6'!$P$92</definedName>
    <definedName name="VAS075_F_Irasyti9Apskaitosveikla1" localSheetId="5">'Forma 6'!$O$93</definedName>
    <definedName name="VAS075_F_Irasyti9Kitareguliuoja1" localSheetId="5">'Forma 6'!$P$93</definedName>
    <definedName name="VAS075_F_Keliaiaikstele21IS" localSheetId="5">'Forma 6'!$D$17</definedName>
    <definedName name="VAS075_F_Keliaiaikstele231GeriamojoVandens" localSheetId="5">'Forma 6'!$F$17</definedName>
    <definedName name="VAS075_F_Keliaiaikstele232GeriamojoVandens" localSheetId="5">'Forma 6'!$G$17</definedName>
    <definedName name="VAS075_F_Keliaiaikstele233GeriamojoVandens" localSheetId="5">'Forma 6'!$H$17</definedName>
    <definedName name="VAS075_F_Keliaiaikstele23IsViso" localSheetId="5">'Forma 6'!$E$17</definedName>
    <definedName name="VAS075_F_Keliaiaikstele241NuotekuSurinkimas" localSheetId="5">'Forma 6'!$J$17</definedName>
    <definedName name="VAS075_F_Keliaiaikstele242NuotekuValymas" localSheetId="5">'Forma 6'!$K$17</definedName>
    <definedName name="VAS075_F_Keliaiaikstele243NuotekuDumblo" localSheetId="5">'Forma 6'!$L$17</definedName>
    <definedName name="VAS075_F_Keliaiaikstele24IsViso" localSheetId="5">'Forma 6'!$I$17</definedName>
    <definedName name="VAS075_F_Keliaiaikstele25PavirsiniuNuoteku" localSheetId="5">'Forma 6'!$M$17</definedName>
    <definedName name="VAS075_F_Keliaiaikstele26KitosReguliuojamosios" localSheetId="5">'Forma 6'!$N$17</definedName>
    <definedName name="VAS075_F_Keliaiaikstele27KitosVeiklos" localSheetId="5">'Forma 6'!$Q$17</definedName>
    <definedName name="VAS075_F_Keliaiaikstele2Apskaitosveikla1" localSheetId="5">'Forma 6'!$O$17</definedName>
    <definedName name="VAS075_F_Keliaiaikstele2Kitareguliuoja1" localSheetId="5">'Forma 6'!$P$17</definedName>
    <definedName name="VAS075_F_Keliaiaikstele31IS" localSheetId="5">'Forma 6'!$D$45</definedName>
    <definedName name="VAS075_F_Keliaiaikstele331GeriamojoVandens" localSheetId="5">'Forma 6'!$F$45</definedName>
    <definedName name="VAS075_F_Keliaiaikstele332GeriamojoVandens" localSheetId="5">'Forma 6'!$G$45</definedName>
    <definedName name="VAS075_F_Keliaiaikstele333GeriamojoVandens" localSheetId="5">'Forma 6'!$H$45</definedName>
    <definedName name="VAS075_F_Keliaiaikstele33IsViso" localSheetId="5">'Forma 6'!$E$45</definedName>
    <definedName name="VAS075_F_Keliaiaikstele341NuotekuSurinkimas" localSheetId="5">'Forma 6'!$J$45</definedName>
    <definedName name="VAS075_F_Keliaiaikstele342NuotekuValymas" localSheetId="5">'Forma 6'!$K$45</definedName>
    <definedName name="VAS075_F_Keliaiaikstele343NuotekuDumblo" localSheetId="5">'Forma 6'!$L$45</definedName>
    <definedName name="VAS075_F_Keliaiaikstele34IsViso" localSheetId="5">'Forma 6'!$I$45</definedName>
    <definedName name="VAS075_F_Keliaiaikstele35PavirsiniuNuoteku" localSheetId="5">'Forma 6'!$M$45</definedName>
    <definedName name="VAS075_F_Keliaiaikstele36KitosReguliuojamosios" localSheetId="5">'Forma 6'!$N$45</definedName>
    <definedName name="VAS075_F_Keliaiaikstele37KitosVeiklos" localSheetId="5">'Forma 6'!$Q$45</definedName>
    <definedName name="VAS075_F_Keliaiaikstele3Apskaitosveikla1" localSheetId="5">'Forma 6'!$O$45</definedName>
    <definedName name="VAS075_F_Keliaiaikstele3Kitareguliuoja1" localSheetId="5">'Forma 6'!$P$45</definedName>
    <definedName name="VAS075_F_Keliaiaikstele41IS" localSheetId="5">'Forma 6'!$D$73</definedName>
    <definedName name="VAS075_F_Keliaiaikstele431GeriamojoVandens" localSheetId="5">'Forma 6'!$F$73</definedName>
    <definedName name="VAS075_F_Keliaiaikstele432GeriamojoVandens" localSheetId="5">'Forma 6'!$G$73</definedName>
    <definedName name="VAS075_F_Keliaiaikstele433GeriamojoVandens" localSheetId="5">'Forma 6'!$H$73</definedName>
    <definedName name="VAS075_F_Keliaiaikstele43IsViso" localSheetId="5">'Forma 6'!$E$73</definedName>
    <definedName name="VAS075_F_Keliaiaikstele441NuotekuSurinkimas" localSheetId="5">'Forma 6'!$J$73</definedName>
    <definedName name="VAS075_F_Keliaiaikstele442NuotekuValymas" localSheetId="5">'Forma 6'!$K$73</definedName>
    <definedName name="VAS075_F_Keliaiaikstele443NuotekuDumblo" localSheetId="5">'Forma 6'!$L$73</definedName>
    <definedName name="VAS075_F_Keliaiaikstele44IsViso" localSheetId="5">'Forma 6'!$I$73</definedName>
    <definedName name="VAS075_F_Keliaiaikstele45PavirsiniuNuoteku" localSheetId="5">'Forma 6'!$M$73</definedName>
    <definedName name="VAS075_F_Keliaiaikstele46KitosReguliuojamosios" localSheetId="5">'Forma 6'!$N$73</definedName>
    <definedName name="VAS075_F_Keliaiaikstele47KitosVeiklos" localSheetId="5">'Forma 6'!$Q$73</definedName>
    <definedName name="VAS075_F_Keliaiaikstele4Apskaitosveikla1" localSheetId="5">'Forma 6'!$O$73</definedName>
    <definedName name="VAS075_F_Keliaiaikstele4Kitareguliuoja1" localSheetId="5">'Forma 6'!$P$73</definedName>
    <definedName name="VAS075_F_Keliaiaikstele51IS" localSheetId="5">'Forma 6'!$D$123</definedName>
    <definedName name="VAS075_F_Keliaiaikstele531GeriamojoVandens" localSheetId="5">'Forma 6'!$F$123</definedName>
    <definedName name="VAS075_F_Keliaiaikstele532GeriamojoVandens" localSheetId="5">'Forma 6'!$G$123</definedName>
    <definedName name="VAS075_F_Keliaiaikstele533GeriamojoVandens" localSheetId="5">'Forma 6'!$H$123</definedName>
    <definedName name="VAS075_F_Keliaiaikstele53IsViso" localSheetId="5">'Forma 6'!$E$123</definedName>
    <definedName name="VAS075_F_Keliaiaikstele541NuotekuSurinkimas" localSheetId="5">'Forma 6'!$J$123</definedName>
    <definedName name="VAS075_F_Keliaiaikstele542NuotekuValymas" localSheetId="5">'Forma 6'!$K$123</definedName>
    <definedName name="VAS075_F_Keliaiaikstele543NuotekuDumblo" localSheetId="5">'Forma 6'!$L$123</definedName>
    <definedName name="VAS075_F_Keliaiaikstele54IsViso" localSheetId="5">'Forma 6'!$I$123</definedName>
    <definedName name="VAS075_F_Keliaiaikstele55PavirsiniuNuoteku" localSheetId="5">'Forma 6'!$M$123</definedName>
    <definedName name="VAS075_F_Keliaiaikstele56KitosReguliuojamosios" localSheetId="5">'Forma 6'!$N$123</definedName>
    <definedName name="VAS075_F_Keliaiaikstele57KitosVeiklos" localSheetId="5">'Forma 6'!$Q$123</definedName>
    <definedName name="VAS075_F_Keliaiaikstele5Apskaitosveikla1" localSheetId="5">'Forma 6'!$O$123</definedName>
    <definedName name="VAS075_F_Keliaiaikstele5Kitareguliuoja1" localSheetId="5">'Forma 6'!$P$123</definedName>
    <definedName name="VAS075_F_Kitairanga11IS" localSheetId="5">'Forma 6'!$D$129</definedName>
    <definedName name="VAS075_F_Kitairanga131GeriamojoVandens" localSheetId="5">'Forma 6'!$F$129</definedName>
    <definedName name="VAS075_F_Kitairanga132GeriamojoVandens" localSheetId="5">'Forma 6'!$G$129</definedName>
    <definedName name="VAS075_F_Kitairanga133GeriamojoVandens" localSheetId="5">'Forma 6'!$H$129</definedName>
    <definedName name="VAS075_F_Kitairanga13IsViso" localSheetId="5">'Forma 6'!$E$129</definedName>
    <definedName name="VAS075_F_Kitairanga141NuotekuSurinkimas" localSheetId="5">'Forma 6'!$J$129</definedName>
    <definedName name="VAS075_F_Kitairanga142NuotekuValymas" localSheetId="5">'Forma 6'!$K$129</definedName>
    <definedName name="VAS075_F_Kitairanga143NuotekuDumblo" localSheetId="5">'Forma 6'!$L$129</definedName>
    <definedName name="VAS075_F_Kitairanga14IsViso" localSheetId="5">'Forma 6'!$I$129</definedName>
    <definedName name="VAS075_F_Kitairanga15PavirsiniuNuoteku" localSheetId="5">'Forma 6'!$M$129</definedName>
    <definedName name="VAS075_F_Kitairanga16KitosReguliuojamosios" localSheetId="5">'Forma 6'!$N$129</definedName>
    <definedName name="VAS075_F_Kitairanga17KitosVeiklos" localSheetId="5">'Forma 6'!$Q$129</definedName>
    <definedName name="VAS075_F_Kitairanga1Apskaitosveikla1" localSheetId="5">'Forma 6'!$O$129</definedName>
    <definedName name="VAS075_F_Kitairanga1Kitareguliuoja1" localSheetId="5">'Forma 6'!$P$129</definedName>
    <definedName name="VAS075_F_Kitasilgalaiki11IS" localSheetId="5">'Forma 6'!$D$34</definedName>
    <definedName name="VAS075_F_Kitasilgalaiki131GeriamojoVandens" localSheetId="5">'Forma 6'!$F$34</definedName>
    <definedName name="VAS075_F_Kitasilgalaiki132GeriamojoVandens" localSheetId="5">'Forma 6'!$G$34</definedName>
    <definedName name="VAS075_F_Kitasilgalaiki133GeriamojoVandens" localSheetId="5">'Forma 6'!$H$34</definedName>
    <definedName name="VAS075_F_Kitasilgalaiki13IsViso" localSheetId="5">'Forma 6'!$E$34</definedName>
    <definedName name="VAS075_F_Kitasilgalaiki141NuotekuSurinkimas" localSheetId="5">'Forma 6'!$J$34</definedName>
    <definedName name="VAS075_F_Kitasilgalaiki142NuotekuValymas" localSheetId="5">'Forma 6'!$K$34</definedName>
    <definedName name="VAS075_F_Kitasilgalaiki143NuotekuDumblo" localSheetId="5">'Forma 6'!$L$34</definedName>
    <definedName name="VAS075_F_Kitasilgalaiki14IsViso" localSheetId="5">'Forma 6'!$I$34</definedName>
    <definedName name="VAS075_F_Kitasilgalaiki15PavirsiniuNuoteku" localSheetId="5">'Forma 6'!$M$34</definedName>
    <definedName name="VAS075_F_Kitasilgalaiki16KitosReguliuojamosios" localSheetId="5">'Forma 6'!$N$34</definedName>
    <definedName name="VAS075_F_Kitasilgalaiki17KitosVeiklos" localSheetId="5">'Forma 6'!$Q$34</definedName>
    <definedName name="VAS075_F_Kitasilgalaiki1Apskaitosveikla1" localSheetId="5">'Forma 6'!$O$34</definedName>
    <definedName name="VAS075_F_Kitasilgalaiki1Kitareguliuoja1" localSheetId="5">'Forma 6'!$P$34</definedName>
    <definedName name="VAS075_F_Kitasilgalaiki21IS" localSheetId="5">'Forma 6'!$D$62</definedName>
    <definedName name="VAS075_F_Kitasilgalaiki231GeriamojoVandens" localSheetId="5">'Forma 6'!$F$62</definedName>
    <definedName name="VAS075_F_Kitasilgalaiki232GeriamojoVandens" localSheetId="5">'Forma 6'!$G$62</definedName>
    <definedName name="VAS075_F_Kitasilgalaiki233GeriamojoVandens" localSheetId="5">'Forma 6'!$H$62</definedName>
    <definedName name="VAS075_F_Kitasilgalaiki23IsViso" localSheetId="5">'Forma 6'!$E$62</definedName>
    <definedName name="VAS075_F_Kitasilgalaiki241NuotekuSurinkimas" localSheetId="5">'Forma 6'!$J$62</definedName>
    <definedName name="VAS075_F_Kitasilgalaiki242NuotekuValymas" localSheetId="5">'Forma 6'!$K$62</definedName>
    <definedName name="VAS075_F_Kitasilgalaiki243NuotekuDumblo" localSheetId="5">'Forma 6'!$L$62</definedName>
    <definedName name="VAS075_F_Kitasilgalaiki24IsViso" localSheetId="5">'Forma 6'!$I$62</definedName>
    <definedName name="VAS075_F_Kitasilgalaiki25PavirsiniuNuoteku" localSheetId="5">'Forma 6'!$M$62</definedName>
    <definedName name="VAS075_F_Kitasilgalaiki26KitosReguliuojamosios" localSheetId="5">'Forma 6'!$N$62</definedName>
    <definedName name="VAS075_F_Kitasilgalaiki27KitosVeiklos" localSheetId="5">'Forma 6'!$Q$62</definedName>
    <definedName name="VAS075_F_Kitasilgalaiki2Apskaitosveikla1" localSheetId="5">'Forma 6'!$O$62</definedName>
    <definedName name="VAS075_F_Kitasilgalaiki2Kitareguliuoja1" localSheetId="5">'Forma 6'!$P$62</definedName>
    <definedName name="VAS075_F_Kitasilgalaiki31IS" localSheetId="5">'Forma 6'!$D$90</definedName>
    <definedName name="VAS075_F_Kitasilgalaiki331GeriamojoVandens" localSheetId="5">'Forma 6'!$F$90</definedName>
    <definedName name="VAS075_F_Kitasilgalaiki332GeriamojoVandens" localSheetId="5">'Forma 6'!$G$90</definedName>
    <definedName name="VAS075_F_Kitasilgalaiki333GeriamojoVandens" localSheetId="5">'Forma 6'!$H$90</definedName>
    <definedName name="VAS075_F_Kitasilgalaiki33IsViso" localSheetId="5">'Forma 6'!$E$90</definedName>
    <definedName name="VAS075_F_Kitasilgalaiki341NuotekuSurinkimas" localSheetId="5">'Forma 6'!$J$90</definedName>
    <definedName name="VAS075_F_Kitasilgalaiki342NuotekuValymas" localSheetId="5">'Forma 6'!$K$90</definedName>
    <definedName name="VAS075_F_Kitasilgalaiki343NuotekuDumblo" localSheetId="5">'Forma 6'!$L$90</definedName>
    <definedName name="VAS075_F_Kitasilgalaiki34IsViso" localSheetId="5">'Forma 6'!$I$90</definedName>
    <definedName name="VAS075_F_Kitasilgalaiki35PavirsiniuNuoteku" localSheetId="5">'Forma 6'!$M$90</definedName>
    <definedName name="VAS075_F_Kitasilgalaiki36KitosReguliuojamosios" localSheetId="5">'Forma 6'!$N$90</definedName>
    <definedName name="VAS075_F_Kitasilgalaiki37KitosVeiklos" localSheetId="5">'Forma 6'!$Q$90</definedName>
    <definedName name="VAS075_F_Kitasilgalaiki3Apskaitosveikla1" localSheetId="5">'Forma 6'!$O$90</definedName>
    <definedName name="VAS075_F_Kitasilgalaiki3Kitareguliuoja1" localSheetId="5">'Forma 6'!$P$90</definedName>
    <definedName name="VAS075_F_Kitasilgalaiki41IS" localSheetId="5">'Forma 6'!$D$139</definedName>
    <definedName name="VAS075_F_Kitasilgalaiki431GeriamojoVandens" localSheetId="5">'Forma 6'!$F$139</definedName>
    <definedName name="VAS075_F_Kitasilgalaiki432GeriamojoVandens" localSheetId="5">'Forma 6'!$G$139</definedName>
    <definedName name="VAS075_F_Kitasilgalaiki433GeriamojoVandens" localSheetId="5">'Forma 6'!$H$139</definedName>
    <definedName name="VAS075_F_Kitasilgalaiki43IsViso" localSheetId="5">'Forma 6'!$E$139</definedName>
    <definedName name="VAS075_F_Kitasilgalaiki441NuotekuSurinkimas" localSheetId="5">'Forma 6'!$J$139</definedName>
    <definedName name="VAS075_F_Kitasilgalaiki442NuotekuValymas" localSheetId="5">'Forma 6'!$K$139</definedName>
    <definedName name="VAS075_F_Kitasilgalaiki443NuotekuDumblo" localSheetId="5">'Forma 6'!$L$139</definedName>
    <definedName name="VAS075_F_Kitasilgalaiki44IsViso" localSheetId="5">'Forma 6'!$I$139</definedName>
    <definedName name="VAS075_F_Kitasilgalaiki45PavirsiniuNuoteku" localSheetId="5">'Forma 6'!$M$139</definedName>
    <definedName name="VAS075_F_Kitasilgalaiki46KitosReguliuojamosios" localSheetId="5">'Forma 6'!$N$139</definedName>
    <definedName name="VAS075_F_Kitasilgalaiki47KitosVeiklos" localSheetId="5">'Forma 6'!$Q$139</definedName>
    <definedName name="VAS075_F_Kitasilgalaiki4Apskaitosveikla1" localSheetId="5">'Forma 6'!$O$139</definedName>
    <definedName name="VAS075_F_Kitasilgalaiki4Kitareguliuoja1" localSheetId="5">'Forma 6'!$P$139</definedName>
    <definedName name="VAS075_F_Kitasnemateria21IS" localSheetId="5">'Forma 6'!$D$14</definedName>
    <definedName name="VAS075_F_Kitasnemateria231GeriamojoVandens" localSheetId="5">'Forma 6'!$F$14</definedName>
    <definedName name="VAS075_F_Kitasnemateria232GeriamojoVandens" localSheetId="5">'Forma 6'!$G$14</definedName>
    <definedName name="VAS075_F_Kitasnemateria233GeriamojoVandens" localSheetId="5">'Forma 6'!$H$14</definedName>
    <definedName name="VAS075_F_Kitasnemateria23IsViso" localSheetId="5">'Forma 6'!$E$14</definedName>
    <definedName name="VAS075_F_Kitasnemateria241NuotekuSurinkimas" localSheetId="5">'Forma 6'!$J$14</definedName>
    <definedName name="VAS075_F_Kitasnemateria242NuotekuValymas" localSheetId="5">'Forma 6'!$K$14</definedName>
    <definedName name="VAS075_F_Kitasnemateria243NuotekuDumblo" localSheetId="5">'Forma 6'!$L$14</definedName>
    <definedName name="VAS075_F_Kitasnemateria24IsViso" localSheetId="5">'Forma 6'!$I$14</definedName>
    <definedName name="VAS075_F_Kitasnemateria25PavirsiniuNuoteku" localSheetId="5">'Forma 6'!$M$14</definedName>
    <definedName name="VAS075_F_Kitasnemateria26KitosReguliuojamosios" localSheetId="5">'Forma 6'!$N$14</definedName>
    <definedName name="VAS075_F_Kitasnemateria27KitosVeiklos" localSheetId="5">'Forma 6'!$Q$14</definedName>
    <definedName name="VAS075_F_Kitasnemateria2Apskaitosveikla1" localSheetId="5">'Forma 6'!$O$14</definedName>
    <definedName name="VAS075_F_Kitasnemateria2Kitareguliuoja1" localSheetId="5">'Forma 6'!$P$14</definedName>
    <definedName name="VAS075_F_Kitasnemateria31IS" localSheetId="5">'Forma 6'!$D$42</definedName>
    <definedName name="VAS075_F_Kitasnemateria331GeriamojoVandens" localSheetId="5">'Forma 6'!$F$42</definedName>
    <definedName name="VAS075_F_Kitasnemateria332GeriamojoVandens" localSheetId="5">'Forma 6'!$G$42</definedName>
    <definedName name="VAS075_F_Kitasnemateria333GeriamojoVandens" localSheetId="5">'Forma 6'!$H$42</definedName>
    <definedName name="VAS075_F_Kitasnemateria33IsViso" localSheetId="5">'Forma 6'!$E$42</definedName>
    <definedName name="VAS075_F_Kitasnemateria341NuotekuSurinkimas" localSheetId="5">'Forma 6'!$J$42</definedName>
    <definedName name="VAS075_F_Kitasnemateria342NuotekuValymas" localSheetId="5">'Forma 6'!$K$42</definedName>
    <definedName name="VAS075_F_Kitasnemateria343NuotekuDumblo" localSheetId="5">'Forma 6'!$L$42</definedName>
    <definedName name="VAS075_F_Kitasnemateria34IsViso" localSheetId="5">'Forma 6'!$I$42</definedName>
    <definedName name="VAS075_F_Kitasnemateria35PavirsiniuNuoteku" localSheetId="5">'Forma 6'!$M$42</definedName>
    <definedName name="VAS075_F_Kitasnemateria36KitosReguliuojamosios" localSheetId="5">'Forma 6'!$N$42</definedName>
    <definedName name="VAS075_F_Kitasnemateria37KitosVeiklos" localSheetId="5">'Forma 6'!$Q$42</definedName>
    <definedName name="VAS075_F_Kitasnemateria3Apskaitosveikla1" localSheetId="5">'Forma 6'!$O$42</definedName>
    <definedName name="VAS075_F_Kitasnemateria3Kitareguliuoja1" localSheetId="5">'Forma 6'!$P$42</definedName>
    <definedName name="VAS075_F_Kitasnemateria41IS" localSheetId="5">'Forma 6'!$D$70</definedName>
    <definedName name="VAS075_F_Kitasnemateria431GeriamojoVandens" localSheetId="5">'Forma 6'!$F$70</definedName>
    <definedName name="VAS075_F_Kitasnemateria432GeriamojoVandens" localSheetId="5">'Forma 6'!$G$70</definedName>
    <definedName name="VAS075_F_Kitasnemateria433GeriamojoVandens" localSheetId="5">'Forma 6'!$H$70</definedName>
    <definedName name="VAS075_F_Kitasnemateria43IsViso" localSheetId="5">'Forma 6'!$E$70</definedName>
    <definedName name="VAS075_F_Kitasnemateria441NuotekuSurinkimas" localSheetId="5">'Forma 6'!$J$70</definedName>
    <definedName name="VAS075_F_Kitasnemateria442NuotekuValymas" localSheetId="5">'Forma 6'!$K$70</definedName>
    <definedName name="VAS075_F_Kitasnemateria443NuotekuDumblo" localSheetId="5">'Forma 6'!$L$70</definedName>
    <definedName name="VAS075_F_Kitasnemateria44IsViso" localSheetId="5">'Forma 6'!$I$70</definedName>
    <definedName name="VAS075_F_Kitasnemateria45PavirsiniuNuoteku" localSheetId="5">'Forma 6'!$M$70</definedName>
    <definedName name="VAS075_F_Kitasnemateria46KitosReguliuojamosios" localSheetId="5">'Forma 6'!$N$70</definedName>
    <definedName name="VAS075_F_Kitasnemateria47KitosVeiklos" localSheetId="5">'Forma 6'!$Q$70</definedName>
    <definedName name="VAS075_F_Kitasnemateria4Apskaitosveikla1" localSheetId="5">'Forma 6'!$O$70</definedName>
    <definedName name="VAS075_F_Kitasnemateria4Kitareguliuoja1" localSheetId="5">'Forma 6'!$P$70</definedName>
    <definedName name="VAS075_F_Kitasnemateria51IS" localSheetId="5">'Forma 6'!$D$120</definedName>
    <definedName name="VAS075_F_Kitasnemateria531GeriamojoVandens" localSheetId="5">'Forma 6'!$F$120</definedName>
    <definedName name="VAS075_F_Kitasnemateria532GeriamojoVandens" localSheetId="5">'Forma 6'!$G$120</definedName>
    <definedName name="VAS075_F_Kitasnemateria533GeriamojoVandens" localSheetId="5">'Forma 6'!$H$120</definedName>
    <definedName name="VAS075_F_Kitasnemateria53IsViso" localSheetId="5">'Forma 6'!$E$120</definedName>
    <definedName name="VAS075_F_Kitasnemateria541NuotekuSurinkimas" localSheetId="5">'Forma 6'!$J$120</definedName>
    <definedName name="VAS075_F_Kitasnemateria542NuotekuValymas" localSheetId="5">'Forma 6'!$K$120</definedName>
    <definedName name="VAS075_F_Kitasnemateria543NuotekuDumblo" localSheetId="5">'Forma 6'!$L$120</definedName>
    <definedName name="VAS075_F_Kitasnemateria54IsViso" localSheetId="5">'Forma 6'!$I$120</definedName>
    <definedName name="VAS075_F_Kitasnemateria55PavirsiniuNuoteku" localSheetId="5">'Forma 6'!$M$120</definedName>
    <definedName name="VAS075_F_Kitasnemateria56KitosReguliuojamosios" localSheetId="5">'Forma 6'!$N$120</definedName>
    <definedName name="VAS075_F_Kitasnemateria57KitosVeiklos" localSheetId="5">'Forma 6'!$Q$120</definedName>
    <definedName name="VAS075_F_Kitasnemateria5Apskaitosveikla1" localSheetId="5">'Forma 6'!$O$120</definedName>
    <definedName name="VAS075_F_Kitasnemateria5Kitareguliuoja1" localSheetId="5">'Forma 6'!$P$120</definedName>
    <definedName name="VAS075_F_Kitigeriamojov11IS" localSheetId="5">'Forma 6'!$D$29</definedName>
    <definedName name="VAS075_F_Kitigeriamojov131GeriamojoVandens" localSheetId="5">'Forma 6'!$F$29</definedName>
    <definedName name="VAS075_F_Kitigeriamojov132GeriamojoVandens" localSheetId="5">'Forma 6'!$G$29</definedName>
    <definedName name="VAS075_F_Kitigeriamojov133GeriamojoVandens" localSheetId="5">'Forma 6'!$H$29</definedName>
    <definedName name="VAS075_F_Kitigeriamojov13IsViso" localSheetId="5">'Forma 6'!$E$29</definedName>
    <definedName name="VAS075_F_Kitigeriamojov141NuotekuSurinkimas" localSheetId="5">'Forma 6'!$J$29</definedName>
    <definedName name="VAS075_F_Kitigeriamojov142NuotekuValymas" localSheetId="5">'Forma 6'!$K$29</definedName>
    <definedName name="VAS075_F_Kitigeriamojov143NuotekuDumblo" localSheetId="5">'Forma 6'!$L$29</definedName>
    <definedName name="VAS075_F_Kitigeriamojov14IsViso" localSheetId="5">'Forma 6'!$I$29</definedName>
    <definedName name="VAS075_F_Kitigeriamojov15PavirsiniuNuoteku" localSheetId="5">'Forma 6'!$M$29</definedName>
    <definedName name="VAS075_F_Kitigeriamojov16KitosReguliuojamosios" localSheetId="5">'Forma 6'!$N$29</definedName>
    <definedName name="VAS075_F_Kitigeriamojov17KitosVeiklos" localSheetId="5">'Forma 6'!$Q$29</definedName>
    <definedName name="VAS075_F_Kitigeriamojov1Apskaitosveikla1" localSheetId="5">'Forma 6'!$O$29</definedName>
    <definedName name="VAS075_F_Kitigeriamojov1Kitareguliuoja1" localSheetId="5">'Forma 6'!$P$29</definedName>
    <definedName name="VAS075_F_Kitigeriamojov21IS" localSheetId="5">'Forma 6'!$D$57</definedName>
    <definedName name="VAS075_F_Kitigeriamojov231GeriamojoVandens" localSheetId="5">'Forma 6'!$F$57</definedName>
    <definedName name="VAS075_F_Kitigeriamojov232GeriamojoVandens" localSheetId="5">'Forma 6'!$G$57</definedName>
    <definedName name="VAS075_F_Kitigeriamojov233GeriamojoVandens" localSheetId="5">'Forma 6'!$H$57</definedName>
    <definedName name="VAS075_F_Kitigeriamojov23IsViso" localSheetId="5">'Forma 6'!$E$57</definedName>
    <definedName name="VAS075_F_Kitigeriamojov241NuotekuSurinkimas" localSheetId="5">'Forma 6'!$J$57</definedName>
    <definedName name="VAS075_F_Kitigeriamojov242NuotekuValymas" localSheetId="5">'Forma 6'!$K$57</definedName>
    <definedName name="VAS075_F_Kitigeriamojov243NuotekuDumblo" localSheetId="5">'Forma 6'!$L$57</definedName>
    <definedName name="VAS075_F_Kitigeriamojov24IsViso" localSheetId="5">'Forma 6'!$I$57</definedName>
    <definedName name="VAS075_F_Kitigeriamojov25PavirsiniuNuoteku" localSheetId="5">'Forma 6'!$M$57</definedName>
    <definedName name="VAS075_F_Kitigeriamojov26KitosReguliuojamosios" localSheetId="5">'Forma 6'!$N$57</definedName>
    <definedName name="VAS075_F_Kitigeriamojov27KitosVeiklos" localSheetId="5">'Forma 6'!$Q$57</definedName>
    <definedName name="VAS075_F_Kitigeriamojov2Apskaitosveikla1" localSheetId="5">'Forma 6'!$O$57</definedName>
    <definedName name="VAS075_F_Kitigeriamojov2Kitareguliuoja1" localSheetId="5">'Forma 6'!$P$57</definedName>
    <definedName name="VAS075_F_Kitigeriamojov31IS" localSheetId="5">'Forma 6'!$D$85</definedName>
    <definedName name="VAS075_F_Kitigeriamojov331GeriamojoVandens" localSheetId="5">'Forma 6'!$F$85</definedName>
    <definedName name="VAS075_F_Kitigeriamojov332GeriamojoVandens" localSheetId="5">'Forma 6'!$G$85</definedName>
    <definedName name="VAS075_F_Kitigeriamojov333GeriamojoVandens" localSheetId="5">'Forma 6'!$H$85</definedName>
    <definedName name="VAS075_F_Kitigeriamojov33IsViso" localSheetId="5">'Forma 6'!$E$85</definedName>
    <definedName name="VAS075_F_Kitigeriamojov341NuotekuSurinkimas" localSheetId="5">'Forma 6'!$J$85</definedName>
    <definedName name="VAS075_F_Kitigeriamojov342NuotekuValymas" localSheetId="5">'Forma 6'!$K$85</definedName>
    <definedName name="VAS075_F_Kitigeriamojov343NuotekuDumblo" localSheetId="5">'Forma 6'!$L$85</definedName>
    <definedName name="VAS075_F_Kitigeriamojov34IsViso" localSheetId="5">'Forma 6'!$I$85</definedName>
    <definedName name="VAS075_F_Kitigeriamojov35PavirsiniuNuoteku" localSheetId="5">'Forma 6'!$M$85</definedName>
    <definedName name="VAS075_F_Kitigeriamojov36KitosReguliuojamosios" localSheetId="5">'Forma 6'!$N$85</definedName>
    <definedName name="VAS075_F_Kitigeriamojov37KitosVeiklos" localSheetId="5">'Forma 6'!$Q$85</definedName>
    <definedName name="VAS075_F_Kitigeriamojov3Apskaitosveikla1" localSheetId="5">'Forma 6'!$O$85</definedName>
    <definedName name="VAS075_F_Kitigeriamojov3Kitareguliuoja1" localSheetId="5">'Forma 6'!$P$85</definedName>
    <definedName name="VAS075_F_Kitigeriamojov41IS" localSheetId="5">'Forma 6'!$D$134</definedName>
    <definedName name="VAS075_F_Kitigeriamojov431GeriamojoVandens" localSheetId="5">'Forma 6'!$F$134</definedName>
    <definedName name="VAS075_F_Kitigeriamojov432GeriamojoVandens" localSheetId="5">'Forma 6'!$G$134</definedName>
    <definedName name="VAS075_F_Kitigeriamojov433GeriamojoVandens" localSheetId="5">'Forma 6'!$H$134</definedName>
    <definedName name="VAS075_F_Kitigeriamojov43IsViso" localSheetId="5">'Forma 6'!$E$134</definedName>
    <definedName name="VAS075_F_Kitigeriamojov441NuotekuSurinkimas" localSheetId="5">'Forma 6'!$J$134</definedName>
    <definedName name="VAS075_F_Kitigeriamojov442NuotekuValymas" localSheetId="5">'Forma 6'!$K$134</definedName>
    <definedName name="VAS075_F_Kitigeriamojov443NuotekuDumblo" localSheetId="5">'Forma 6'!$L$134</definedName>
    <definedName name="VAS075_F_Kitigeriamojov44IsViso" localSheetId="5">'Forma 6'!$I$134</definedName>
    <definedName name="VAS075_F_Kitigeriamojov45PavirsiniuNuoteku" localSheetId="5">'Forma 6'!$M$134</definedName>
    <definedName name="VAS075_F_Kitigeriamojov46KitosReguliuojamosios" localSheetId="5">'Forma 6'!$N$134</definedName>
    <definedName name="VAS075_F_Kitigeriamojov47KitosVeiklos" localSheetId="5">'Forma 6'!$Q$134</definedName>
    <definedName name="VAS075_F_Kitigeriamojov4Apskaitosveikla1" localSheetId="5">'Forma 6'!$O$134</definedName>
    <definedName name="VAS075_F_Kitigeriamojov4Kitareguliuoja1" localSheetId="5">'Forma 6'!$P$134</definedName>
    <definedName name="VAS075_F_Kitiirenginiai101IS" localSheetId="5">'Forma 6'!$D$130</definedName>
    <definedName name="VAS075_F_Kitiirenginiai1031GeriamojoVandens" localSheetId="5">'Forma 6'!$F$130</definedName>
    <definedName name="VAS075_F_Kitiirenginiai1032GeriamojoVandens" localSheetId="5">'Forma 6'!$G$130</definedName>
    <definedName name="VAS075_F_Kitiirenginiai1033GeriamojoVandens" localSheetId="5">'Forma 6'!$H$130</definedName>
    <definedName name="VAS075_F_Kitiirenginiai103IsViso" localSheetId="5">'Forma 6'!$E$130</definedName>
    <definedName name="VAS075_F_Kitiirenginiai1041NuotekuSurinkimas" localSheetId="5">'Forma 6'!$J$130</definedName>
    <definedName name="VAS075_F_Kitiirenginiai1042NuotekuValymas" localSheetId="5">'Forma 6'!$K$130</definedName>
    <definedName name="VAS075_F_Kitiirenginiai1043NuotekuDumblo" localSheetId="5">'Forma 6'!$L$130</definedName>
    <definedName name="VAS075_F_Kitiirenginiai104IsViso" localSheetId="5">'Forma 6'!$I$130</definedName>
    <definedName name="VAS075_F_Kitiirenginiai105PavirsiniuNuoteku" localSheetId="5">'Forma 6'!$M$130</definedName>
    <definedName name="VAS075_F_Kitiirenginiai106KitosReguliuojamosios" localSheetId="5">'Forma 6'!$N$130</definedName>
    <definedName name="VAS075_F_Kitiirenginiai107KitosVeiklos" localSheetId="5">'Forma 6'!$Q$130</definedName>
    <definedName name="VAS075_F_Kitiirenginiai10Apskaitosveikla1" localSheetId="5">'Forma 6'!$O$130</definedName>
    <definedName name="VAS075_F_Kitiirenginiai10Kitareguliuoja1" localSheetId="5">'Forma 6'!$P$130</definedName>
    <definedName name="VAS075_F_Kitiirenginiai31IS" localSheetId="5">'Forma 6'!$D$21</definedName>
    <definedName name="VAS075_F_Kitiirenginiai331GeriamojoVandens" localSheetId="5">'Forma 6'!$F$21</definedName>
    <definedName name="VAS075_F_Kitiirenginiai332GeriamojoVandens" localSheetId="5">'Forma 6'!$G$21</definedName>
    <definedName name="VAS075_F_Kitiirenginiai333GeriamojoVandens" localSheetId="5">'Forma 6'!$H$21</definedName>
    <definedName name="VAS075_F_Kitiirenginiai33IsViso" localSheetId="5">'Forma 6'!$E$21</definedName>
    <definedName name="VAS075_F_Kitiirenginiai341NuotekuSurinkimas" localSheetId="5">'Forma 6'!$J$21</definedName>
    <definedName name="VAS075_F_Kitiirenginiai342NuotekuValymas" localSheetId="5">'Forma 6'!$K$21</definedName>
    <definedName name="VAS075_F_Kitiirenginiai343NuotekuDumblo" localSheetId="5">'Forma 6'!$L$21</definedName>
    <definedName name="VAS075_F_Kitiirenginiai34IsViso" localSheetId="5">'Forma 6'!$I$21</definedName>
    <definedName name="VAS075_F_Kitiirenginiai35PavirsiniuNuoteku" localSheetId="5">'Forma 6'!$M$21</definedName>
    <definedName name="VAS075_F_Kitiirenginiai36KitosReguliuojamosios" localSheetId="5">'Forma 6'!$N$21</definedName>
    <definedName name="VAS075_F_Kitiirenginiai37KitosVeiklos" localSheetId="5">'Forma 6'!$Q$21</definedName>
    <definedName name="VAS075_F_Kitiirenginiai3Apskaitosveikla1" localSheetId="5">'Forma 6'!$O$21</definedName>
    <definedName name="VAS075_F_Kitiirenginiai3Kitareguliuoja1" localSheetId="5">'Forma 6'!$P$21</definedName>
    <definedName name="VAS075_F_Kitiirenginiai41IS" localSheetId="5">'Forma 6'!$D$25</definedName>
    <definedName name="VAS075_F_Kitiirenginiai431GeriamojoVandens" localSheetId="5">'Forma 6'!$F$25</definedName>
    <definedName name="VAS075_F_Kitiirenginiai432GeriamojoVandens" localSheetId="5">'Forma 6'!$G$25</definedName>
    <definedName name="VAS075_F_Kitiirenginiai433GeriamojoVandens" localSheetId="5">'Forma 6'!$H$25</definedName>
    <definedName name="VAS075_F_Kitiirenginiai43IsViso" localSheetId="5">'Forma 6'!$E$25</definedName>
    <definedName name="VAS075_F_Kitiirenginiai441NuotekuSurinkimas" localSheetId="5">'Forma 6'!$J$25</definedName>
    <definedName name="VAS075_F_Kitiirenginiai442NuotekuValymas" localSheetId="5">'Forma 6'!$K$25</definedName>
    <definedName name="VAS075_F_Kitiirenginiai443NuotekuDumblo" localSheetId="5">'Forma 6'!$L$25</definedName>
    <definedName name="VAS075_F_Kitiirenginiai44IsViso" localSheetId="5">'Forma 6'!$I$25</definedName>
    <definedName name="VAS075_F_Kitiirenginiai45PavirsiniuNuoteku" localSheetId="5">'Forma 6'!$M$25</definedName>
    <definedName name="VAS075_F_Kitiirenginiai46KitosReguliuojamosios" localSheetId="5">'Forma 6'!$N$25</definedName>
    <definedName name="VAS075_F_Kitiirenginiai47KitosVeiklos" localSheetId="5">'Forma 6'!$Q$25</definedName>
    <definedName name="VAS075_F_Kitiirenginiai4Apskaitosveikla1" localSheetId="5">'Forma 6'!$O$25</definedName>
    <definedName name="VAS075_F_Kitiirenginiai4Kitareguliuoja1" localSheetId="5">'Forma 6'!$P$25</definedName>
    <definedName name="VAS075_F_Kitiirenginiai51IS" localSheetId="5">'Forma 6'!$D$49</definedName>
    <definedName name="VAS075_F_Kitiirenginiai531GeriamojoVandens" localSheetId="5">'Forma 6'!$F$49</definedName>
    <definedName name="VAS075_F_Kitiirenginiai532GeriamojoVandens" localSheetId="5">'Forma 6'!$G$49</definedName>
    <definedName name="VAS075_F_Kitiirenginiai533GeriamojoVandens" localSheetId="5">'Forma 6'!$H$49</definedName>
    <definedName name="VAS075_F_Kitiirenginiai53IsViso" localSheetId="5">'Forma 6'!$E$49</definedName>
    <definedName name="VAS075_F_Kitiirenginiai541NuotekuSurinkimas" localSheetId="5">'Forma 6'!$J$49</definedName>
    <definedName name="VAS075_F_Kitiirenginiai542NuotekuValymas" localSheetId="5">'Forma 6'!$K$49</definedName>
    <definedName name="VAS075_F_Kitiirenginiai543NuotekuDumblo" localSheetId="5">'Forma 6'!$L$49</definedName>
    <definedName name="VAS075_F_Kitiirenginiai54IsViso" localSheetId="5">'Forma 6'!$I$49</definedName>
    <definedName name="VAS075_F_Kitiirenginiai55PavirsiniuNuoteku" localSheetId="5">'Forma 6'!$M$49</definedName>
    <definedName name="VAS075_F_Kitiirenginiai56KitosReguliuojamosios" localSheetId="5">'Forma 6'!$N$49</definedName>
    <definedName name="VAS075_F_Kitiirenginiai57KitosVeiklos" localSheetId="5">'Forma 6'!$Q$49</definedName>
    <definedName name="VAS075_F_Kitiirenginiai5Apskaitosveikla1" localSheetId="5">'Forma 6'!$O$49</definedName>
    <definedName name="VAS075_F_Kitiirenginiai5Kitareguliuoja1" localSheetId="5">'Forma 6'!$P$49</definedName>
    <definedName name="VAS075_F_Kitiirenginiai61IS" localSheetId="5">'Forma 6'!$D$53</definedName>
    <definedName name="VAS075_F_Kitiirenginiai631GeriamojoVandens" localSheetId="5">'Forma 6'!$F$53</definedName>
    <definedName name="VAS075_F_Kitiirenginiai632GeriamojoVandens" localSheetId="5">'Forma 6'!$G$53</definedName>
    <definedName name="VAS075_F_Kitiirenginiai633GeriamojoVandens" localSheetId="5">'Forma 6'!$H$53</definedName>
    <definedName name="VAS075_F_Kitiirenginiai63IsViso" localSheetId="5">'Forma 6'!$E$53</definedName>
    <definedName name="VAS075_F_Kitiirenginiai641NuotekuSurinkimas" localSheetId="5">'Forma 6'!$J$53</definedName>
    <definedName name="VAS075_F_Kitiirenginiai642NuotekuValymas" localSheetId="5">'Forma 6'!$K$53</definedName>
    <definedName name="VAS075_F_Kitiirenginiai643NuotekuDumblo" localSheetId="5">'Forma 6'!$L$53</definedName>
    <definedName name="VAS075_F_Kitiirenginiai64IsViso" localSheetId="5">'Forma 6'!$I$53</definedName>
    <definedName name="VAS075_F_Kitiirenginiai65PavirsiniuNuoteku" localSheetId="5">'Forma 6'!$M$53</definedName>
    <definedName name="VAS075_F_Kitiirenginiai66KitosReguliuojamosios" localSheetId="5">'Forma 6'!$N$53</definedName>
    <definedName name="VAS075_F_Kitiirenginiai67KitosVeiklos" localSheetId="5">'Forma 6'!$Q$53</definedName>
    <definedName name="VAS075_F_Kitiirenginiai6Apskaitosveikla1" localSheetId="5">'Forma 6'!$O$53</definedName>
    <definedName name="VAS075_F_Kitiirenginiai6Kitareguliuoja1" localSheetId="5">'Forma 6'!$P$53</definedName>
    <definedName name="VAS075_F_Kitiirenginiai71IS" localSheetId="5">'Forma 6'!$D$77</definedName>
    <definedName name="VAS075_F_Kitiirenginiai731GeriamojoVandens" localSheetId="5">'Forma 6'!$F$77</definedName>
    <definedName name="VAS075_F_Kitiirenginiai732GeriamojoVandens" localSheetId="5">'Forma 6'!$G$77</definedName>
    <definedName name="VAS075_F_Kitiirenginiai733GeriamojoVandens" localSheetId="5">'Forma 6'!$H$77</definedName>
    <definedName name="VAS075_F_Kitiirenginiai73IsViso" localSheetId="5">'Forma 6'!$E$77</definedName>
    <definedName name="VAS075_F_Kitiirenginiai741NuotekuSurinkimas" localSheetId="5">'Forma 6'!$J$77</definedName>
    <definedName name="VAS075_F_Kitiirenginiai742NuotekuValymas" localSheetId="5">'Forma 6'!$K$77</definedName>
    <definedName name="VAS075_F_Kitiirenginiai743NuotekuDumblo" localSheetId="5">'Forma 6'!$L$77</definedName>
    <definedName name="VAS075_F_Kitiirenginiai74IsViso" localSheetId="5">'Forma 6'!$I$77</definedName>
    <definedName name="VAS075_F_Kitiirenginiai75PavirsiniuNuoteku" localSheetId="5">'Forma 6'!$M$77</definedName>
    <definedName name="VAS075_F_Kitiirenginiai76KitosReguliuojamosios" localSheetId="5">'Forma 6'!$N$77</definedName>
    <definedName name="VAS075_F_Kitiirenginiai77KitosVeiklos" localSheetId="5">'Forma 6'!$Q$77</definedName>
    <definedName name="VAS075_F_Kitiirenginiai7Apskaitosveikla1" localSheetId="5">'Forma 6'!$O$77</definedName>
    <definedName name="VAS075_F_Kitiirenginiai7Kitareguliuoja1" localSheetId="5">'Forma 6'!$P$77</definedName>
    <definedName name="VAS075_F_Kitiirenginiai81IS" localSheetId="5">'Forma 6'!$D$81</definedName>
    <definedName name="VAS075_F_Kitiirenginiai831GeriamojoVandens" localSheetId="5">'Forma 6'!$F$81</definedName>
    <definedName name="VAS075_F_Kitiirenginiai832GeriamojoVandens" localSheetId="5">'Forma 6'!$G$81</definedName>
    <definedName name="VAS075_F_Kitiirenginiai833GeriamojoVandens" localSheetId="5">'Forma 6'!$H$81</definedName>
    <definedName name="VAS075_F_Kitiirenginiai83IsViso" localSheetId="5">'Forma 6'!$E$81</definedName>
    <definedName name="VAS075_F_Kitiirenginiai841NuotekuSurinkimas" localSheetId="5">'Forma 6'!$J$81</definedName>
    <definedName name="VAS075_F_Kitiirenginiai842NuotekuValymas" localSheetId="5">'Forma 6'!$K$81</definedName>
    <definedName name="VAS075_F_Kitiirenginiai843NuotekuDumblo" localSheetId="5">'Forma 6'!$L$81</definedName>
    <definedName name="VAS075_F_Kitiirenginiai84IsViso" localSheetId="5">'Forma 6'!$I$81</definedName>
    <definedName name="VAS075_F_Kitiirenginiai85PavirsiniuNuoteku" localSheetId="5">'Forma 6'!$M$81</definedName>
    <definedName name="VAS075_F_Kitiirenginiai86KitosReguliuojamosios" localSheetId="5">'Forma 6'!$N$81</definedName>
    <definedName name="VAS075_F_Kitiirenginiai87KitosVeiklos" localSheetId="5">'Forma 6'!$Q$81</definedName>
    <definedName name="VAS075_F_Kitiirenginiai8Apskaitosveikla1" localSheetId="5">'Forma 6'!$O$81</definedName>
    <definedName name="VAS075_F_Kitiirenginiai8Kitareguliuoja1" localSheetId="5">'Forma 6'!$P$81</definedName>
    <definedName name="VAS075_F_Kitiirenginiai91IS" localSheetId="5">'Forma 6'!$D$127</definedName>
    <definedName name="VAS075_F_Kitiirenginiai931GeriamojoVandens" localSheetId="5">'Forma 6'!$F$127</definedName>
    <definedName name="VAS075_F_Kitiirenginiai932GeriamojoVandens" localSheetId="5">'Forma 6'!$G$127</definedName>
    <definedName name="VAS075_F_Kitiirenginiai933GeriamojoVandens" localSheetId="5">'Forma 6'!$H$127</definedName>
    <definedName name="VAS075_F_Kitiirenginiai93IsViso" localSheetId="5">'Forma 6'!$E$127</definedName>
    <definedName name="VAS075_F_Kitiirenginiai941NuotekuSurinkimas" localSheetId="5">'Forma 6'!$J$127</definedName>
    <definedName name="VAS075_F_Kitiirenginiai942NuotekuValymas" localSheetId="5">'Forma 6'!$K$127</definedName>
    <definedName name="VAS075_F_Kitiirenginiai943NuotekuDumblo" localSheetId="5">'Forma 6'!$L$127</definedName>
    <definedName name="VAS075_F_Kitiirenginiai94IsViso" localSheetId="5">'Forma 6'!$I$127</definedName>
    <definedName name="VAS075_F_Kitiirenginiai95PavirsiniuNuoteku" localSheetId="5">'Forma 6'!$M$127</definedName>
    <definedName name="VAS075_F_Kitiirenginiai96KitosReguliuojamosios" localSheetId="5">'Forma 6'!$N$127</definedName>
    <definedName name="VAS075_F_Kitiirenginiai97KitosVeiklos" localSheetId="5">'Forma 6'!$Q$127</definedName>
    <definedName name="VAS075_F_Kitiirenginiai9Apskaitosveikla1" localSheetId="5">'Forma 6'!$O$127</definedName>
    <definedName name="VAS075_F_Kitiirenginiai9Kitareguliuoja1" localSheetId="5">'Forma 6'!$P$127</definedName>
    <definedName name="VAS075_F_Kitostransport21IS" localSheetId="5">'Forma 6'!$D$33</definedName>
    <definedName name="VAS075_F_Kitostransport231GeriamojoVandens" localSheetId="5">'Forma 6'!$F$33</definedName>
    <definedName name="VAS075_F_Kitostransport232GeriamojoVandens" localSheetId="5">'Forma 6'!$G$33</definedName>
    <definedName name="VAS075_F_Kitostransport233GeriamojoVandens" localSheetId="5">'Forma 6'!$H$33</definedName>
    <definedName name="VAS075_F_Kitostransport23IsViso" localSheetId="5">'Forma 6'!$E$33</definedName>
    <definedName name="VAS075_F_Kitostransport241NuotekuSurinkimas" localSheetId="5">'Forma 6'!$J$33</definedName>
    <definedName name="VAS075_F_Kitostransport242NuotekuValymas" localSheetId="5">'Forma 6'!$K$33</definedName>
    <definedName name="VAS075_F_Kitostransport243NuotekuDumblo" localSheetId="5">'Forma 6'!$L$33</definedName>
    <definedName name="VAS075_F_Kitostransport24IsViso" localSheetId="5">'Forma 6'!$I$33</definedName>
    <definedName name="VAS075_F_Kitostransport25PavirsiniuNuoteku" localSheetId="5">'Forma 6'!$M$33</definedName>
    <definedName name="VAS075_F_Kitostransport26KitosReguliuojamosios" localSheetId="5">'Forma 6'!$N$33</definedName>
    <definedName name="VAS075_F_Kitostransport27KitosVeiklos" localSheetId="5">'Forma 6'!$Q$33</definedName>
    <definedName name="VAS075_F_Kitostransport2Apskaitosveikla1" localSheetId="5">'Forma 6'!$O$33</definedName>
    <definedName name="VAS075_F_Kitostransport2Kitareguliuoja1" localSheetId="5">'Forma 6'!$P$33</definedName>
    <definedName name="VAS075_F_Kitostransport31IS" localSheetId="5">'Forma 6'!$D$61</definedName>
    <definedName name="VAS075_F_Kitostransport331GeriamojoVandens" localSheetId="5">'Forma 6'!$F$61</definedName>
    <definedName name="VAS075_F_Kitostransport332GeriamojoVandens" localSheetId="5">'Forma 6'!$G$61</definedName>
    <definedName name="VAS075_F_Kitostransport333GeriamojoVandens" localSheetId="5">'Forma 6'!$H$61</definedName>
    <definedName name="VAS075_F_Kitostransport33IsViso" localSheetId="5">'Forma 6'!$E$61</definedName>
    <definedName name="VAS075_F_Kitostransport341NuotekuSurinkimas" localSheetId="5">'Forma 6'!$J$61</definedName>
    <definedName name="VAS075_F_Kitostransport342NuotekuValymas" localSheetId="5">'Forma 6'!$K$61</definedName>
    <definedName name="VAS075_F_Kitostransport343NuotekuDumblo" localSheetId="5">'Forma 6'!$L$61</definedName>
    <definedName name="VAS075_F_Kitostransport34IsViso" localSheetId="5">'Forma 6'!$I$61</definedName>
    <definedName name="VAS075_F_Kitostransport35PavirsiniuNuoteku" localSheetId="5">'Forma 6'!$M$61</definedName>
    <definedName name="VAS075_F_Kitostransport36KitosReguliuojamosios" localSheetId="5">'Forma 6'!$N$61</definedName>
    <definedName name="VAS075_F_Kitostransport37KitosVeiklos" localSheetId="5">'Forma 6'!$Q$61</definedName>
    <definedName name="VAS075_F_Kitostransport3Apskaitosveikla1" localSheetId="5">'Forma 6'!$O$61</definedName>
    <definedName name="VAS075_F_Kitostransport3Kitareguliuoja1" localSheetId="5">'Forma 6'!$P$61</definedName>
    <definedName name="VAS075_F_Kitostransport41IS" localSheetId="5">'Forma 6'!$D$89</definedName>
    <definedName name="VAS075_F_Kitostransport431GeriamojoVandens" localSheetId="5">'Forma 6'!$F$89</definedName>
    <definedName name="VAS075_F_Kitostransport432GeriamojoVandens" localSheetId="5">'Forma 6'!$G$89</definedName>
    <definedName name="VAS075_F_Kitostransport433GeriamojoVandens" localSheetId="5">'Forma 6'!$H$89</definedName>
    <definedName name="VAS075_F_Kitostransport43IsViso" localSheetId="5">'Forma 6'!$E$89</definedName>
    <definedName name="VAS075_F_Kitostransport441NuotekuSurinkimas" localSheetId="5">'Forma 6'!$J$89</definedName>
    <definedName name="VAS075_F_Kitostransport442NuotekuValymas" localSheetId="5">'Forma 6'!$K$89</definedName>
    <definedName name="VAS075_F_Kitostransport443NuotekuDumblo" localSheetId="5">'Forma 6'!$L$89</definedName>
    <definedName name="VAS075_F_Kitostransport44IsViso" localSheetId="5">'Forma 6'!$I$89</definedName>
    <definedName name="VAS075_F_Kitostransport45PavirsiniuNuoteku" localSheetId="5">'Forma 6'!$M$89</definedName>
    <definedName name="VAS075_F_Kitostransport46KitosReguliuojamosios" localSheetId="5">'Forma 6'!$N$89</definedName>
    <definedName name="VAS075_F_Kitostransport47KitosVeiklos" localSheetId="5">'Forma 6'!$Q$89</definedName>
    <definedName name="VAS075_F_Kitostransport4Apskaitosveikla1" localSheetId="5">'Forma 6'!$O$89</definedName>
    <definedName name="VAS075_F_Kitostransport4Kitareguliuoja1" localSheetId="5">'Forma 6'!$P$89</definedName>
    <definedName name="VAS075_F_Kitostransport51IS" localSheetId="5">'Forma 6'!$D$138</definedName>
    <definedName name="VAS075_F_Kitostransport531GeriamojoVandens" localSheetId="5">'Forma 6'!$F$138</definedName>
    <definedName name="VAS075_F_Kitostransport532GeriamojoVandens" localSheetId="5">'Forma 6'!$G$138</definedName>
    <definedName name="VAS075_F_Kitostransport533GeriamojoVandens" localSheetId="5">'Forma 6'!$H$138</definedName>
    <definedName name="VAS075_F_Kitostransport53IsViso" localSheetId="5">'Forma 6'!$E$138</definedName>
    <definedName name="VAS075_F_Kitostransport541NuotekuSurinkimas" localSheetId="5">'Forma 6'!$J$138</definedName>
    <definedName name="VAS075_F_Kitostransport542NuotekuValymas" localSheetId="5">'Forma 6'!$K$138</definedName>
    <definedName name="VAS075_F_Kitostransport543NuotekuDumblo" localSheetId="5">'Forma 6'!$L$138</definedName>
    <definedName name="VAS075_F_Kitostransport54IsViso" localSheetId="5">'Forma 6'!$I$138</definedName>
    <definedName name="VAS075_F_Kitostransport55PavirsiniuNuoteku" localSheetId="5">'Forma 6'!$M$138</definedName>
    <definedName name="VAS075_F_Kitostransport56KitosReguliuojamosios" localSheetId="5">'Forma 6'!$N$138</definedName>
    <definedName name="VAS075_F_Kitostransport57KitosVeiklos" localSheetId="5">'Forma 6'!$Q$138</definedName>
    <definedName name="VAS075_F_Kitostransport5Apskaitosveikla1" localSheetId="5">'Forma 6'!$O$138</definedName>
    <definedName name="VAS075_F_Kitostransport5Kitareguliuoja1" localSheetId="5">'Forma 6'!$P$138</definedName>
    <definedName name="VAS075_F_Lengviejiautom21IS" localSheetId="5">'Forma 6'!$D$32</definedName>
    <definedName name="VAS075_F_Lengviejiautom231GeriamojoVandens" localSheetId="5">'Forma 6'!$F$32</definedName>
    <definedName name="VAS075_F_Lengviejiautom232GeriamojoVandens" localSheetId="5">'Forma 6'!$G$32</definedName>
    <definedName name="VAS075_F_Lengviejiautom233GeriamojoVandens" localSheetId="5">'Forma 6'!$H$32</definedName>
    <definedName name="VAS075_F_Lengviejiautom23IsViso" localSheetId="5">'Forma 6'!$E$32</definedName>
    <definedName name="VAS075_F_Lengviejiautom241NuotekuSurinkimas" localSheetId="5">'Forma 6'!$J$32</definedName>
    <definedName name="VAS075_F_Lengviejiautom242NuotekuValymas" localSheetId="5">'Forma 6'!$K$32</definedName>
    <definedName name="VAS075_F_Lengviejiautom243NuotekuDumblo" localSheetId="5">'Forma 6'!$L$32</definedName>
    <definedName name="VAS075_F_Lengviejiautom24IsViso" localSheetId="5">'Forma 6'!$I$32</definedName>
    <definedName name="VAS075_F_Lengviejiautom25PavirsiniuNuoteku" localSheetId="5">'Forma 6'!$M$32</definedName>
    <definedName name="VAS075_F_Lengviejiautom26KitosReguliuojamosios" localSheetId="5">'Forma 6'!$N$32</definedName>
    <definedName name="VAS075_F_Lengviejiautom27KitosVeiklos" localSheetId="5">'Forma 6'!$Q$32</definedName>
    <definedName name="VAS075_F_Lengviejiautom2Apskaitosveikla1" localSheetId="5">'Forma 6'!$O$32</definedName>
    <definedName name="VAS075_F_Lengviejiautom2Kitareguliuoja1" localSheetId="5">'Forma 6'!$P$32</definedName>
    <definedName name="VAS075_F_Lengviejiautom31IS" localSheetId="5">'Forma 6'!$D$60</definedName>
    <definedName name="VAS075_F_Lengviejiautom331GeriamojoVandens" localSheetId="5">'Forma 6'!$F$60</definedName>
    <definedName name="VAS075_F_Lengviejiautom332GeriamojoVandens" localSheetId="5">'Forma 6'!$G$60</definedName>
    <definedName name="VAS075_F_Lengviejiautom333GeriamojoVandens" localSheetId="5">'Forma 6'!$H$60</definedName>
    <definedName name="VAS075_F_Lengviejiautom33IsViso" localSheetId="5">'Forma 6'!$E$60</definedName>
    <definedName name="VAS075_F_Lengviejiautom341NuotekuSurinkimas" localSheetId="5">'Forma 6'!$J$60</definedName>
    <definedName name="VAS075_F_Lengviejiautom342NuotekuValymas" localSheetId="5">'Forma 6'!$K$60</definedName>
    <definedName name="VAS075_F_Lengviejiautom343NuotekuDumblo" localSheetId="5">'Forma 6'!$L$60</definedName>
    <definedName name="VAS075_F_Lengviejiautom34IsViso" localSheetId="5">'Forma 6'!$I$60</definedName>
    <definedName name="VAS075_F_Lengviejiautom35PavirsiniuNuoteku" localSheetId="5">'Forma 6'!$M$60</definedName>
    <definedName name="VAS075_F_Lengviejiautom36KitosReguliuojamosios" localSheetId="5">'Forma 6'!$N$60</definedName>
    <definedName name="VAS075_F_Lengviejiautom37KitosVeiklos" localSheetId="5">'Forma 6'!$Q$60</definedName>
    <definedName name="VAS075_F_Lengviejiautom3Apskaitosveikla1" localSheetId="5">'Forma 6'!$O$60</definedName>
    <definedName name="VAS075_F_Lengviejiautom3Kitareguliuoja1" localSheetId="5">'Forma 6'!$P$60</definedName>
    <definedName name="VAS075_F_Lengviejiautom41IS" localSheetId="5">'Forma 6'!$D$88</definedName>
    <definedName name="VAS075_F_Lengviejiautom431GeriamojoVandens" localSheetId="5">'Forma 6'!$F$88</definedName>
    <definedName name="VAS075_F_Lengviejiautom432GeriamojoVandens" localSheetId="5">'Forma 6'!$G$88</definedName>
    <definedName name="VAS075_F_Lengviejiautom433GeriamojoVandens" localSheetId="5">'Forma 6'!$H$88</definedName>
    <definedName name="VAS075_F_Lengviejiautom43IsViso" localSheetId="5">'Forma 6'!$E$88</definedName>
    <definedName name="VAS075_F_Lengviejiautom441NuotekuSurinkimas" localSheetId="5">'Forma 6'!$J$88</definedName>
    <definedName name="VAS075_F_Lengviejiautom442NuotekuValymas" localSheetId="5">'Forma 6'!$K$88</definedName>
    <definedName name="VAS075_F_Lengviejiautom443NuotekuDumblo" localSheetId="5">'Forma 6'!$L$88</definedName>
    <definedName name="VAS075_F_Lengviejiautom44IsViso" localSheetId="5">'Forma 6'!$I$88</definedName>
    <definedName name="VAS075_F_Lengviejiautom45PavirsiniuNuoteku" localSheetId="5">'Forma 6'!$M$88</definedName>
    <definedName name="VAS075_F_Lengviejiautom46KitosReguliuojamosios" localSheetId="5">'Forma 6'!$N$88</definedName>
    <definedName name="VAS075_F_Lengviejiautom47KitosVeiklos" localSheetId="5">'Forma 6'!$Q$88</definedName>
    <definedName name="VAS075_F_Lengviejiautom4Apskaitosveikla1" localSheetId="5">'Forma 6'!$O$88</definedName>
    <definedName name="VAS075_F_Lengviejiautom4Kitareguliuoja1" localSheetId="5">'Forma 6'!$P$88</definedName>
    <definedName name="VAS075_F_Lengviejiautom51IS" localSheetId="5">'Forma 6'!$D$137</definedName>
    <definedName name="VAS075_F_Lengviejiautom531GeriamojoVandens" localSheetId="5">'Forma 6'!$F$137</definedName>
    <definedName name="VAS075_F_Lengviejiautom532GeriamojoVandens" localSheetId="5">'Forma 6'!$G$137</definedName>
    <definedName name="VAS075_F_Lengviejiautom533GeriamojoVandens" localSheetId="5">'Forma 6'!$H$137</definedName>
    <definedName name="VAS075_F_Lengviejiautom53IsViso" localSheetId="5">'Forma 6'!$E$137</definedName>
    <definedName name="VAS075_F_Lengviejiautom541NuotekuSurinkimas" localSheetId="5">'Forma 6'!$J$137</definedName>
    <definedName name="VAS075_F_Lengviejiautom542NuotekuValymas" localSheetId="5">'Forma 6'!$K$137</definedName>
    <definedName name="VAS075_F_Lengviejiautom543NuotekuDumblo" localSheetId="5">'Forma 6'!$L$137</definedName>
    <definedName name="VAS075_F_Lengviejiautom54IsViso" localSheetId="5">'Forma 6'!$I$137</definedName>
    <definedName name="VAS075_F_Lengviejiautom55PavirsiniuNuoteku" localSheetId="5">'Forma 6'!$M$137</definedName>
    <definedName name="VAS075_F_Lengviejiautom56KitosReguliuojamosios" localSheetId="5">'Forma 6'!$N$137</definedName>
    <definedName name="VAS075_F_Lengviejiautom57KitosVeiklos" localSheetId="5">'Forma 6'!$Q$137</definedName>
    <definedName name="VAS075_F_Lengviejiautom5Apskaitosveikla1" localSheetId="5">'Forma 6'!$O$137</definedName>
    <definedName name="VAS075_F_Lengviejiautom5Kitareguliuoja1" localSheetId="5">'Forma 6'!$P$137</definedName>
    <definedName name="VAS075_F_Masinosiriranga21IS" localSheetId="5">'Forma 6'!$D$22</definedName>
    <definedName name="VAS075_F_Masinosiriranga231GeriamojoVandens" localSheetId="5">'Forma 6'!$F$22</definedName>
    <definedName name="VAS075_F_Masinosiriranga232GeriamojoVandens" localSheetId="5">'Forma 6'!$G$22</definedName>
    <definedName name="VAS075_F_Masinosiriranga233GeriamojoVandens" localSheetId="5">'Forma 6'!$H$22</definedName>
    <definedName name="VAS075_F_Masinosiriranga23IsViso" localSheetId="5">'Forma 6'!$E$22</definedName>
    <definedName name="VAS075_F_Masinosiriranga241NuotekuSurinkimas" localSheetId="5">'Forma 6'!$J$22</definedName>
    <definedName name="VAS075_F_Masinosiriranga242NuotekuValymas" localSheetId="5">'Forma 6'!$K$22</definedName>
    <definedName name="VAS075_F_Masinosiriranga243NuotekuDumblo" localSheetId="5">'Forma 6'!$L$22</definedName>
    <definedName name="VAS075_F_Masinosiriranga24IsViso" localSheetId="5">'Forma 6'!$I$22</definedName>
    <definedName name="VAS075_F_Masinosiriranga25PavirsiniuNuoteku" localSheetId="5">'Forma 6'!$M$22</definedName>
    <definedName name="VAS075_F_Masinosiriranga26KitosReguliuojamosios" localSheetId="5">'Forma 6'!$N$22</definedName>
    <definedName name="VAS075_F_Masinosiriranga27KitosVeiklos" localSheetId="5">'Forma 6'!$Q$22</definedName>
    <definedName name="VAS075_F_Masinosiriranga2Apskaitosveikla1" localSheetId="5">'Forma 6'!$O$22</definedName>
    <definedName name="VAS075_F_Masinosiriranga2Kitareguliuoja1" localSheetId="5">'Forma 6'!$P$22</definedName>
    <definedName name="VAS075_F_Masinosiriranga31IS" localSheetId="5">'Forma 6'!$D$50</definedName>
    <definedName name="VAS075_F_Masinosiriranga331GeriamojoVandens" localSheetId="5">'Forma 6'!$F$50</definedName>
    <definedName name="VAS075_F_Masinosiriranga332GeriamojoVandens" localSheetId="5">'Forma 6'!$G$50</definedName>
    <definedName name="VAS075_F_Masinosiriranga333GeriamojoVandens" localSheetId="5">'Forma 6'!$H$50</definedName>
    <definedName name="VAS075_F_Masinosiriranga33IsViso" localSheetId="5">'Forma 6'!$E$50</definedName>
    <definedName name="VAS075_F_Masinosiriranga341NuotekuSurinkimas" localSheetId="5">'Forma 6'!$J$50</definedName>
    <definedName name="VAS075_F_Masinosiriranga342NuotekuValymas" localSheetId="5">'Forma 6'!$K$50</definedName>
    <definedName name="VAS075_F_Masinosiriranga343NuotekuDumblo" localSheetId="5">'Forma 6'!$L$50</definedName>
    <definedName name="VAS075_F_Masinosiriranga34IsViso" localSheetId="5">'Forma 6'!$I$50</definedName>
    <definedName name="VAS075_F_Masinosiriranga35PavirsiniuNuoteku" localSheetId="5">'Forma 6'!$M$50</definedName>
    <definedName name="VAS075_F_Masinosiriranga36KitosReguliuojamosios" localSheetId="5">'Forma 6'!$N$50</definedName>
    <definedName name="VAS075_F_Masinosiriranga37KitosVeiklos" localSheetId="5">'Forma 6'!$Q$50</definedName>
    <definedName name="VAS075_F_Masinosiriranga3Apskaitosveikla1" localSheetId="5">'Forma 6'!$O$50</definedName>
    <definedName name="VAS075_F_Masinosiriranga3Kitareguliuoja1" localSheetId="5">'Forma 6'!$P$50</definedName>
    <definedName name="VAS075_F_Masinosiriranga41IS" localSheetId="5">'Forma 6'!$D$78</definedName>
    <definedName name="VAS075_F_Masinosiriranga431GeriamojoVandens" localSheetId="5">'Forma 6'!$F$78</definedName>
    <definedName name="VAS075_F_Masinosiriranga432GeriamojoVandens" localSheetId="5">'Forma 6'!$G$78</definedName>
    <definedName name="VAS075_F_Masinosiriranga433GeriamojoVandens" localSheetId="5">'Forma 6'!$H$78</definedName>
    <definedName name="VAS075_F_Masinosiriranga43IsViso" localSheetId="5">'Forma 6'!$E$78</definedName>
    <definedName name="VAS075_F_Masinosiriranga441NuotekuSurinkimas" localSheetId="5">'Forma 6'!$J$78</definedName>
    <definedName name="VAS075_F_Masinosiriranga442NuotekuValymas" localSheetId="5">'Forma 6'!$K$78</definedName>
    <definedName name="VAS075_F_Masinosiriranga443NuotekuDumblo" localSheetId="5">'Forma 6'!$L$78</definedName>
    <definedName name="VAS075_F_Masinosiriranga44IsViso" localSheetId="5">'Forma 6'!$I$78</definedName>
    <definedName name="VAS075_F_Masinosiriranga45PavirsiniuNuoteku" localSheetId="5">'Forma 6'!$M$78</definedName>
    <definedName name="VAS075_F_Masinosiriranga46KitosReguliuojamosios" localSheetId="5">'Forma 6'!$N$78</definedName>
    <definedName name="VAS075_F_Masinosiriranga47KitosVeiklos" localSheetId="5">'Forma 6'!$Q$78</definedName>
    <definedName name="VAS075_F_Masinosiriranga4Apskaitosveikla1" localSheetId="5">'Forma 6'!$O$78</definedName>
    <definedName name="VAS075_F_Masinosiriranga4Kitareguliuoja1" localSheetId="5">'Forma 6'!$P$78</definedName>
    <definedName name="VAS075_F_Masinosiriranga51IS" localSheetId="5">'Forma 6'!$D$128</definedName>
    <definedName name="VAS075_F_Masinosiriranga531GeriamojoVandens" localSheetId="5">'Forma 6'!$F$128</definedName>
    <definedName name="VAS075_F_Masinosiriranga532GeriamojoVandens" localSheetId="5">'Forma 6'!$G$128</definedName>
    <definedName name="VAS075_F_Masinosiriranga533GeriamojoVandens" localSheetId="5">'Forma 6'!$H$128</definedName>
    <definedName name="VAS075_F_Masinosiriranga53IsViso" localSheetId="5">'Forma 6'!$E$128</definedName>
    <definedName name="VAS075_F_Masinosiriranga541NuotekuSurinkimas" localSheetId="5">'Forma 6'!$J$128</definedName>
    <definedName name="VAS075_F_Masinosiriranga542NuotekuValymas" localSheetId="5">'Forma 6'!$K$128</definedName>
    <definedName name="VAS075_F_Masinosiriranga543NuotekuDumblo" localSheetId="5">'Forma 6'!$L$128</definedName>
    <definedName name="VAS075_F_Masinosiriranga54IsViso" localSheetId="5">'Forma 6'!$I$128</definedName>
    <definedName name="VAS075_F_Masinosiriranga55PavirsiniuNuoteku" localSheetId="5">'Forma 6'!$M$128</definedName>
    <definedName name="VAS075_F_Masinosiriranga56KitosReguliuojamosios" localSheetId="5">'Forma 6'!$N$128</definedName>
    <definedName name="VAS075_F_Masinosiriranga57KitosVeiklos" localSheetId="5">'Forma 6'!$Q$128</definedName>
    <definedName name="VAS075_F_Masinosiriranga5Apskaitosveikla1" localSheetId="5">'Forma 6'!$O$128</definedName>
    <definedName name="VAS075_F_Masinosiriranga5Kitareguliuoja1" localSheetId="5">'Forma 6'!$P$128</definedName>
    <definedName name="VAS075_F_Nematerialusis21IS" localSheetId="5">'Forma 6'!$D$11</definedName>
    <definedName name="VAS075_F_Nematerialusis231GeriamojoVandens" localSheetId="5">'Forma 6'!$F$11</definedName>
    <definedName name="VAS075_F_Nematerialusis232GeriamojoVandens" localSheetId="5">'Forma 6'!$G$11</definedName>
    <definedName name="VAS075_F_Nematerialusis233GeriamojoVandens" localSheetId="5">'Forma 6'!$H$11</definedName>
    <definedName name="VAS075_F_Nematerialusis23IsViso" localSheetId="5">'Forma 6'!$E$11</definedName>
    <definedName name="VAS075_F_Nematerialusis241NuotekuSurinkimas" localSheetId="5">'Forma 6'!$J$11</definedName>
    <definedName name="VAS075_F_Nematerialusis242NuotekuValymas" localSheetId="5">'Forma 6'!$K$11</definedName>
    <definedName name="VAS075_F_Nematerialusis243NuotekuDumblo" localSheetId="5">'Forma 6'!$L$11</definedName>
    <definedName name="VAS075_F_Nematerialusis24IsViso" localSheetId="5">'Forma 6'!$I$11</definedName>
    <definedName name="VAS075_F_Nematerialusis25PavirsiniuNuoteku" localSheetId="5">'Forma 6'!$M$11</definedName>
    <definedName name="VAS075_F_Nematerialusis26KitosReguliuojamosios" localSheetId="5">'Forma 6'!$N$11</definedName>
    <definedName name="VAS075_F_Nematerialusis27KitosVeiklos" localSheetId="5">'Forma 6'!$Q$11</definedName>
    <definedName name="VAS075_F_Nematerialusis2Apskaitosveikla1" localSheetId="5">'Forma 6'!$O$11</definedName>
    <definedName name="VAS075_F_Nematerialusis2Kitareguliuoja1" localSheetId="5">'Forma 6'!$P$11</definedName>
    <definedName name="VAS075_F_Nematerialusis31IS" localSheetId="5">'Forma 6'!$D$39</definedName>
    <definedName name="VAS075_F_Nematerialusis331GeriamojoVandens" localSheetId="5">'Forma 6'!$F$39</definedName>
    <definedName name="VAS075_F_Nematerialusis332GeriamojoVandens" localSheetId="5">'Forma 6'!$G$39</definedName>
    <definedName name="VAS075_F_Nematerialusis333GeriamojoVandens" localSheetId="5">'Forma 6'!$H$39</definedName>
    <definedName name="VAS075_F_Nematerialusis33IsViso" localSheetId="5">'Forma 6'!$E$39</definedName>
    <definedName name="VAS075_F_Nematerialusis341NuotekuSurinkimas" localSheetId="5">'Forma 6'!$J$39</definedName>
    <definedName name="VAS075_F_Nematerialusis342NuotekuValymas" localSheetId="5">'Forma 6'!$K$39</definedName>
    <definedName name="VAS075_F_Nematerialusis343NuotekuDumblo" localSheetId="5">'Forma 6'!$L$39</definedName>
    <definedName name="VAS075_F_Nematerialusis34IsViso" localSheetId="5">'Forma 6'!$I$39</definedName>
    <definedName name="VAS075_F_Nematerialusis35PavirsiniuNuoteku" localSheetId="5">'Forma 6'!$M$39</definedName>
    <definedName name="VAS075_F_Nematerialusis36KitosReguliuojamosios" localSheetId="5">'Forma 6'!$N$39</definedName>
    <definedName name="VAS075_F_Nematerialusis37KitosVeiklos" localSheetId="5">'Forma 6'!$Q$39</definedName>
    <definedName name="VAS075_F_Nematerialusis3Apskaitosveikla1" localSheetId="5">'Forma 6'!$O$39</definedName>
    <definedName name="VAS075_F_Nematerialusis3Kitareguliuoja1" localSheetId="5">'Forma 6'!$P$39</definedName>
    <definedName name="VAS075_F_Nematerialusis41IS" localSheetId="5">'Forma 6'!$D$67</definedName>
    <definedName name="VAS075_F_Nematerialusis431GeriamojoVandens" localSheetId="5">'Forma 6'!$F$67</definedName>
    <definedName name="VAS075_F_Nematerialusis432GeriamojoVandens" localSheetId="5">'Forma 6'!$G$67</definedName>
    <definedName name="VAS075_F_Nematerialusis433GeriamojoVandens" localSheetId="5">'Forma 6'!$H$67</definedName>
    <definedName name="VAS075_F_Nematerialusis43IsViso" localSheetId="5">'Forma 6'!$E$67</definedName>
    <definedName name="VAS075_F_Nematerialusis441NuotekuSurinkimas" localSheetId="5">'Forma 6'!$J$67</definedName>
    <definedName name="VAS075_F_Nematerialusis442NuotekuValymas" localSheetId="5">'Forma 6'!$K$67</definedName>
    <definedName name="VAS075_F_Nematerialusis443NuotekuDumblo" localSheetId="5">'Forma 6'!$L$67</definedName>
    <definedName name="VAS075_F_Nematerialusis44IsViso" localSheetId="5">'Forma 6'!$I$67</definedName>
    <definedName name="VAS075_F_Nematerialusis45PavirsiniuNuoteku" localSheetId="5">'Forma 6'!$M$67</definedName>
    <definedName name="VAS075_F_Nematerialusis46KitosReguliuojamosios" localSheetId="5">'Forma 6'!$N$67</definedName>
    <definedName name="VAS075_F_Nematerialusis47KitosVeiklos" localSheetId="5">'Forma 6'!$Q$67</definedName>
    <definedName name="VAS075_F_Nematerialusis4Apskaitosveikla1" localSheetId="5">'Forma 6'!$O$67</definedName>
    <definedName name="VAS075_F_Nematerialusis4Kitareguliuoja1" localSheetId="5">'Forma 6'!$P$67</definedName>
    <definedName name="VAS075_F_Nematerialusis51IS" localSheetId="5">'Forma 6'!$D$117</definedName>
    <definedName name="VAS075_F_Nematerialusis531GeriamojoVandens" localSheetId="5">'Forma 6'!$F$117</definedName>
    <definedName name="VAS075_F_Nematerialusis532GeriamojoVandens" localSheetId="5">'Forma 6'!$G$117</definedName>
    <definedName name="VAS075_F_Nematerialusis533GeriamojoVandens" localSheetId="5">'Forma 6'!$H$117</definedName>
    <definedName name="VAS075_F_Nematerialusis53IsViso" localSheetId="5">'Forma 6'!$E$117</definedName>
    <definedName name="VAS075_F_Nematerialusis541NuotekuSurinkimas" localSheetId="5">'Forma 6'!$J$117</definedName>
    <definedName name="VAS075_F_Nematerialusis542NuotekuValymas" localSheetId="5">'Forma 6'!$K$117</definedName>
    <definedName name="VAS075_F_Nematerialusis543NuotekuDumblo" localSheetId="5">'Forma 6'!$L$117</definedName>
    <definedName name="VAS075_F_Nematerialusis54IsViso" localSheetId="5">'Forma 6'!$I$117</definedName>
    <definedName name="VAS075_F_Nematerialusis55PavirsiniuNuoteku" localSheetId="5">'Forma 6'!$M$117</definedName>
    <definedName name="VAS075_F_Nematerialusis56KitosReguliuojamosios" localSheetId="5">'Forma 6'!$N$117</definedName>
    <definedName name="VAS075_F_Nematerialusis57KitosVeiklos" localSheetId="5">'Forma 6'!$Q$117</definedName>
    <definedName name="VAS075_F_Nematerialusis5Apskaitosveikla1" localSheetId="5">'Forma 6'!$O$117</definedName>
    <definedName name="VAS075_F_Nematerialusis5Kitareguliuoja1" localSheetId="5">'Forma 6'!$P$117</definedName>
    <definedName name="VAS075_F_Netiesiogiaipa11IS" localSheetId="5">'Forma 6'!$D$66</definedName>
    <definedName name="VAS075_F_Netiesiogiaipa131GeriamojoVandens" localSheetId="5">'Forma 6'!$F$66</definedName>
    <definedName name="VAS075_F_Netiesiogiaipa132GeriamojoVandens" localSheetId="5">'Forma 6'!$G$66</definedName>
    <definedName name="VAS075_F_Netiesiogiaipa133GeriamojoVandens" localSheetId="5">'Forma 6'!$H$66</definedName>
    <definedName name="VAS075_F_Netiesiogiaipa13IsViso" localSheetId="5">'Forma 6'!$E$66</definedName>
    <definedName name="VAS075_F_Netiesiogiaipa141NuotekuSurinkimas" localSheetId="5">'Forma 6'!$J$66</definedName>
    <definedName name="VAS075_F_Netiesiogiaipa142NuotekuValymas" localSheetId="5">'Forma 6'!$K$66</definedName>
    <definedName name="VAS075_F_Netiesiogiaipa143NuotekuDumblo" localSheetId="5">'Forma 6'!$L$66</definedName>
    <definedName name="VAS075_F_Netiesiogiaipa14IsViso" localSheetId="5">'Forma 6'!$I$66</definedName>
    <definedName name="VAS075_F_Netiesiogiaipa15PavirsiniuNuoteku" localSheetId="5">'Forma 6'!$M$66</definedName>
    <definedName name="VAS075_F_Netiesiogiaipa16KitosReguliuojamosios" localSheetId="5">'Forma 6'!$N$66</definedName>
    <definedName name="VAS075_F_Netiesiogiaipa17KitosVeiklos" localSheetId="5">'Forma 6'!$Q$66</definedName>
    <definedName name="VAS075_F_Netiesiogiaipa1Apskaitosveikla1" localSheetId="5">'Forma 6'!$O$66</definedName>
    <definedName name="VAS075_F_Netiesiogiaipa1Kitareguliuoja1" localSheetId="5">'Forma 6'!$P$66</definedName>
    <definedName name="VAS075_F_Nuotekuirdumbl21IS" localSheetId="5">'Forma 6'!$D$24</definedName>
    <definedName name="VAS075_F_Nuotekuirdumbl231GeriamojoVandens" localSheetId="5">'Forma 6'!$F$24</definedName>
    <definedName name="VAS075_F_Nuotekuirdumbl232GeriamojoVandens" localSheetId="5">'Forma 6'!$G$24</definedName>
    <definedName name="VAS075_F_Nuotekuirdumbl233GeriamojoVandens" localSheetId="5">'Forma 6'!$H$24</definedName>
    <definedName name="VAS075_F_Nuotekuirdumbl23IsViso" localSheetId="5">'Forma 6'!$E$24</definedName>
    <definedName name="VAS075_F_Nuotekuirdumbl241NuotekuSurinkimas" localSheetId="5">'Forma 6'!$J$24</definedName>
    <definedName name="VAS075_F_Nuotekuirdumbl242NuotekuValymas" localSheetId="5">'Forma 6'!$K$24</definedName>
    <definedName name="VAS075_F_Nuotekuirdumbl243NuotekuDumblo" localSheetId="5">'Forma 6'!$L$24</definedName>
    <definedName name="VAS075_F_Nuotekuirdumbl24IsViso" localSheetId="5">'Forma 6'!$I$24</definedName>
    <definedName name="VAS075_F_Nuotekuirdumbl25PavirsiniuNuoteku" localSheetId="5">'Forma 6'!$M$24</definedName>
    <definedName name="VAS075_F_Nuotekuirdumbl26KitosReguliuojamosios" localSheetId="5">'Forma 6'!$N$24</definedName>
    <definedName name="VAS075_F_Nuotekuirdumbl27KitosVeiklos" localSheetId="5">'Forma 6'!$Q$24</definedName>
    <definedName name="VAS075_F_Nuotekuirdumbl2Apskaitosveikla1" localSheetId="5">'Forma 6'!$O$24</definedName>
    <definedName name="VAS075_F_Nuotekuirdumbl2Kitareguliuoja1" localSheetId="5">'Forma 6'!$P$24</definedName>
    <definedName name="VAS075_F_Nuotekuirdumbl31IS" localSheetId="5">'Forma 6'!$D$52</definedName>
    <definedName name="VAS075_F_Nuotekuirdumbl331GeriamojoVandens" localSheetId="5">'Forma 6'!$F$52</definedName>
    <definedName name="VAS075_F_Nuotekuirdumbl332GeriamojoVandens" localSheetId="5">'Forma 6'!$G$52</definedName>
    <definedName name="VAS075_F_Nuotekuirdumbl333GeriamojoVandens" localSheetId="5">'Forma 6'!$H$52</definedName>
    <definedName name="VAS075_F_Nuotekuirdumbl33IsViso" localSheetId="5">'Forma 6'!$E$52</definedName>
    <definedName name="VAS075_F_Nuotekuirdumbl341NuotekuSurinkimas" localSheetId="5">'Forma 6'!$J$52</definedName>
    <definedName name="VAS075_F_Nuotekuirdumbl342NuotekuValymas" localSheetId="5">'Forma 6'!$K$52</definedName>
    <definedName name="VAS075_F_Nuotekuirdumbl343NuotekuDumblo" localSheetId="5">'Forma 6'!$L$52</definedName>
    <definedName name="VAS075_F_Nuotekuirdumbl34IsViso" localSheetId="5">'Forma 6'!$I$52</definedName>
    <definedName name="VAS075_F_Nuotekuirdumbl35PavirsiniuNuoteku" localSheetId="5">'Forma 6'!$M$52</definedName>
    <definedName name="VAS075_F_Nuotekuirdumbl36KitosReguliuojamosios" localSheetId="5">'Forma 6'!$N$52</definedName>
    <definedName name="VAS075_F_Nuotekuirdumbl37KitosVeiklos" localSheetId="5">'Forma 6'!$Q$52</definedName>
    <definedName name="VAS075_F_Nuotekuirdumbl3Apskaitosveikla1" localSheetId="5">'Forma 6'!$O$52</definedName>
    <definedName name="VAS075_F_Nuotekuirdumbl3Kitareguliuoja1" localSheetId="5">'Forma 6'!$P$52</definedName>
    <definedName name="VAS075_F_Nuotekuirdumbl41IS" localSheetId="5">'Forma 6'!$D$80</definedName>
    <definedName name="VAS075_F_Nuotekuirdumbl431GeriamojoVandens" localSheetId="5">'Forma 6'!$F$80</definedName>
    <definedName name="VAS075_F_Nuotekuirdumbl432GeriamojoVandens" localSheetId="5">'Forma 6'!$G$80</definedName>
    <definedName name="VAS075_F_Nuotekuirdumbl433GeriamojoVandens" localSheetId="5">'Forma 6'!$H$80</definedName>
    <definedName name="VAS075_F_Nuotekuirdumbl43IsViso" localSheetId="5">'Forma 6'!$E$80</definedName>
    <definedName name="VAS075_F_Nuotekuirdumbl441NuotekuSurinkimas" localSheetId="5">'Forma 6'!$J$80</definedName>
    <definedName name="VAS075_F_Nuotekuirdumbl442NuotekuValymas" localSheetId="5">'Forma 6'!$K$80</definedName>
    <definedName name="VAS075_F_Nuotekuirdumbl443NuotekuDumblo" localSheetId="5">'Forma 6'!$L$80</definedName>
    <definedName name="VAS075_F_Nuotekuirdumbl44IsViso" localSheetId="5">'Forma 6'!$I$80</definedName>
    <definedName name="VAS075_F_Nuotekuirdumbl45PavirsiniuNuoteku" localSheetId="5">'Forma 6'!$M$80</definedName>
    <definedName name="VAS075_F_Nuotekuirdumbl46KitosReguliuojamosios" localSheetId="5">'Forma 6'!$N$80</definedName>
    <definedName name="VAS075_F_Nuotekuirdumbl47KitosVeiklos" localSheetId="5">'Forma 6'!$Q$80</definedName>
    <definedName name="VAS075_F_Nuotekuirdumbl4Apskaitosveikla1" localSheetId="5">'Forma 6'!$O$80</definedName>
    <definedName name="VAS075_F_Nuotekuirdumbl4Kitareguliuoja1" localSheetId="5">'Forma 6'!$P$80</definedName>
    <definedName name="VAS075_F_Paskirstomasil11IS" localSheetId="5">'Forma 6'!$D$10</definedName>
    <definedName name="VAS075_F_Paskirstomasil131GeriamojoVandens" localSheetId="5">'Forma 6'!$F$10</definedName>
    <definedName name="VAS075_F_Paskirstomasil132GeriamojoVandens" localSheetId="5">'Forma 6'!$G$10</definedName>
    <definedName name="VAS075_F_Paskirstomasil133GeriamojoVandens" localSheetId="5">'Forma 6'!$H$10</definedName>
    <definedName name="VAS075_F_Paskirstomasil13IsViso" localSheetId="5">'Forma 6'!$E$10</definedName>
    <definedName name="VAS075_F_Paskirstomasil141NuotekuSurinkimas" localSheetId="5">'Forma 6'!$J$10</definedName>
    <definedName name="VAS075_F_Paskirstomasil142NuotekuValymas" localSheetId="5">'Forma 6'!$K$10</definedName>
    <definedName name="VAS075_F_Paskirstomasil143NuotekuDumblo" localSheetId="5">'Forma 6'!$L$10</definedName>
    <definedName name="VAS075_F_Paskirstomasil14IsViso" localSheetId="5">'Forma 6'!$I$10</definedName>
    <definedName name="VAS075_F_Paskirstomasil15PavirsiniuNuoteku" localSheetId="5">'Forma 6'!$M$10</definedName>
    <definedName name="VAS075_F_Paskirstomasil16KitosReguliuojamosios" localSheetId="5">'Forma 6'!$N$10</definedName>
    <definedName name="VAS075_F_Paskirstomasil17KitosVeiklos" localSheetId="5">'Forma 6'!$Q$10</definedName>
    <definedName name="VAS075_F_Paskirstomasil1Apskaitosveikla1" localSheetId="5">'Forma 6'!$O$10</definedName>
    <definedName name="VAS075_F_Paskirstomasil1Kitareguliuoja1" localSheetId="5">'Forma 6'!$P$10</definedName>
    <definedName name="VAS075_F_Pastataiadmini21IS" localSheetId="5">'Forma 6'!$D$16</definedName>
    <definedName name="VAS075_F_Pastataiadmini231GeriamojoVandens" localSheetId="5">'Forma 6'!$F$16</definedName>
    <definedName name="VAS075_F_Pastataiadmini232GeriamojoVandens" localSheetId="5">'Forma 6'!$G$16</definedName>
    <definedName name="VAS075_F_Pastataiadmini233GeriamojoVandens" localSheetId="5">'Forma 6'!$H$16</definedName>
    <definedName name="VAS075_F_Pastataiadmini23IsViso" localSheetId="5">'Forma 6'!$E$16</definedName>
    <definedName name="VAS075_F_Pastataiadmini241NuotekuSurinkimas" localSheetId="5">'Forma 6'!$J$16</definedName>
    <definedName name="VAS075_F_Pastataiadmini242NuotekuValymas" localSheetId="5">'Forma 6'!$K$16</definedName>
    <definedName name="VAS075_F_Pastataiadmini243NuotekuDumblo" localSheetId="5">'Forma 6'!$L$16</definedName>
    <definedName name="VAS075_F_Pastataiadmini24IsViso" localSheetId="5">'Forma 6'!$I$16</definedName>
    <definedName name="VAS075_F_Pastataiadmini25PavirsiniuNuoteku" localSheetId="5">'Forma 6'!$M$16</definedName>
    <definedName name="VAS075_F_Pastataiadmini26KitosReguliuojamosios" localSheetId="5">'Forma 6'!$N$16</definedName>
    <definedName name="VAS075_F_Pastataiadmini27KitosVeiklos" localSheetId="5">'Forma 6'!$Q$16</definedName>
    <definedName name="VAS075_F_Pastataiadmini2Apskaitosveikla1" localSheetId="5">'Forma 6'!$O$16</definedName>
    <definedName name="VAS075_F_Pastataiadmini2Kitareguliuoja1" localSheetId="5">'Forma 6'!$P$16</definedName>
    <definedName name="VAS075_F_Pastataiadmini31IS" localSheetId="5">'Forma 6'!$D$44</definedName>
    <definedName name="VAS075_F_Pastataiadmini331GeriamojoVandens" localSheetId="5">'Forma 6'!$F$44</definedName>
    <definedName name="VAS075_F_Pastataiadmini332GeriamojoVandens" localSheetId="5">'Forma 6'!$G$44</definedName>
    <definedName name="VAS075_F_Pastataiadmini333GeriamojoVandens" localSheetId="5">'Forma 6'!$H$44</definedName>
    <definedName name="VAS075_F_Pastataiadmini33IsViso" localSheetId="5">'Forma 6'!$E$44</definedName>
    <definedName name="VAS075_F_Pastataiadmini341NuotekuSurinkimas" localSheetId="5">'Forma 6'!$J$44</definedName>
    <definedName name="VAS075_F_Pastataiadmini342NuotekuValymas" localSheetId="5">'Forma 6'!$K$44</definedName>
    <definedName name="VAS075_F_Pastataiadmini343NuotekuDumblo" localSheetId="5">'Forma 6'!$L$44</definedName>
    <definedName name="VAS075_F_Pastataiadmini34IsViso" localSheetId="5">'Forma 6'!$I$44</definedName>
    <definedName name="VAS075_F_Pastataiadmini35PavirsiniuNuoteku" localSheetId="5">'Forma 6'!$M$44</definedName>
    <definedName name="VAS075_F_Pastataiadmini36KitosReguliuojamosios" localSheetId="5">'Forma 6'!$N$44</definedName>
    <definedName name="VAS075_F_Pastataiadmini37KitosVeiklos" localSheetId="5">'Forma 6'!$Q$44</definedName>
    <definedName name="VAS075_F_Pastataiadmini3Apskaitosveikla1" localSheetId="5">'Forma 6'!$O$44</definedName>
    <definedName name="VAS075_F_Pastataiadmini3Kitareguliuoja1" localSheetId="5">'Forma 6'!$P$44</definedName>
    <definedName name="VAS075_F_Pastataiadmini41IS" localSheetId="5">'Forma 6'!$D$72</definedName>
    <definedName name="VAS075_F_Pastataiadmini431GeriamojoVandens" localSheetId="5">'Forma 6'!$F$72</definedName>
    <definedName name="VAS075_F_Pastataiadmini432GeriamojoVandens" localSheetId="5">'Forma 6'!$G$72</definedName>
    <definedName name="VAS075_F_Pastataiadmini433GeriamojoVandens" localSheetId="5">'Forma 6'!$H$72</definedName>
    <definedName name="VAS075_F_Pastataiadmini43IsViso" localSheetId="5">'Forma 6'!$E$72</definedName>
    <definedName name="VAS075_F_Pastataiadmini441NuotekuSurinkimas" localSheetId="5">'Forma 6'!$J$72</definedName>
    <definedName name="VAS075_F_Pastataiadmini442NuotekuValymas" localSheetId="5">'Forma 6'!$K$72</definedName>
    <definedName name="VAS075_F_Pastataiadmini443NuotekuDumblo" localSheetId="5">'Forma 6'!$L$72</definedName>
    <definedName name="VAS075_F_Pastataiadmini44IsViso" localSheetId="5">'Forma 6'!$I$72</definedName>
    <definedName name="VAS075_F_Pastataiadmini45PavirsiniuNuoteku" localSheetId="5">'Forma 6'!$M$72</definedName>
    <definedName name="VAS075_F_Pastataiadmini46KitosReguliuojamosios" localSheetId="5">'Forma 6'!$N$72</definedName>
    <definedName name="VAS075_F_Pastataiadmini47KitosVeiklos" localSheetId="5">'Forma 6'!$Q$72</definedName>
    <definedName name="VAS075_F_Pastataiadmini4Apskaitosveikla1" localSheetId="5">'Forma 6'!$O$72</definedName>
    <definedName name="VAS075_F_Pastataiadmini4Kitareguliuoja1" localSheetId="5">'Forma 6'!$P$72</definedName>
    <definedName name="VAS075_F_Pastataiadmini51IS" localSheetId="5">'Forma 6'!$D$122</definedName>
    <definedName name="VAS075_F_Pastataiadmini531GeriamojoVandens" localSheetId="5">'Forma 6'!$F$122</definedName>
    <definedName name="VAS075_F_Pastataiadmini532GeriamojoVandens" localSheetId="5">'Forma 6'!$G$122</definedName>
    <definedName name="VAS075_F_Pastataiadmini533GeriamojoVandens" localSheetId="5">'Forma 6'!$H$122</definedName>
    <definedName name="VAS075_F_Pastataiadmini53IsViso" localSheetId="5">'Forma 6'!$E$122</definedName>
    <definedName name="VAS075_F_Pastataiadmini541NuotekuSurinkimas" localSheetId="5">'Forma 6'!$J$122</definedName>
    <definedName name="VAS075_F_Pastataiadmini542NuotekuValymas" localSheetId="5">'Forma 6'!$K$122</definedName>
    <definedName name="VAS075_F_Pastataiadmini543NuotekuDumblo" localSheetId="5">'Forma 6'!$L$122</definedName>
    <definedName name="VAS075_F_Pastataiadmini54IsViso" localSheetId="5">'Forma 6'!$I$122</definedName>
    <definedName name="VAS075_F_Pastataiadmini55PavirsiniuNuoteku" localSheetId="5">'Forma 6'!$M$122</definedName>
    <definedName name="VAS075_F_Pastataiadmini56KitosReguliuojamosios" localSheetId="5">'Forma 6'!$N$122</definedName>
    <definedName name="VAS075_F_Pastataiadmini57KitosVeiklos" localSheetId="5">'Forma 6'!$Q$122</definedName>
    <definedName name="VAS075_F_Pastataiadmini5Apskaitosveikla1" localSheetId="5">'Forma 6'!$O$122</definedName>
    <definedName name="VAS075_F_Pastataiadmini5Kitareguliuoja1" localSheetId="5">'Forma 6'!$P$122</definedName>
    <definedName name="VAS075_F_Pastataiirstat21IS" localSheetId="5">'Forma 6'!$D$15</definedName>
    <definedName name="VAS075_F_Pastataiirstat231GeriamojoVandens" localSheetId="5">'Forma 6'!$F$15</definedName>
    <definedName name="VAS075_F_Pastataiirstat232GeriamojoVandens" localSheetId="5">'Forma 6'!$G$15</definedName>
    <definedName name="VAS075_F_Pastataiirstat233GeriamojoVandens" localSheetId="5">'Forma 6'!$H$15</definedName>
    <definedName name="VAS075_F_Pastataiirstat23IsViso" localSheetId="5">'Forma 6'!$E$15</definedName>
    <definedName name="VAS075_F_Pastataiirstat241NuotekuSurinkimas" localSheetId="5">'Forma 6'!$J$15</definedName>
    <definedName name="VAS075_F_Pastataiirstat242NuotekuValymas" localSheetId="5">'Forma 6'!$K$15</definedName>
    <definedName name="VAS075_F_Pastataiirstat243NuotekuDumblo" localSheetId="5">'Forma 6'!$L$15</definedName>
    <definedName name="VAS075_F_Pastataiirstat24IsViso" localSheetId="5">'Forma 6'!$I$15</definedName>
    <definedName name="VAS075_F_Pastataiirstat25PavirsiniuNuoteku" localSheetId="5">'Forma 6'!$M$15</definedName>
    <definedName name="VAS075_F_Pastataiirstat26KitosReguliuojamosios" localSheetId="5">'Forma 6'!$N$15</definedName>
    <definedName name="VAS075_F_Pastataiirstat27KitosVeiklos" localSheetId="5">'Forma 6'!$Q$15</definedName>
    <definedName name="VAS075_F_Pastataiirstat2Apskaitosveikla1" localSheetId="5">'Forma 6'!$O$15</definedName>
    <definedName name="VAS075_F_Pastataiirstat2Kitareguliuoja1" localSheetId="5">'Forma 6'!$P$15</definedName>
    <definedName name="VAS075_F_Pastataiirstat31IS" localSheetId="5">'Forma 6'!$D$43</definedName>
    <definedName name="VAS075_F_Pastataiirstat331GeriamojoVandens" localSheetId="5">'Forma 6'!$F$43</definedName>
    <definedName name="VAS075_F_Pastataiirstat332GeriamojoVandens" localSheetId="5">'Forma 6'!$G$43</definedName>
    <definedName name="VAS075_F_Pastataiirstat333GeriamojoVandens" localSheetId="5">'Forma 6'!$H$43</definedName>
    <definedName name="VAS075_F_Pastataiirstat33IsViso" localSheetId="5">'Forma 6'!$E$43</definedName>
    <definedName name="VAS075_F_Pastataiirstat341NuotekuSurinkimas" localSheetId="5">'Forma 6'!$J$43</definedName>
    <definedName name="VAS075_F_Pastataiirstat342NuotekuValymas" localSheetId="5">'Forma 6'!$K$43</definedName>
    <definedName name="VAS075_F_Pastataiirstat343NuotekuDumblo" localSheetId="5">'Forma 6'!$L$43</definedName>
    <definedName name="VAS075_F_Pastataiirstat34IsViso" localSheetId="5">'Forma 6'!$I$43</definedName>
    <definedName name="VAS075_F_Pastataiirstat35PavirsiniuNuoteku" localSheetId="5">'Forma 6'!$M$43</definedName>
    <definedName name="VAS075_F_Pastataiirstat36KitosReguliuojamosios" localSheetId="5">'Forma 6'!$N$43</definedName>
    <definedName name="VAS075_F_Pastataiirstat37KitosVeiklos" localSheetId="5">'Forma 6'!$Q$43</definedName>
    <definedName name="VAS075_F_Pastataiirstat3Apskaitosveikla1" localSheetId="5">'Forma 6'!$O$43</definedName>
    <definedName name="VAS075_F_Pastataiirstat3Kitareguliuoja1" localSheetId="5">'Forma 6'!$P$43</definedName>
    <definedName name="VAS075_F_Pastataiirstat41IS" localSheetId="5">'Forma 6'!$D$71</definedName>
    <definedName name="VAS075_F_Pastataiirstat431GeriamojoVandens" localSheetId="5">'Forma 6'!$F$71</definedName>
    <definedName name="VAS075_F_Pastataiirstat432GeriamojoVandens" localSheetId="5">'Forma 6'!$G$71</definedName>
    <definedName name="VAS075_F_Pastataiirstat433GeriamojoVandens" localSheetId="5">'Forma 6'!$H$71</definedName>
    <definedName name="VAS075_F_Pastataiirstat43IsViso" localSheetId="5">'Forma 6'!$E$71</definedName>
    <definedName name="VAS075_F_Pastataiirstat441NuotekuSurinkimas" localSheetId="5">'Forma 6'!$J$71</definedName>
    <definedName name="VAS075_F_Pastataiirstat442NuotekuValymas" localSheetId="5">'Forma 6'!$K$71</definedName>
    <definedName name="VAS075_F_Pastataiirstat443NuotekuDumblo" localSheetId="5">'Forma 6'!$L$71</definedName>
    <definedName name="VAS075_F_Pastataiirstat44IsViso" localSheetId="5">'Forma 6'!$I$71</definedName>
    <definedName name="VAS075_F_Pastataiirstat45PavirsiniuNuoteku" localSheetId="5">'Forma 6'!$M$71</definedName>
    <definedName name="VAS075_F_Pastataiirstat46KitosReguliuojamosios" localSheetId="5">'Forma 6'!$N$71</definedName>
    <definedName name="VAS075_F_Pastataiirstat47KitosVeiklos" localSheetId="5">'Forma 6'!$Q$71</definedName>
    <definedName name="VAS075_F_Pastataiirstat4Apskaitosveikla1" localSheetId="5">'Forma 6'!$O$71</definedName>
    <definedName name="VAS075_F_Pastataiirstat4Kitareguliuoja1" localSheetId="5">'Forma 6'!$P$71</definedName>
    <definedName name="VAS075_F_Pastataiirstat51IS" localSheetId="5">'Forma 6'!$D$121</definedName>
    <definedName name="VAS075_F_Pastataiirstat531GeriamojoVandens" localSheetId="5">'Forma 6'!$F$121</definedName>
    <definedName name="VAS075_F_Pastataiirstat532GeriamojoVandens" localSheetId="5">'Forma 6'!$G$121</definedName>
    <definedName name="VAS075_F_Pastataiirstat533GeriamojoVandens" localSheetId="5">'Forma 6'!$H$121</definedName>
    <definedName name="VAS075_F_Pastataiirstat53IsViso" localSheetId="5">'Forma 6'!$E$121</definedName>
    <definedName name="VAS075_F_Pastataiirstat541NuotekuSurinkimas" localSheetId="5">'Forma 6'!$J$121</definedName>
    <definedName name="VAS075_F_Pastataiirstat542NuotekuValymas" localSheetId="5">'Forma 6'!$K$121</definedName>
    <definedName name="VAS075_F_Pastataiirstat543NuotekuDumblo" localSheetId="5">'Forma 6'!$L$121</definedName>
    <definedName name="VAS075_F_Pastataiirstat54IsViso" localSheetId="5">'Forma 6'!$I$121</definedName>
    <definedName name="VAS075_F_Pastataiirstat55PavirsiniuNuoteku" localSheetId="5">'Forma 6'!$M$121</definedName>
    <definedName name="VAS075_F_Pastataiirstat56KitosReguliuojamosios" localSheetId="5">'Forma 6'!$N$121</definedName>
    <definedName name="VAS075_F_Pastataiirstat57KitosVeiklos" localSheetId="5">'Forma 6'!$Q$121</definedName>
    <definedName name="VAS075_F_Pastataiirstat5Apskaitosveikla1" localSheetId="5">'Forma 6'!$O$121</definedName>
    <definedName name="VAS075_F_Pastataiirstat5Kitareguliuoja1" localSheetId="5">'Forma 6'!$P$121</definedName>
    <definedName name="VAS075_F_Saulessviesose11IS" localSheetId="5">'Forma 6'!$D$20</definedName>
    <definedName name="VAS075_F_Saulessviesose131GeriamojoVandens" localSheetId="5">'Forma 6'!$F$20</definedName>
    <definedName name="VAS075_F_Saulessviesose132GeriamojoVandens" localSheetId="5">'Forma 6'!$G$20</definedName>
    <definedName name="VAS075_F_Saulessviesose133GeriamojoVandens" localSheetId="5">'Forma 6'!$H$20</definedName>
    <definedName name="VAS075_F_Saulessviesose13IsViso" localSheetId="5">'Forma 6'!$E$20</definedName>
    <definedName name="VAS075_F_Saulessviesose141NuotekuSurinkimas" localSheetId="5">'Forma 6'!$J$20</definedName>
    <definedName name="VAS075_F_Saulessviesose142NuotekuValymas" localSheetId="5">'Forma 6'!$K$20</definedName>
    <definedName name="VAS075_F_Saulessviesose143NuotekuDumblo" localSheetId="5">'Forma 6'!$L$20</definedName>
    <definedName name="VAS075_F_Saulessviesose14IsViso" localSheetId="5">'Forma 6'!$I$20</definedName>
    <definedName name="VAS075_F_Saulessviesose15PavirsiniuNuoteku" localSheetId="5">'Forma 6'!$M$20</definedName>
    <definedName name="VAS075_F_Saulessviesose16KitosReguliuojamosios" localSheetId="5">'Forma 6'!$N$20</definedName>
    <definedName name="VAS075_F_Saulessviesose17KitosVeiklos" localSheetId="5">'Forma 6'!$Q$20</definedName>
    <definedName name="VAS075_F_Saulessviesose1Apskaitosveikla1" localSheetId="5">'Forma 6'!$O$20</definedName>
    <definedName name="VAS075_F_Saulessviesose1Kitareguliuoja1" localSheetId="5">'Forma 6'!$P$20</definedName>
    <definedName name="VAS075_F_Saulessviesose21IS" localSheetId="5">'Forma 6'!$D$48</definedName>
    <definedName name="VAS075_F_Saulessviesose231GeriamojoVandens" localSheetId="5">'Forma 6'!$F$48</definedName>
    <definedName name="VAS075_F_Saulessviesose232GeriamojoVandens" localSheetId="5">'Forma 6'!$G$48</definedName>
    <definedName name="VAS075_F_Saulessviesose233GeriamojoVandens" localSheetId="5">'Forma 6'!$H$48</definedName>
    <definedName name="VAS075_F_Saulessviesose23IsViso" localSheetId="5">'Forma 6'!$E$48</definedName>
    <definedName name="VAS075_F_Saulessviesose241NuotekuSurinkimas" localSheetId="5">'Forma 6'!$J$48</definedName>
    <definedName name="VAS075_F_Saulessviesose242NuotekuValymas" localSheetId="5">'Forma 6'!$K$48</definedName>
    <definedName name="VAS075_F_Saulessviesose243NuotekuDumblo" localSheetId="5">'Forma 6'!$L$48</definedName>
    <definedName name="VAS075_F_Saulessviesose24IsViso" localSheetId="5">'Forma 6'!$I$48</definedName>
    <definedName name="VAS075_F_Saulessviesose25PavirsiniuNuoteku" localSheetId="5">'Forma 6'!$M$48</definedName>
    <definedName name="VAS075_F_Saulessviesose26KitosReguliuojamosios" localSheetId="5">'Forma 6'!$N$48</definedName>
    <definedName name="VAS075_F_Saulessviesose27KitosVeiklos" localSheetId="5">'Forma 6'!$Q$48</definedName>
    <definedName name="VAS075_F_Saulessviesose2Apskaitosveikla1" localSheetId="5">'Forma 6'!$O$48</definedName>
    <definedName name="VAS075_F_Saulessviesose2Kitareguliuoja1" localSheetId="5">'Forma 6'!$P$48</definedName>
    <definedName name="VAS075_F_Saulessviesose31IS" localSheetId="5">'Forma 6'!$D$76</definedName>
    <definedName name="VAS075_F_Saulessviesose331GeriamojoVandens" localSheetId="5">'Forma 6'!$F$76</definedName>
    <definedName name="VAS075_F_Saulessviesose332GeriamojoVandens" localSheetId="5">'Forma 6'!$G$76</definedName>
    <definedName name="VAS075_F_Saulessviesose333GeriamojoVandens" localSheetId="5">'Forma 6'!$H$76</definedName>
    <definedName name="VAS075_F_Saulessviesose33IsViso" localSheetId="5">'Forma 6'!$E$76</definedName>
    <definedName name="VAS075_F_Saulessviesose341NuotekuSurinkimas" localSheetId="5">'Forma 6'!$J$76</definedName>
    <definedName name="VAS075_F_Saulessviesose342NuotekuValymas" localSheetId="5">'Forma 6'!$K$76</definedName>
    <definedName name="VAS075_F_Saulessviesose343NuotekuDumblo" localSheetId="5">'Forma 6'!$L$76</definedName>
    <definedName name="VAS075_F_Saulessviesose34IsViso" localSheetId="5">'Forma 6'!$I$76</definedName>
    <definedName name="VAS075_F_Saulessviesose35PavirsiniuNuoteku" localSheetId="5">'Forma 6'!$M$76</definedName>
    <definedName name="VAS075_F_Saulessviesose36KitosReguliuojamosios" localSheetId="5">'Forma 6'!$N$76</definedName>
    <definedName name="VAS075_F_Saulessviesose37KitosVeiklos" localSheetId="5">'Forma 6'!$Q$76</definedName>
    <definedName name="VAS075_F_Saulessviesose3Apskaitosveikla1" localSheetId="5">'Forma 6'!$O$76</definedName>
    <definedName name="VAS075_F_Saulessviesose3Kitareguliuoja1" localSheetId="5">'Forma 6'!$P$76</definedName>
    <definedName name="VAS075_F_Saulessviesose41IS" localSheetId="5">'Forma 6'!$D$126</definedName>
    <definedName name="VAS075_F_Saulessviesose431GeriamojoVandens" localSheetId="5">'Forma 6'!$F$126</definedName>
    <definedName name="VAS075_F_Saulessviesose432GeriamojoVandens" localSheetId="5">'Forma 6'!$G$126</definedName>
    <definedName name="VAS075_F_Saulessviesose433GeriamojoVandens" localSheetId="5">'Forma 6'!$H$126</definedName>
    <definedName name="VAS075_F_Saulessviesose43IsViso" localSheetId="5">'Forma 6'!$E$126</definedName>
    <definedName name="VAS075_F_Saulessviesose441NuotekuSurinkimas" localSheetId="5">'Forma 6'!$J$126</definedName>
    <definedName name="VAS075_F_Saulessviesose442NuotekuValymas" localSheetId="5">'Forma 6'!$K$126</definedName>
    <definedName name="VAS075_F_Saulessviesose443NuotekuDumblo" localSheetId="5">'Forma 6'!$L$126</definedName>
    <definedName name="VAS075_F_Saulessviesose44IsViso" localSheetId="5">'Forma 6'!$I$126</definedName>
    <definedName name="VAS075_F_Saulessviesose45PavirsiniuNuoteku" localSheetId="5">'Forma 6'!$M$126</definedName>
    <definedName name="VAS075_F_Saulessviesose46KitosReguliuojamosios" localSheetId="5">'Forma 6'!$N$126</definedName>
    <definedName name="VAS075_F_Saulessviesose47KitosVeiklos" localSheetId="5">'Forma 6'!$Q$126</definedName>
    <definedName name="VAS075_F_Saulessviesose4Apskaitosveikla1" localSheetId="5">'Forma 6'!$O$126</definedName>
    <definedName name="VAS075_F_Saulessviesose4Kitareguliuoja1" localSheetId="5">'Forma 6'!$P$126</definedName>
    <definedName name="VAS075_F_Silumosatsiska11IS" localSheetId="5">'Forma 6'!$D$28</definedName>
    <definedName name="VAS075_F_Silumosatsiska131GeriamojoVandens" localSheetId="5">'Forma 6'!$F$28</definedName>
    <definedName name="VAS075_F_Silumosatsiska132GeriamojoVandens" localSheetId="5">'Forma 6'!$G$28</definedName>
    <definedName name="VAS075_F_Silumosatsiska133GeriamojoVandens" localSheetId="5">'Forma 6'!$H$28</definedName>
    <definedName name="VAS075_F_Silumosatsiska13IsViso" localSheetId="5">'Forma 6'!$E$28</definedName>
    <definedName name="VAS075_F_Silumosatsiska141NuotekuSurinkimas" localSheetId="5">'Forma 6'!$J$28</definedName>
    <definedName name="VAS075_F_Silumosatsiska142NuotekuValymas" localSheetId="5">'Forma 6'!$K$28</definedName>
    <definedName name="VAS075_F_Silumosatsiska143NuotekuDumblo" localSheetId="5">'Forma 6'!$L$28</definedName>
    <definedName name="VAS075_F_Silumosatsiska14IsViso" localSheetId="5">'Forma 6'!$I$28</definedName>
    <definedName name="VAS075_F_Silumosatsiska15PavirsiniuNuoteku" localSheetId="5">'Forma 6'!$M$28</definedName>
    <definedName name="VAS075_F_Silumosatsiska16KitosReguliuojamosios" localSheetId="5">'Forma 6'!$N$28</definedName>
    <definedName name="VAS075_F_Silumosatsiska17KitosVeiklos" localSheetId="5">'Forma 6'!$Q$28</definedName>
    <definedName name="VAS075_F_Silumosatsiska1Apskaitosveikla1" localSheetId="5">'Forma 6'!$O$28</definedName>
    <definedName name="VAS075_F_Silumosatsiska1Kitareguliuoja1" localSheetId="5">'Forma 6'!$P$28</definedName>
    <definedName name="VAS075_F_Silumosatsiska21IS" localSheetId="5">'Forma 6'!$D$56</definedName>
    <definedName name="VAS075_F_Silumosatsiska231GeriamojoVandens" localSheetId="5">'Forma 6'!$F$56</definedName>
    <definedName name="VAS075_F_Silumosatsiska232GeriamojoVandens" localSheetId="5">'Forma 6'!$G$56</definedName>
    <definedName name="VAS075_F_Silumosatsiska233GeriamojoVandens" localSheetId="5">'Forma 6'!$H$56</definedName>
    <definedName name="VAS075_F_Silumosatsiska23IsViso" localSheetId="5">'Forma 6'!$E$56</definedName>
    <definedName name="VAS075_F_Silumosatsiska241NuotekuSurinkimas" localSheetId="5">'Forma 6'!$J$56</definedName>
    <definedName name="VAS075_F_Silumosatsiska242NuotekuValymas" localSheetId="5">'Forma 6'!$K$56</definedName>
    <definedName name="VAS075_F_Silumosatsiska243NuotekuDumblo" localSheetId="5">'Forma 6'!$L$56</definedName>
    <definedName name="VAS075_F_Silumosatsiska24IsViso" localSheetId="5">'Forma 6'!$I$56</definedName>
    <definedName name="VAS075_F_Silumosatsiska25PavirsiniuNuoteku" localSheetId="5">'Forma 6'!$M$56</definedName>
    <definedName name="VAS075_F_Silumosatsiska26KitosReguliuojamosios" localSheetId="5">'Forma 6'!$N$56</definedName>
    <definedName name="VAS075_F_Silumosatsiska27KitosVeiklos" localSheetId="5">'Forma 6'!$Q$56</definedName>
    <definedName name="VAS075_F_Silumosatsiska2Apskaitosveikla1" localSheetId="5">'Forma 6'!$O$56</definedName>
    <definedName name="VAS075_F_Silumosatsiska2Kitareguliuoja1" localSheetId="5">'Forma 6'!$P$56</definedName>
    <definedName name="VAS075_F_Silumosatsiska31IS" localSheetId="5">'Forma 6'!$D$84</definedName>
    <definedName name="VAS075_F_Silumosatsiska331GeriamojoVandens" localSheetId="5">'Forma 6'!$F$84</definedName>
    <definedName name="VAS075_F_Silumosatsiska332GeriamojoVandens" localSheetId="5">'Forma 6'!$G$84</definedName>
    <definedName name="VAS075_F_Silumosatsiska333GeriamojoVandens" localSheetId="5">'Forma 6'!$H$84</definedName>
    <definedName name="VAS075_F_Silumosatsiska33IsViso" localSheetId="5">'Forma 6'!$E$84</definedName>
    <definedName name="VAS075_F_Silumosatsiska341NuotekuSurinkimas" localSheetId="5">'Forma 6'!$J$84</definedName>
    <definedName name="VAS075_F_Silumosatsiska342NuotekuValymas" localSheetId="5">'Forma 6'!$K$84</definedName>
    <definedName name="VAS075_F_Silumosatsiska343NuotekuDumblo" localSheetId="5">'Forma 6'!$L$84</definedName>
    <definedName name="VAS075_F_Silumosatsiska34IsViso" localSheetId="5">'Forma 6'!$I$84</definedName>
    <definedName name="VAS075_F_Silumosatsiska35PavirsiniuNuoteku" localSheetId="5">'Forma 6'!$M$84</definedName>
    <definedName name="VAS075_F_Silumosatsiska36KitosReguliuojamosios" localSheetId="5">'Forma 6'!$N$84</definedName>
    <definedName name="VAS075_F_Silumosatsiska37KitosVeiklos" localSheetId="5">'Forma 6'!$Q$84</definedName>
    <definedName name="VAS075_F_Silumosatsiska3Apskaitosveikla1" localSheetId="5">'Forma 6'!$O$84</definedName>
    <definedName name="VAS075_F_Silumosatsiska3Kitareguliuoja1" localSheetId="5">'Forma 6'!$P$84</definedName>
    <definedName name="VAS075_F_Silumosatsiska41IS" localSheetId="5">'Forma 6'!$D$133</definedName>
    <definedName name="VAS075_F_Silumosatsiska431GeriamojoVandens" localSheetId="5">'Forma 6'!$F$133</definedName>
    <definedName name="VAS075_F_Silumosatsiska432GeriamojoVandens" localSheetId="5">'Forma 6'!$G$133</definedName>
    <definedName name="VAS075_F_Silumosatsiska433GeriamojoVandens" localSheetId="5">'Forma 6'!$H$133</definedName>
    <definedName name="VAS075_F_Silumosatsiska43IsViso" localSheetId="5">'Forma 6'!$E$133</definedName>
    <definedName name="VAS075_F_Silumosatsiska441NuotekuSurinkimas" localSheetId="5">'Forma 6'!$J$133</definedName>
    <definedName name="VAS075_F_Silumosatsiska442NuotekuValymas" localSheetId="5">'Forma 6'!$K$133</definedName>
    <definedName name="VAS075_F_Silumosatsiska443NuotekuDumblo" localSheetId="5">'Forma 6'!$L$133</definedName>
    <definedName name="VAS075_F_Silumosatsiska44IsViso" localSheetId="5">'Forma 6'!$I$133</definedName>
    <definedName name="VAS075_F_Silumosatsiska45PavirsiniuNuoteku" localSheetId="5">'Forma 6'!$M$133</definedName>
    <definedName name="VAS075_F_Silumosatsiska46KitosReguliuojamosios" localSheetId="5">'Forma 6'!$N$133</definedName>
    <definedName name="VAS075_F_Silumosatsiska47KitosVeiklos" localSheetId="5">'Forma 6'!$Q$133</definedName>
    <definedName name="VAS075_F_Silumosatsiska4Apskaitosveikla1" localSheetId="5">'Forma 6'!$O$133</definedName>
    <definedName name="VAS075_F_Silumosatsiska4Kitareguliuoja1" localSheetId="5">'Forma 6'!$P$133</definedName>
    <definedName name="VAS075_F_Silumosirkarst11IS" localSheetId="5">'Forma 6'!$D$19</definedName>
    <definedName name="VAS075_F_Silumosirkarst131GeriamojoVandens" localSheetId="5">'Forma 6'!$F$19</definedName>
    <definedName name="VAS075_F_Silumosirkarst132GeriamojoVandens" localSheetId="5">'Forma 6'!$G$19</definedName>
    <definedName name="VAS075_F_Silumosirkarst133GeriamojoVandens" localSheetId="5">'Forma 6'!$H$19</definedName>
    <definedName name="VAS075_F_Silumosirkarst13IsViso" localSheetId="5">'Forma 6'!$E$19</definedName>
    <definedName name="VAS075_F_Silumosirkarst141NuotekuSurinkimas" localSheetId="5">'Forma 6'!$J$19</definedName>
    <definedName name="VAS075_F_Silumosirkarst142NuotekuValymas" localSheetId="5">'Forma 6'!$K$19</definedName>
    <definedName name="VAS075_F_Silumosirkarst143NuotekuDumblo" localSheetId="5">'Forma 6'!$L$19</definedName>
    <definedName name="VAS075_F_Silumosirkarst14IsViso" localSheetId="5">'Forma 6'!$I$19</definedName>
    <definedName name="VAS075_F_Silumosirkarst15PavirsiniuNuoteku" localSheetId="5">'Forma 6'!$M$19</definedName>
    <definedName name="VAS075_F_Silumosirkarst16KitosReguliuojamosios" localSheetId="5">'Forma 6'!$N$19</definedName>
    <definedName name="VAS075_F_Silumosirkarst17KitosVeiklos" localSheetId="5">'Forma 6'!$Q$19</definedName>
    <definedName name="VAS075_F_Silumosirkarst1Apskaitosveikla1" localSheetId="5">'Forma 6'!$O$19</definedName>
    <definedName name="VAS075_F_Silumosirkarst1Kitareguliuoja1" localSheetId="5">'Forma 6'!$P$19</definedName>
    <definedName name="VAS075_F_Silumosirkarst21IS" localSheetId="5">'Forma 6'!$D$47</definedName>
    <definedName name="VAS075_F_Silumosirkarst231GeriamojoVandens" localSheetId="5">'Forma 6'!$F$47</definedName>
    <definedName name="VAS075_F_Silumosirkarst232GeriamojoVandens" localSheetId="5">'Forma 6'!$G$47</definedName>
    <definedName name="VAS075_F_Silumosirkarst233GeriamojoVandens" localSheetId="5">'Forma 6'!$H$47</definedName>
    <definedName name="VAS075_F_Silumosirkarst23IsViso" localSheetId="5">'Forma 6'!$E$47</definedName>
    <definedName name="VAS075_F_Silumosirkarst241NuotekuSurinkimas" localSheetId="5">'Forma 6'!$J$47</definedName>
    <definedName name="VAS075_F_Silumosirkarst242NuotekuValymas" localSheetId="5">'Forma 6'!$K$47</definedName>
    <definedName name="VAS075_F_Silumosirkarst243NuotekuDumblo" localSheetId="5">'Forma 6'!$L$47</definedName>
    <definedName name="VAS075_F_Silumosirkarst24IsViso" localSheetId="5">'Forma 6'!$I$47</definedName>
    <definedName name="VAS075_F_Silumosirkarst25PavirsiniuNuoteku" localSheetId="5">'Forma 6'!$M$47</definedName>
    <definedName name="VAS075_F_Silumosirkarst26KitosReguliuojamosios" localSheetId="5">'Forma 6'!$N$47</definedName>
    <definedName name="VAS075_F_Silumosirkarst27KitosVeiklos" localSheetId="5">'Forma 6'!$Q$47</definedName>
    <definedName name="VAS075_F_Silumosirkarst2Apskaitosveikla1" localSheetId="5">'Forma 6'!$O$47</definedName>
    <definedName name="VAS075_F_Silumosirkarst2Kitareguliuoja1" localSheetId="5">'Forma 6'!$P$47</definedName>
    <definedName name="VAS075_F_Silumosirkarst31IS" localSheetId="5">'Forma 6'!$D$75</definedName>
    <definedName name="VAS075_F_Silumosirkarst331GeriamojoVandens" localSheetId="5">'Forma 6'!$F$75</definedName>
    <definedName name="VAS075_F_Silumosirkarst332GeriamojoVandens" localSheetId="5">'Forma 6'!$G$75</definedName>
    <definedName name="VAS075_F_Silumosirkarst333GeriamojoVandens" localSheetId="5">'Forma 6'!$H$75</definedName>
    <definedName name="VAS075_F_Silumosirkarst33IsViso" localSheetId="5">'Forma 6'!$E$75</definedName>
    <definedName name="VAS075_F_Silumosirkarst341NuotekuSurinkimas" localSheetId="5">'Forma 6'!$J$75</definedName>
    <definedName name="VAS075_F_Silumosirkarst342NuotekuValymas" localSheetId="5">'Forma 6'!$K$75</definedName>
    <definedName name="VAS075_F_Silumosirkarst343NuotekuDumblo" localSheetId="5">'Forma 6'!$L$75</definedName>
    <definedName name="VAS075_F_Silumosirkarst34IsViso" localSheetId="5">'Forma 6'!$I$75</definedName>
    <definedName name="VAS075_F_Silumosirkarst35PavirsiniuNuoteku" localSheetId="5">'Forma 6'!$M$75</definedName>
    <definedName name="VAS075_F_Silumosirkarst36KitosReguliuojamosios" localSheetId="5">'Forma 6'!$N$75</definedName>
    <definedName name="VAS075_F_Silumosirkarst37KitosVeiklos" localSheetId="5">'Forma 6'!$Q$75</definedName>
    <definedName name="VAS075_F_Silumosirkarst3Apskaitosveikla1" localSheetId="5">'Forma 6'!$O$75</definedName>
    <definedName name="VAS075_F_Silumosirkarst3Kitareguliuoja1" localSheetId="5">'Forma 6'!$P$75</definedName>
    <definedName name="VAS075_F_Silumosirkarst41IS" localSheetId="5">'Forma 6'!$D$125</definedName>
    <definedName name="VAS075_F_Silumosirkarst431GeriamojoVandens" localSheetId="5">'Forma 6'!$F$125</definedName>
    <definedName name="VAS075_F_Silumosirkarst432GeriamojoVandens" localSheetId="5">'Forma 6'!$G$125</definedName>
    <definedName name="VAS075_F_Silumosirkarst433GeriamojoVandens" localSheetId="5">'Forma 6'!$H$125</definedName>
    <definedName name="VAS075_F_Silumosirkarst43IsViso" localSheetId="5">'Forma 6'!$E$125</definedName>
    <definedName name="VAS075_F_Silumosirkarst441NuotekuSurinkimas" localSheetId="5">'Forma 6'!$J$125</definedName>
    <definedName name="VAS075_F_Silumosirkarst442NuotekuValymas" localSheetId="5">'Forma 6'!$K$125</definedName>
    <definedName name="VAS075_F_Silumosirkarst443NuotekuDumblo" localSheetId="5">'Forma 6'!$L$125</definedName>
    <definedName name="VAS075_F_Silumosirkarst44IsViso" localSheetId="5">'Forma 6'!$I$125</definedName>
    <definedName name="VAS075_F_Silumosirkarst45PavirsiniuNuoteku" localSheetId="5">'Forma 6'!$M$125</definedName>
    <definedName name="VAS075_F_Silumosirkarst46KitosReguliuojamosios" localSheetId="5">'Forma 6'!$N$125</definedName>
    <definedName name="VAS075_F_Silumosirkarst47KitosVeiklos" localSheetId="5">'Forma 6'!$Q$125</definedName>
    <definedName name="VAS075_F_Silumosirkarst4Apskaitosveikla1" localSheetId="5">'Forma 6'!$O$125</definedName>
    <definedName name="VAS075_F_Silumosirkarst4Kitareguliuoja1" localSheetId="5">'Forma 6'!$P$125</definedName>
    <definedName name="VAS075_F_Specprogramine21IS" localSheetId="5">'Forma 6'!$D$13</definedName>
    <definedName name="VAS075_F_Specprogramine231GeriamojoVandens" localSheetId="5">'Forma 6'!$F$13</definedName>
    <definedName name="VAS075_F_Specprogramine232GeriamojoVandens" localSheetId="5">'Forma 6'!$G$13</definedName>
    <definedName name="VAS075_F_Specprogramine233GeriamojoVandens" localSheetId="5">'Forma 6'!$H$13</definedName>
    <definedName name="VAS075_F_Specprogramine23IsViso" localSheetId="5">'Forma 6'!$E$13</definedName>
    <definedName name="VAS075_F_Specprogramine241NuotekuSurinkimas" localSheetId="5">'Forma 6'!$J$13</definedName>
    <definedName name="VAS075_F_Specprogramine242NuotekuValymas" localSheetId="5">'Forma 6'!$K$13</definedName>
    <definedName name="VAS075_F_Specprogramine243NuotekuDumblo" localSheetId="5">'Forma 6'!$L$13</definedName>
    <definedName name="VAS075_F_Specprogramine24IsViso" localSheetId="5">'Forma 6'!$I$13</definedName>
    <definedName name="VAS075_F_Specprogramine25PavirsiniuNuoteku" localSheetId="5">'Forma 6'!$M$13</definedName>
    <definedName name="VAS075_F_Specprogramine26KitosReguliuojamosios" localSheetId="5">'Forma 6'!$N$13</definedName>
    <definedName name="VAS075_F_Specprogramine27KitosVeiklos" localSheetId="5">'Forma 6'!$Q$13</definedName>
    <definedName name="VAS075_F_Specprogramine2Apskaitosveikla1" localSheetId="5">'Forma 6'!$O$13</definedName>
    <definedName name="VAS075_F_Specprogramine2Kitareguliuoja1" localSheetId="5">'Forma 6'!$P$13</definedName>
    <definedName name="VAS075_F_Specprogramine31IS" localSheetId="5">'Forma 6'!$D$41</definedName>
    <definedName name="VAS075_F_Specprogramine331GeriamojoVandens" localSheetId="5">'Forma 6'!$F$41</definedName>
    <definedName name="VAS075_F_Specprogramine332GeriamojoVandens" localSheetId="5">'Forma 6'!$G$41</definedName>
    <definedName name="VAS075_F_Specprogramine333GeriamojoVandens" localSheetId="5">'Forma 6'!$H$41</definedName>
    <definedName name="VAS075_F_Specprogramine33IsViso" localSheetId="5">'Forma 6'!$E$41</definedName>
    <definedName name="VAS075_F_Specprogramine341NuotekuSurinkimas" localSheetId="5">'Forma 6'!$J$41</definedName>
    <definedName name="VAS075_F_Specprogramine342NuotekuValymas" localSheetId="5">'Forma 6'!$K$41</definedName>
    <definedName name="VAS075_F_Specprogramine343NuotekuDumblo" localSheetId="5">'Forma 6'!$L$41</definedName>
    <definedName name="VAS075_F_Specprogramine34IsViso" localSheetId="5">'Forma 6'!$I$41</definedName>
    <definedName name="VAS075_F_Specprogramine35PavirsiniuNuoteku" localSheetId="5">'Forma 6'!$M$41</definedName>
    <definedName name="VAS075_F_Specprogramine36KitosReguliuojamosios" localSheetId="5">'Forma 6'!$N$41</definedName>
    <definedName name="VAS075_F_Specprogramine37KitosVeiklos" localSheetId="5">'Forma 6'!$Q$41</definedName>
    <definedName name="VAS075_F_Specprogramine3Apskaitosveikla1" localSheetId="5">'Forma 6'!$O$41</definedName>
    <definedName name="VAS075_F_Specprogramine3Kitareguliuoja1" localSheetId="5">'Forma 6'!$P$41</definedName>
    <definedName name="VAS075_F_Specprogramine41IS" localSheetId="5">'Forma 6'!$D$69</definedName>
    <definedName name="VAS075_F_Specprogramine431GeriamojoVandens" localSheetId="5">'Forma 6'!$F$69</definedName>
    <definedName name="VAS075_F_Specprogramine432GeriamojoVandens" localSheetId="5">'Forma 6'!$G$69</definedName>
    <definedName name="VAS075_F_Specprogramine433GeriamojoVandens" localSheetId="5">'Forma 6'!$H$69</definedName>
    <definedName name="VAS075_F_Specprogramine43IsViso" localSheetId="5">'Forma 6'!$E$69</definedName>
    <definedName name="VAS075_F_Specprogramine441NuotekuSurinkimas" localSheetId="5">'Forma 6'!$J$69</definedName>
    <definedName name="VAS075_F_Specprogramine442NuotekuValymas" localSheetId="5">'Forma 6'!$K$69</definedName>
    <definedName name="VAS075_F_Specprogramine443NuotekuDumblo" localSheetId="5">'Forma 6'!$L$69</definedName>
    <definedName name="VAS075_F_Specprogramine44IsViso" localSheetId="5">'Forma 6'!$I$69</definedName>
    <definedName name="VAS075_F_Specprogramine45PavirsiniuNuoteku" localSheetId="5">'Forma 6'!$M$69</definedName>
    <definedName name="VAS075_F_Specprogramine46KitosReguliuojamosios" localSheetId="5">'Forma 6'!$N$69</definedName>
    <definedName name="VAS075_F_Specprogramine47KitosVeiklos" localSheetId="5">'Forma 6'!$Q$69</definedName>
    <definedName name="VAS075_F_Specprogramine4Apskaitosveikla1" localSheetId="5">'Forma 6'!$O$69</definedName>
    <definedName name="VAS075_F_Specprogramine4Kitareguliuoja1" localSheetId="5">'Forma 6'!$P$69</definedName>
    <definedName name="VAS075_F_Specprogramine51IS" localSheetId="5">'Forma 6'!$D$119</definedName>
    <definedName name="VAS075_F_Specprogramine531GeriamojoVandens" localSheetId="5">'Forma 6'!$F$119</definedName>
    <definedName name="VAS075_F_Specprogramine532GeriamojoVandens" localSheetId="5">'Forma 6'!$G$119</definedName>
    <definedName name="VAS075_F_Specprogramine533GeriamojoVandens" localSheetId="5">'Forma 6'!$H$119</definedName>
    <definedName name="VAS075_F_Specprogramine53IsViso" localSheetId="5">'Forma 6'!$E$119</definedName>
    <definedName name="VAS075_F_Specprogramine541NuotekuSurinkimas" localSheetId="5">'Forma 6'!$J$119</definedName>
    <definedName name="VAS075_F_Specprogramine542NuotekuValymas" localSheetId="5">'Forma 6'!$K$119</definedName>
    <definedName name="VAS075_F_Specprogramine543NuotekuDumblo" localSheetId="5">'Forma 6'!$L$119</definedName>
    <definedName name="VAS075_F_Specprogramine54IsViso" localSheetId="5">'Forma 6'!$I$119</definedName>
    <definedName name="VAS075_F_Specprogramine55PavirsiniuNuoteku" localSheetId="5">'Forma 6'!$M$119</definedName>
    <definedName name="VAS075_F_Specprogramine56KitosReguliuojamosios" localSheetId="5">'Forma 6'!$N$119</definedName>
    <definedName name="VAS075_F_Specprogramine57KitosVeiklos" localSheetId="5">'Forma 6'!$Q$119</definedName>
    <definedName name="VAS075_F_Specprogramine5Apskaitosveikla1" localSheetId="5">'Forma 6'!$O$119</definedName>
    <definedName name="VAS075_F_Specprogramine5Kitareguliuoja1" localSheetId="5">'Forma 6'!$P$119</definedName>
    <definedName name="VAS075_F_Standartinepro21IS" localSheetId="5">'Forma 6'!$D$12</definedName>
    <definedName name="VAS075_F_Standartinepro231GeriamojoVandens" localSheetId="5">'Forma 6'!$F$12</definedName>
    <definedName name="VAS075_F_Standartinepro232GeriamojoVandens" localSheetId="5">'Forma 6'!$G$12</definedName>
    <definedName name="VAS075_F_Standartinepro233GeriamojoVandens" localSheetId="5">'Forma 6'!$H$12</definedName>
    <definedName name="VAS075_F_Standartinepro23IsViso" localSheetId="5">'Forma 6'!$E$12</definedName>
    <definedName name="VAS075_F_Standartinepro241NuotekuSurinkimas" localSheetId="5">'Forma 6'!$J$12</definedName>
    <definedName name="VAS075_F_Standartinepro242NuotekuValymas" localSheetId="5">'Forma 6'!$K$12</definedName>
    <definedName name="VAS075_F_Standartinepro243NuotekuDumblo" localSheetId="5">'Forma 6'!$L$12</definedName>
    <definedName name="VAS075_F_Standartinepro24IsViso" localSheetId="5">'Forma 6'!$I$12</definedName>
    <definedName name="VAS075_F_Standartinepro25PavirsiniuNuoteku" localSheetId="5">'Forma 6'!$M$12</definedName>
    <definedName name="VAS075_F_Standartinepro26KitosReguliuojamosios" localSheetId="5">'Forma 6'!$N$12</definedName>
    <definedName name="VAS075_F_Standartinepro27KitosVeiklos" localSheetId="5">'Forma 6'!$Q$12</definedName>
    <definedName name="VAS075_F_Standartinepro2Apskaitosveikla1" localSheetId="5">'Forma 6'!$O$12</definedName>
    <definedName name="VAS075_F_Standartinepro2Kitareguliuoja1" localSheetId="5">'Forma 6'!$P$12</definedName>
    <definedName name="VAS075_F_Standartinepro31IS" localSheetId="5">'Forma 6'!$D$40</definedName>
    <definedName name="VAS075_F_Standartinepro331GeriamojoVandens" localSheetId="5">'Forma 6'!$F$40</definedName>
    <definedName name="VAS075_F_Standartinepro332GeriamojoVandens" localSheetId="5">'Forma 6'!$G$40</definedName>
    <definedName name="VAS075_F_Standartinepro333GeriamojoVandens" localSheetId="5">'Forma 6'!$H$40</definedName>
    <definedName name="VAS075_F_Standartinepro33IsViso" localSheetId="5">'Forma 6'!$E$40</definedName>
    <definedName name="VAS075_F_Standartinepro341NuotekuSurinkimas" localSheetId="5">'Forma 6'!$J$40</definedName>
    <definedName name="VAS075_F_Standartinepro342NuotekuValymas" localSheetId="5">'Forma 6'!$K$40</definedName>
    <definedName name="VAS075_F_Standartinepro343NuotekuDumblo" localSheetId="5">'Forma 6'!$L$40</definedName>
    <definedName name="VAS075_F_Standartinepro34IsViso" localSheetId="5">'Forma 6'!$I$40</definedName>
    <definedName name="VAS075_F_Standartinepro35PavirsiniuNuoteku" localSheetId="5">'Forma 6'!$M$40</definedName>
    <definedName name="VAS075_F_Standartinepro36KitosReguliuojamosios" localSheetId="5">'Forma 6'!$N$40</definedName>
    <definedName name="VAS075_F_Standartinepro37KitosVeiklos" localSheetId="5">'Forma 6'!$Q$40</definedName>
    <definedName name="VAS075_F_Standartinepro3Apskaitosveikla1" localSheetId="5">'Forma 6'!$O$40</definedName>
    <definedName name="VAS075_F_Standartinepro3Kitareguliuoja1" localSheetId="5">'Forma 6'!$P$40</definedName>
    <definedName name="VAS075_F_Standartinepro41IS" localSheetId="5">'Forma 6'!$D$68</definedName>
    <definedName name="VAS075_F_Standartinepro431GeriamojoVandens" localSheetId="5">'Forma 6'!$F$68</definedName>
    <definedName name="VAS075_F_Standartinepro432GeriamojoVandens" localSheetId="5">'Forma 6'!$G$68</definedName>
    <definedName name="VAS075_F_Standartinepro433GeriamojoVandens" localSheetId="5">'Forma 6'!$H$68</definedName>
    <definedName name="VAS075_F_Standartinepro43IsViso" localSheetId="5">'Forma 6'!$E$68</definedName>
    <definedName name="VAS075_F_Standartinepro441NuotekuSurinkimas" localSheetId="5">'Forma 6'!$J$68</definedName>
    <definedName name="VAS075_F_Standartinepro442NuotekuValymas" localSheetId="5">'Forma 6'!$K$68</definedName>
    <definedName name="VAS075_F_Standartinepro443NuotekuDumblo" localSheetId="5">'Forma 6'!$L$68</definedName>
    <definedName name="VAS075_F_Standartinepro44IsViso" localSheetId="5">'Forma 6'!$I$68</definedName>
    <definedName name="VAS075_F_Standartinepro45PavirsiniuNuoteku" localSheetId="5">'Forma 6'!$M$68</definedName>
    <definedName name="VAS075_F_Standartinepro46KitosReguliuojamosios" localSheetId="5">'Forma 6'!$N$68</definedName>
    <definedName name="VAS075_F_Standartinepro47KitosVeiklos" localSheetId="5">'Forma 6'!$Q$68</definedName>
    <definedName name="VAS075_F_Standartinepro4Apskaitosveikla1" localSheetId="5">'Forma 6'!$O$68</definedName>
    <definedName name="VAS075_F_Standartinepro4Kitareguliuoja1" localSheetId="5">'Forma 6'!$P$68</definedName>
    <definedName name="VAS075_F_Standartinepro51IS" localSheetId="5">'Forma 6'!$D$118</definedName>
    <definedName name="VAS075_F_Standartinepro531GeriamojoVandens" localSheetId="5">'Forma 6'!$F$118</definedName>
    <definedName name="VAS075_F_Standartinepro532GeriamojoVandens" localSheetId="5">'Forma 6'!$G$118</definedName>
    <definedName name="VAS075_F_Standartinepro533GeriamojoVandens" localSheetId="5">'Forma 6'!$H$118</definedName>
    <definedName name="VAS075_F_Standartinepro53IsViso" localSheetId="5">'Forma 6'!$E$118</definedName>
    <definedName name="VAS075_F_Standartinepro541NuotekuSurinkimas" localSheetId="5">'Forma 6'!$J$118</definedName>
    <definedName name="VAS075_F_Standartinepro542NuotekuValymas" localSheetId="5">'Forma 6'!$K$118</definedName>
    <definedName name="VAS075_F_Standartinepro543NuotekuDumblo" localSheetId="5">'Forma 6'!$L$118</definedName>
    <definedName name="VAS075_F_Standartinepro54IsViso" localSheetId="5">'Forma 6'!$I$118</definedName>
    <definedName name="VAS075_F_Standartinepro55PavirsiniuNuoteku" localSheetId="5">'Forma 6'!$M$118</definedName>
    <definedName name="VAS075_F_Standartinepro56KitosReguliuojamosios" localSheetId="5">'Forma 6'!$N$118</definedName>
    <definedName name="VAS075_F_Standartinepro57KitosVeiklos" localSheetId="5">'Forma 6'!$Q$118</definedName>
    <definedName name="VAS075_F_Standartinepro5Apskaitosveikla1" localSheetId="5">'Forma 6'!$O$118</definedName>
    <definedName name="VAS075_F_Standartinepro5Kitareguliuoja1" localSheetId="5">'Forma 6'!$P$118</definedName>
    <definedName name="VAS075_F_Tiesiogiaipask11IS" localSheetId="5">'Forma 6'!$D$38</definedName>
    <definedName name="VAS075_F_Tiesiogiaipask131GeriamojoVandens" localSheetId="5">'Forma 6'!$F$38</definedName>
    <definedName name="VAS075_F_Tiesiogiaipask132GeriamojoVandens" localSheetId="5">'Forma 6'!$G$38</definedName>
    <definedName name="VAS075_F_Tiesiogiaipask133GeriamojoVandens" localSheetId="5">'Forma 6'!$H$38</definedName>
    <definedName name="VAS075_F_Tiesiogiaipask13IsViso" localSheetId="5">'Forma 6'!$E$38</definedName>
    <definedName name="VAS075_F_Tiesiogiaipask141NuotekuSurinkimas" localSheetId="5">'Forma 6'!$J$38</definedName>
    <definedName name="VAS075_F_Tiesiogiaipask142NuotekuValymas" localSheetId="5">'Forma 6'!$K$38</definedName>
    <definedName name="VAS075_F_Tiesiogiaipask143NuotekuDumblo" localSheetId="5">'Forma 6'!$L$38</definedName>
    <definedName name="VAS075_F_Tiesiogiaipask14IsViso" localSheetId="5">'Forma 6'!$I$38</definedName>
    <definedName name="VAS075_F_Tiesiogiaipask15PavirsiniuNuoteku" localSheetId="5">'Forma 6'!$M$38</definedName>
    <definedName name="VAS075_F_Tiesiogiaipask16KitosReguliuojamosios" localSheetId="5">'Forma 6'!$N$38</definedName>
    <definedName name="VAS075_F_Tiesiogiaipask17KitosVeiklos" localSheetId="5">'Forma 6'!$Q$38</definedName>
    <definedName name="VAS075_F_Tiesiogiaipask1Apskaitosveikla1" localSheetId="5">'Forma 6'!$O$38</definedName>
    <definedName name="VAS075_F_Tiesiogiaipask1Kitareguliuoja1" localSheetId="5">'Forma 6'!$P$38</definedName>
    <definedName name="VAS075_F_Transportoprie21IS" localSheetId="5">'Forma 6'!$D$31</definedName>
    <definedName name="VAS075_F_Transportoprie231GeriamojoVandens" localSheetId="5">'Forma 6'!$F$31</definedName>
    <definedName name="VAS075_F_Transportoprie232GeriamojoVandens" localSheetId="5">'Forma 6'!$G$31</definedName>
    <definedName name="VAS075_F_Transportoprie233GeriamojoVandens" localSheetId="5">'Forma 6'!$H$31</definedName>
    <definedName name="VAS075_F_Transportoprie23IsViso" localSheetId="5">'Forma 6'!$E$31</definedName>
    <definedName name="VAS075_F_Transportoprie241NuotekuSurinkimas" localSheetId="5">'Forma 6'!$J$31</definedName>
    <definedName name="VAS075_F_Transportoprie242NuotekuValymas" localSheetId="5">'Forma 6'!$K$31</definedName>
    <definedName name="VAS075_F_Transportoprie243NuotekuDumblo" localSheetId="5">'Forma 6'!$L$31</definedName>
    <definedName name="VAS075_F_Transportoprie24IsViso" localSheetId="5">'Forma 6'!$I$31</definedName>
    <definedName name="VAS075_F_Transportoprie25PavirsiniuNuoteku" localSheetId="5">'Forma 6'!$M$31</definedName>
    <definedName name="VAS075_F_Transportoprie26KitosReguliuojamosios" localSheetId="5">'Forma 6'!$N$31</definedName>
    <definedName name="VAS075_F_Transportoprie27KitosVeiklos" localSheetId="5">'Forma 6'!$Q$31</definedName>
    <definedName name="VAS075_F_Transportoprie2Apskaitosveikla1" localSheetId="5">'Forma 6'!$O$31</definedName>
    <definedName name="VAS075_F_Transportoprie2Kitareguliuoja1" localSheetId="5">'Forma 6'!$P$31</definedName>
    <definedName name="VAS075_F_Transportoprie31IS" localSheetId="5">'Forma 6'!$D$59</definedName>
    <definedName name="VAS075_F_Transportoprie331GeriamojoVandens" localSheetId="5">'Forma 6'!$F$59</definedName>
    <definedName name="VAS075_F_Transportoprie332GeriamojoVandens" localSheetId="5">'Forma 6'!$G$59</definedName>
    <definedName name="VAS075_F_Transportoprie333GeriamojoVandens" localSheetId="5">'Forma 6'!$H$59</definedName>
    <definedName name="VAS075_F_Transportoprie33IsViso" localSheetId="5">'Forma 6'!$E$59</definedName>
    <definedName name="VAS075_F_Transportoprie341NuotekuSurinkimas" localSheetId="5">'Forma 6'!$J$59</definedName>
    <definedName name="VAS075_F_Transportoprie342NuotekuValymas" localSheetId="5">'Forma 6'!$K$59</definedName>
    <definedName name="VAS075_F_Transportoprie343NuotekuDumblo" localSheetId="5">'Forma 6'!$L$59</definedName>
    <definedName name="VAS075_F_Transportoprie34IsViso" localSheetId="5">'Forma 6'!$I$59</definedName>
    <definedName name="VAS075_F_Transportoprie35PavirsiniuNuoteku" localSheetId="5">'Forma 6'!$M$59</definedName>
    <definedName name="VAS075_F_Transportoprie36KitosReguliuojamosios" localSheetId="5">'Forma 6'!$N$59</definedName>
    <definedName name="VAS075_F_Transportoprie37KitosVeiklos" localSheetId="5">'Forma 6'!$Q$59</definedName>
    <definedName name="VAS075_F_Transportoprie3Apskaitosveikla1" localSheetId="5">'Forma 6'!$O$59</definedName>
    <definedName name="VAS075_F_Transportoprie3Kitareguliuoja1" localSheetId="5">'Forma 6'!$P$59</definedName>
    <definedName name="VAS075_F_Transportoprie41IS" localSheetId="5">'Forma 6'!$D$87</definedName>
    <definedName name="VAS075_F_Transportoprie431GeriamojoVandens" localSheetId="5">'Forma 6'!$F$87</definedName>
    <definedName name="VAS075_F_Transportoprie432GeriamojoVandens" localSheetId="5">'Forma 6'!$G$87</definedName>
    <definedName name="VAS075_F_Transportoprie433GeriamojoVandens" localSheetId="5">'Forma 6'!$H$87</definedName>
    <definedName name="VAS075_F_Transportoprie43IsViso" localSheetId="5">'Forma 6'!$E$87</definedName>
    <definedName name="VAS075_F_Transportoprie441NuotekuSurinkimas" localSheetId="5">'Forma 6'!$J$87</definedName>
    <definedName name="VAS075_F_Transportoprie442NuotekuValymas" localSheetId="5">'Forma 6'!$K$87</definedName>
    <definedName name="VAS075_F_Transportoprie443NuotekuDumblo" localSheetId="5">'Forma 6'!$L$87</definedName>
    <definedName name="VAS075_F_Transportoprie44IsViso" localSheetId="5">'Forma 6'!$I$87</definedName>
    <definedName name="VAS075_F_Transportoprie45PavirsiniuNuoteku" localSheetId="5">'Forma 6'!$M$87</definedName>
    <definedName name="VAS075_F_Transportoprie46KitosReguliuojamosios" localSheetId="5">'Forma 6'!$N$87</definedName>
    <definedName name="VAS075_F_Transportoprie47KitosVeiklos" localSheetId="5">'Forma 6'!$Q$87</definedName>
    <definedName name="VAS075_F_Transportoprie4Apskaitosveikla1" localSheetId="5">'Forma 6'!$O$87</definedName>
    <definedName name="VAS075_F_Transportoprie4Kitareguliuoja1" localSheetId="5">'Forma 6'!$P$87</definedName>
    <definedName name="VAS075_F_Transportoprie51IS" localSheetId="5">'Forma 6'!$D$136</definedName>
    <definedName name="VAS075_F_Transportoprie531GeriamojoVandens" localSheetId="5">'Forma 6'!$F$136</definedName>
    <definedName name="VAS075_F_Transportoprie532GeriamojoVandens" localSheetId="5">'Forma 6'!$G$136</definedName>
    <definedName name="VAS075_F_Transportoprie533GeriamojoVandens" localSheetId="5">'Forma 6'!$H$136</definedName>
    <definedName name="VAS075_F_Transportoprie53IsViso" localSheetId="5">'Forma 6'!$E$136</definedName>
    <definedName name="VAS075_F_Transportoprie541NuotekuSurinkimas" localSheetId="5">'Forma 6'!$J$136</definedName>
    <definedName name="VAS075_F_Transportoprie542NuotekuValymas" localSheetId="5">'Forma 6'!$K$136</definedName>
    <definedName name="VAS075_F_Transportoprie543NuotekuDumblo" localSheetId="5">'Forma 6'!$L$136</definedName>
    <definedName name="VAS075_F_Transportoprie54IsViso" localSheetId="5">'Forma 6'!$I$136</definedName>
    <definedName name="VAS075_F_Transportoprie55PavirsiniuNuoteku" localSheetId="5">'Forma 6'!$M$136</definedName>
    <definedName name="VAS075_F_Transportoprie56KitosReguliuojamosios" localSheetId="5">'Forma 6'!$N$136</definedName>
    <definedName name="VAS075_F_Transportoprie57KitosVeiklos" localSheetId="5">'Forma 6'!$Q$136</definedName>
    <definedName name="VAS075_F_Transportoprie5Apskaitosveikla1" localSheetId="5">'Forma 6'!$O$136</definedName>
    <definedName name="VAS075_F_Transportoprie5Kitareguliuoja1" localSheetId="5">'Forma 6'!$P$136</definedName>
    <definedName name="VAS075_F_Vamzdynai21IS" localSheetId="5">'Forma 6'!$D$18</definedName>
    <definedName name="VAS075_F_Vamzdynai231GeriamojoVandens" localSheetId="5">'Forma 6'!$F$18</definedName>
    <definedName name="VAS075_F_Vamzdynai232GeriamojoVandens" localSheetId="5">'Forma 6'!$G$18</definedName>
    <definedName name="VAS075_F_Vamzdynai233GeriamojoVandens" localSheetId="5">'Forma 6'!$H$18</definedName>
    <definedName name="VAS075_F_Vamzdynai23IsViso" localSheetId="5">'Forma 6'!$E$18</definedName>
    <definedName name="VAS075_F_Vamzdynai241NuotekuSurinkimas" localSheetId="5">'Forma 6'!$J$18</definedName>
    <definedName name="VAS075_F_Vamzdynai242NuotekuValymas" localSheetId="5">'Forma 6'!$K$18</definedName>
    <definedName name="VAS075_F_Vamzdynai243NuotekuDumblo" localSheetId="5">'Forma 6'!$L$18</definedName>
    <definedName name="VAS075_F_Vamzdynai24IsViso" localSheetId="5">'Forma 6'!$I$18</definedName>
    <definedName name="VAS075_F_Vamzdynai25PavirsiniuNuoteku" localSheetId="5">'Forma 6'!$M$18</definedName>
    <definedName name="VAS075_F_Vamzdynai26KitosReguliuojamosios" localSheetId="5">'Forma 6'!$N$18</definedName>
    <definedName name="VAS075_F_Vamzdynai27KitosVeiklos" localSheetId="5">'Forma 6'!$Q$18</definedName>
    <definedName name="VAS075_F_Vamzdynai2Apskaitosveikla1" localSheetId="5">'Forma 6'!$O$18</definedName>
    <definedName name="VAS075_F_Vamzdynai2Kitareguliuoja1" localSheetId="5">'Forma 6'!$P$18</definedName>
    <definedName name="VAS075_F_Vamzdynai31IS" localSheetId="5">'Forma 6'!$D$46</definedName>
    <definedName name="VAS075_F_Vamzdynai331GeriamojoVandens" localSheetId="5">'Forma 6'!$F$46</definedName>
    <definedName name="VAS075_F_Vamzdynai332GeriamojoVandens" localSheetId="5">'Forma 6'!$G$46</definedName>
    <definedName name="VAS075_F_Vamzdynai333GeriamojoVandens" localSheetId="5">'Forma 6'!$H$46</definedName>
    <definedName name="VAS075_F_Vamzdynai33IsViso" localSheetId="5">'Forma 6'!$E$46</definedName>
    <definedName name="VAS075_F_Vamzdynai341NuotekuSurinkimas" localSheetId="5">'Forma 6'!$J$46</definedName>
    <definedName name="VAS075_F_Vamzdynai342NuotekuValymas" localSheetId="5">'Forma 6'!$K$46</definedName>
    <definedName name="VAS075_F_Vamzdynai343NuotekuDumblo" localSheetId="5">'Forma 6'!$L$46</definedName>
    <definedName name="VAS075_F_Vamzdynai34IsViso" localSheetId="5">'Forma 6'!$I$46</definedName>
    <definedName name="VAS075_F_Vamzdynai35PavirsiniuNuoteku" localSheetId="5">'Forma 6'!$M$46</definedName>
    <definedName name="VAS075_F_Vamzdynai36KitosReguliuojamosios" localSheetId="5">'Forma 6'!$N$46</definedName>
    <definedName name="VAS075_F_Vamzdynai37KitosVeiklos" localSheetId="5">'Forma 6'!$Q$46</definedName>
    <definedName name="VAS075_F_Vamzdynai3Apskaitosveikla1" localSheetId="5">'Forma 6'!$O$46</definedName>
    <definedName name="VAS075_F_Vamzdynai3Kitareguliuoja1" localSheetId="5">'Forma 6'!$P$46</definedName>
    <definedName name="VAS075_F_Vamzdynai41IS" localSheetId="5">'Forma 6'!$D$74</definedName>
    <definedName name="VAS075_F_Vamzdynai431GeriamojoVandens" localSheetId="5">'Forma 6'!$F$74</definedName>
    <definedName name="VAS075_F_Vamzdynai432GeriamojoVandens" localSheetId="5">'Forma 6'!$G$74</definedName>
    <definedName name="VAS075_F_Vamzdynai433GeriamojoVandens" localSheetId="5">'Forma 6'!$H$74</definedName>
    <definedName name="VAS075_F_Vamzdynai43IsViso" localSheetId="5">'Forma 6'!$E$74</definedName>
    <definedName name="VAS075_F_Vamzdynai441NuotekuSurinkimas" localSheetId="5">'Forma 6'!$J$74</definedName>
    <definedName name="VAS075_F_Vamzdynai442NuotekuValymas" localSheetId="5">'Forma 6'!$K$74</definedName>
    <definedName name="VAS075_F_Vamzdynai443NuotekuDumblo" localSheetId="5">'Forma 6'!$L$74</definedName>
    <definedName name="VAS075_F_Vamzdynai44IsViso" localSheetId="5">'Forma 6'!$I$74</definedName>
    <definedName name="VAS075_F_Vamzdynai45PavirsiniuNuoteku" localSheetId="5">'Forma 6'!$M$74</definedName>
    <definedName name="VAS075_F_Vamzdynai46KitosReguliuojamosios" localSheetId="5">'Forma 6'!$N$74</definedName>
    <definedName name="VAS075_F_Vamzdynai47KitosVeiklos" localSheetId="5">'Forma 6'!$Q$74</definedName>
    <definedName name="VAS075_F_Vamzdynai4Apskaitosveikla1" localSheetId="5">'Forma 6'!$O$74</definedName>
    <definedName name="VAS075_F_Vamzdynai4Kitareguliuoja1" localSheetId="5">'Forma 6'!$P$74</definedName>
    <definedName name="VAS075_F_Vamzdynai51IS" localSheetId="5">'Forma 6'!$D$124</definedName>
    <definedName name="VAS075_F_Vamzdynai531GeriamojoVandens" localSheetId="5">'Forma 6'!$F$124</definedName>
    <definedName name="VAS075_F_Vamzdynai532GeriamojoVandens" localSheetId="5">'Forma 6'!$G$124</definedName>
    <definedName name="VAS075_F_Vamzdynai533GeriamojoVandens" localSheetId="5">'Forma 6'!$H$124</definedName>
    <definedName name="VAS075_F_Vamzdynai53IsViso" localSheetId="5">'Forma 6'!$E$124</definedName>
    <definedName name="VAS075_F_Vamzdynai541NuotekuSurinkimas" localSheetId="5">'Forma 6'!$J$124</definedName>
    <definedName name="VAS075_F_Vamzdynai542NuotekuValymas" localSheetId="5">'Forma 6'!$K$124</definedName>
    <definedName name="VAS075_F_Vamzdynai543NuotekuDumblo" localSheetId="5">'Forma 6'!$L$124</definedName>
    <definedName name="VAS075_F_Vamzdynai54IsViso" localSheetId="5">'Forma 6'!$I$124</definedName>
    <definedName name="VAS075_F_Vamzdynai55PavirsiniuNuoteku" localSheetId="5">'Forma 6'!$M$124</definedName>
    <definedName name="VAS075_F_Vamzdynai56KitosReguliuojamosios" localSheetId="5">'Forma 6'!$N$124</definedName>
    <definedName name="VAS075_F_Vamzdynai57KitosVeiklos" localSheetId="5">'Forma 6'!$Q$124</definedName>
    <definedName name="VAS075_F_Vamzdynai5Apskaitosveikla1" localSheetId="5">'Forma 6'!$O$124</definedName>
    <definedName name="VAS075_F_Vamzdynai5Kitareguliuoja1" localSheetId="5">'Forma 6'!$P$124</definedName>
    <definedName name="VAS075_F_Vandenssiurbli21IS" localSheetId="5">'Forma 6'!$D$23</definedName>
    <definedName name="VAS075_F_Vandenssiurbli231GeriamojoVandens" localSheetId="5">'Forma 6'!$F$23</definedName>
    <definedName name="VAS075_F_Vandenssiurbli232GeriamojoVandens" localSheetId="5">'Forma 6'!$G$23</definedName>
    <definedName name="VAS075_F_Vandenssiurbli233GeriamojoVandens" localSheetId="5">'Forma 6'!$H$23</definedName>
    <definedName name="VAS075_F_Vandenssiurbli23IsViso" localSheetId="5">'Forma 6'!$E$23</definedName>
    <definedName name="VAS075_F_Vandenssiurbli241NuotekuSurinkimas" localSheetId="5">'Forma 6'!$J$23</definedName>
    <definedName name="VAS075_F_Vandenssiurbli242NuotekuValymas" localSheetId="5">'Forma 6'!$K$23</definedName>
    <definedName name="VAS075_F_Vandenssiurbli243NuotekuDumblo" localSheetId="5">'Forma 6'!$L$23</definedName>
    <definedName name="VAS075_F_Vandenssiurbli24IsViso" localSheetId="5">'Forma 6'!$I$23</definedName>
    <definedName name="VAS075_F_Vandenssiurbli25PavirsiniuNuoteku" localSheetId="5">'Forma 6'!$M$23</definedName>
    <definedName name="VAS075_F_Vandenssiurbli26KitosReguliuojamosios" localSheetId="5">'Forma 6'!$N$23</definedName>
    <definedName name="VAS075_F_Vandenssiurbli27KitosVeiklos" localSheetId="5">'Forma 6'!$Q$23</definedName>
    <definedName name="VAS075_F_Vandenssiurbli2Apskaitosveikla1" localSheetId="5">'Forma 6'!$O$23</definedName>
    <definedName name="VAS075_F_Vandenssiurbli2Kitareguliuoja1" localSheetId="5">'Forma 6'!$P$23</definedName>
    <definedName name="VAS075_F_Vandenssiurbli31IS" localSheetId="5">'Forma 6'!$D$51</definedName>
    <definedName name="VAS075_F_Vandenssiurbli331GeriamojoVandens" localSheetId="5">'Forma 6'!$F$51</definedName>
    <definedName name="VAS075_F_Vandenssiurbli332GeriamojoVandens" localSheetId="5">'Forma 6'!$G$51</definedName>
    <definedName name="VAS075_F_Vandenssiurbli333GeriamojoVandens" localSheetId="5">'Forma 6'!$H$51</definedName>
    <definedName name="VAS075_F_Vandenssiurbli33IsViso" localSheetId="5">'Forma 6'!$E$51</definedName>
    <definedName name="VAS075_F_Vandenssiurbli341NuotekuSurinkimas" localSheetId="5">'Forma 6'!$J$51</definedName>
    <definedName name="VAS075_F_Vandenssiurbli342NuotekuValymas" localSheetId="5">'Forma 6'!$K$51</definedName>
    <definedName name="VAS075_F_Vandenssiurbli343NuotekuDumblo" localSheetId="5">'Forma 6'!$L$51</definedName>
    <definedName name="VAS075_F_Vandenssiurbli34IsViso" localSheetId="5">'Forma 6'!$I$51</definedName>
    <definedName name="VAS075_F_Vandenssiurbli35PavirsiniuNuoteku" localSheetId="5">'Forma 6'!$M$51</definedName>
    <definedName name="VAS075_F_Vandenssiurbli36KitosReguliuojamosios" localSheetId="5">'Forma 6'!$N$51</definedName>
    <definedName name="VAS075_F_Vandenssiurbli37KitosVeiklos" localSheetId="5">'Forma 6'!$Q$51</definedName>
    <definedName name="VAS075_F_Vandenssiurbli3Apskaitosveikla1" localSheetId="5">'Forma 6'!$O$51</definedName>
    <definedName name="VAS075_F_Vandenssiurbli3Kitareguliuoja1" localSheetId="5">'Forma 6'!$P$51</definedName>
    <definedName name="VAS075_F_Vandenssiurbli41IS" localSheetId="5">'Forma 6'!$D$79</definedName>
    <definedName name="VAS075_F_Vandenssiurbli431GeriamojoVandens" localSheetId="5">'Forma 6'!$F$79</definedName>
    <definedName name="VAS075_F_Vandenssiurbli432GeriamojoVandens" localSheetId="5">'Forma 6'!$G$79</definedName>
    <definedName name="VAS075_F_Vandenssiurbli433GeriamojoVandens" localSheetId="5">'Forma 6'!$H$79</definedName>
    <definedName name="VAS075_F_Vandenssiurbli43IsViso" localSheetId="5">'Forma 6'!$E$79</definedName>
    <definedName name="VAS075_F_Vandenssiurbli441NuotekuSurinkimas" localSheetId="5">'Forma 6'!$J$79</definedName>
    <definedName name="VAS075_F_Vandenssiurbli442NuotekuValymas" localSheetId="5">'Forma 6'!$K$79</definedName>
    <definedName name="VAS075_F_Vandenssiurbli443NuotekuDumblo" localSheetId="5">'Forma 6'!$L$79</definedName>
    <definedName name="VAS075_F_Vandenssiurbli44IsViso" localSheetId="5">'Forma 6'!$I$79</definedName>
    <definedName name="VAS075_F_Vandenssiurbli45PavirsiniuNuoteku" localSheetId="5">'Forma 6'!$M$79</definedName>
    <definedName name="VAS075_F_Vandenssiurbli46KitosReguliuojamosios" localSheetId="5">'Forma 6'!$N$79</definedName>
    <definedName name="VAS075_F_Vandenssiurbli47KitosVeiklos" localSheetId="5">'Forma 6'!$Q$79</definedName>
    <definedName name="VAS075_F_Vandenssiurbli4Apskaitosveikla1" localSheetId="5">'Forma 6'!$O$79</definedName>
    <definedName name="VAS075_F_Vandenssiurbli4Kitareguliuoja1" localSheetId="5">'Forma 6'!$P$79</definedName>
    <definedName name="VAS075_F_Verslovienetui21IS" localSheetId="5">'Forma 6'!$D$164</definedName>
    <definedName name="VAS075_F_Verslovienetui231GeriamojoVandens" localSheetId="5">'Forma 6'!$F$164</definedName>
    <definedName name="VAS075_F_Verslovienetui232GeriamojoVandens" localSheetId="5">'Forma 6'!$G$164</definedName>
    <definedName name="VAS075_F_Verslovienetui233GeriamojoVandens" localSheetId="5">'Forma 6'!$H$164</definedName>
    <definedName name="VAS075_F_Verslovienetui23IsViso" localSheetId="5">'Forma 6'!$E$164</definedName>
    <definedName name="VAS075_F_Verslovienetui241NuotekuSurinkimas" localSheetId="5">'Forma 6'!$J$164</definedName>
    <definedName name="VAS075_F_Verslovienetui242NuotekuValymas" localSheetId="5">'Forma 6'!$K$164</definedName>
    <definedName name="VAS075_F_Verslovienetui243NuotekuDumblo" localSheetId="5">'Forma 6'!$L$164</definedName>
    <definedName name="VAS075_F_Verslovienetui24IsViso" localSheetId="5">'Forma 6'!$I$164</definedName>
    <definedName name="VAS075_F_Verslovienetui25PavirsiniuNuoteku" localSheetId="5">'Forma 6'!$M$164</definedName>
    <definedName name="VAS075_F_Verslovienetui26KitosReguliuojamosios" localSheetId="5">'Forma 6'!$N$164</definedName>
    <definedName name="VAS075_F_Verslovienetui27KitosVeiklos" localSheetId="5">'Forma 6'!$Q$164</definedName>
    <definedName name="VAS075_F_Verslovienetui2Apskaitosveikla1" localSheetId="5">'Forma 6'!$O$164</definedName>
    <definedName name="VAS075_F_Verslovienetui2Kitareguliuoja1" localSheetId="5">'Forma 6'!$P$164</definedName>
    <definedName name="VAS080_D_Apskaitosveikl10" localSheetId="6">'Forma 11'!$C$30</definedName>
    <definedName name="VAS080_D_AtaskaitinisLaikotarpis" localSheetId="6">'Forma 11'!$E$9</definedName>
    <definedName name="VAS080_D_Bendraipriskir2" localSheetId="6">'Forma 11'!$C$31</definedName>
    <definedName name="VAS080_D_Elektrosenergi10" localSheetId="6">'Forma 11'!$C$20</definedName>
    <definedName name="VAS080_D_Elektrosenergi11" localSheetId="6">'Forma 11'!$C$29</definedName>
    <definedName name="VAS080_D_Elektrosenergi12" localSheetId="6">'Forma 11'!$C$32</definedName>
    <definedName name="VAS080_D_Elektrosenergi13" localSheetId="6">'Forma 11'!$C$34</definedName>
    <definedName name="VAS080_D_Elektrosenergi14" localSheetId="6">'Forma 11'!$C$35</definedName>
    <definedName name="VAS080_D_Elektrosenergi15" localSheetId="6">'Forma 11'!$C$36</definedName>
    <definedName name="VAS080_D_Elektrosenergi16" localSheetId="6">'Forma 11'!$C$44</definedName>
    <definedName name="VAS080_D_Elektrosenergi17" localSheetId="6">'Forma 11'!$C$47</definedName>
    <definedName name="VAS080_D_Elektrosenergi18" localSheetId="6">'Forma 11'!$C$52</definedName>
    <definedName name="VAS080_D_Elektrosenergi19" localSheetId="6">'Forma 11'!$C$54</definedName>
    <definedName name="VAS080_D_Elektrosenergi20" localSheetId="6">'Forma 11'!$C$55</definedName>
    <definedName name="VAS080_D_Elektrosenergi9" localSheetId="6">'Forma 11'!$C$10</definedName>
    <definedName name="VAS080_D_Isgautopozemin1" localSheetId="6">'Forma 11'!$C$41</definedName>
    <definedName name="VAS080_D_Issioskaiciaus20" localSheetId="6">'Forma 11'!$C$11</definedName>
    <definedName name="VAS080_D_Issioskaiciaus21" localSheetId="6">'Forma 11'!$C$12</definedName>
    <definedName name="VAS080_D_Issioskaiciaus22" localSheetId="6">'Forma 11'!$C$21</definedName>
    <definedName name="VAS080_D_Netiesiogineje1" localSheetId="6">'Forma 11'!$C$19</definedName>
    <definedName name="VAS080_D_Netiesiogineje2" localSheetId="6">'Forma 11'!$C$28</definedName>
    <definedName name="VAS080_D_Nuotekudumblot14" localSheetId="6">'Forma 11'!$C$17</definedName>
    <definedName name="VAS080_D_Nuotekudumblot15" localSheetId="6">'Forma 11'!$C$26</definedName>
    <definedName name="VAS080_D_Nuotekusurinki7" localSheetId="6">'Forma 11'!$C$15</definedName>
    <definedName name="VAS080_D_Nuotekusurinki8" localSheetId="6">'Forma 11'!$C$24</definedName>
    <definedName name="VAS080_D_Nuotekuvalyme2" localSheetId="6">'Forma 11'!$C$16</definedName>
    <definedName name="VAS080_D_Nuotekuvalyme3" localSheetId="6">'Forma 11'!$C$25</definedName>
    <definedName name="VAS080_D_Paruostogeriam2" localSheetId="6">'Forma 11'!$C$46</definedName>
    <definedName name="VAS080_D_Pasalintatersa3" localSheetId="6">'Forma 11'!$C$53</definedName>
    <definedName name="VAS080_D_Pasigamintaele1" localSheetId="6">'Forma 11'!$C$33</definedName>
    <definedName name="VAS080_D_Patiektogeriam2" localSheetId="6">'Forma 11'!$C$42</definedName>
    <definedName name="VAS080_D_Pavirsiniunuot20" localSheetId="6">'Forma 11'!$C$18</definedName>
    <definedName name="VAS080_D_Pavirsiniunuot21" localSheetId="6">'Forma 11'!$C$27</definedName>
    <definedName name="VAS080_D_Perpumpuotunuo1" localSheetId="6">'Forma 11'!$C$50</definedName>
    <definedName name="VAS080_D_Perpumpuotunuo2" localSheetId="6">'Forma 11'!$C$51</definedName>
    <definedName name="VAS080_D_Surinktunuotek1" localSheetId="6">'Forma 11'!$C$49</definedName>
    <definedName name="VAS080_D_Trecioketvirto1" localSheetId="6">'Forma 11'!$C$43</definedName>
    <definedName name="VAS080_D_Vandenspristat2" localSheetId="6">'Forma 11'!$C$14</definedName>
    <definedName name="VAS080_D_Vandenspristat3" localSheetId="6">'Forma 11'!$C$23</definedName>
    <definedName name="VAS080_D_Vandensruosime3" localSheetId="6">'Forma 11'!$C$13</definedName>
    <definedName name="VAS080_D_Vandensruosime4" localSheetId="6">'Forma 11'!$C$22</definedName>
    <definedName name="VAS080_D_Vidutinissvert5" localSheetId="6">'Forma 11'!$C$38</definedName>
    <definedName name="VAS080_D_Vidutinissvert6" localSheetId="6">'Forma 11'!$C$40</definedName>
    <definedName name="VAS080_D_Vidutinissvert7" localSheetId="6">'Forma 11'!$C$39</definedName>
    <definedName name="VAS080_D_Vidutinissvert8" localSheetId="6">'Forma 11'!$C$45</definedName>
    <definedName name="VAS080_D_Vidutinissvert9" localSheetId="6">'Forma 11'!$C$48</definedName>
    <definedName name="VAS080_D_Vidutinissvertvand6" localSheetId="6">'Forma 11'!$C$37</definedName>
    <definedName name="VAS080_F_Apskaitosveikl10AtaskaitinisLaikotarpis" localSheetId="6">'Forma 11'!$E$30</definedName>
    <definedName name="VAS080_F_Bendraipriskir2AtaskaitinisLaikotarpis" localSheetId="6">'Forma 11'!$E$31</definedName>
    <definedName name="VAS080_F_Elektrosenergi10AtaskaitinisLaikotarpis" localSheetId="6">'Forma 11'!$E$20</definedName>
    <definedName name="VAS080_F_Elektrosenergi11AtaskaitinisLaikotarpis" localSheetId="6">'Forma 11'!$E$29</definedName>
    <definedName name="VAS080_F_Elektrosenergi12AtaskaitinisLaikotarpis" localSheetId="6">'Forma 11'!$E$32</definedName>
    <definedName name="VAS080_F_Elektrosenergi13AtaskaitinisLaikotarpis" localSheetId="6">'Forma 11'!$E$34</definedName>
    <definedName name="VAS080_F_Elektrosenergi15AtaskaitinisLaikotarpis" localSheetId="6">'Forma 11'!$E$36</definedName>
    <definedName name="VAS080_F_Elektrosenergi16AtaskaitinisLaikotarpis" localSheetId="6">'Forma 11'!$E$44</definedName>
    <definedName name="VAS080_F_Elektrosenergi17AtaskaitinisLaikotarpis" localSheetId="6">'Forma 11'!$E$47</definedName>
    <definedName name="VAS080_F_Elektrosenergi18AtaskaitinisLaikotarpis" localSheetId="6">'Forma 11'!$E$52</definedName>
    <definedName name="VAS080_F_Elektrosenergi19AtaskaitinisLaikotarpis" localSheetId="6">'Forma 11'!$E$54</definedName>
    <definedName name="VAS080_F_Elektrosenergi20AtaskaitinisLaikotarpis" localSheetId="6">'Forma 11'!$E$55</definedName>
    <definedName name="VAS080_F_Elektrosenergi9AtaskaitinisLaikotarpis" localSheetId="6">'Forma 11'!$E$10</definedName>
    <definedName name="VAS080_F_Isgautopozemin1AtaskaitinisLaikotarpis" localSheetId="6">'Forma 11'!$E$41</definedName>
    <definedName name="VAS080_F_Issioskaiciaus20AtaskaitinisLaikotarpis" localSheetId="6">'Forma 11'!$E$11</definedName>
    <definedName name="VAS080_F_Issioskaiciaus21AtaskaitinisLaikotarpis" localSheetId="6">'Forma 11'!$E$12</definedName>
    <definedName name="VAS080_F_Issioskaiciaus22AtaskaitinisLaikotarpis" localSheetId="6">'Forma 11'!$E$21</definedName>
    <definedName name="VAS080_F_Netiesiogineje1AtaskaitinisLaikotarpis" localSheetId="6">'Forma 11'!$E$19</definedName>
    <definedName name="VAS080_F_Netiesiogineje2AtaskaitinisLaikotarpis" localSheetId="6">'Forma 11'!$E$28</definedName>
    <definedName name="VAS080_F_Nuotekudumblot14AtaskaitinisLaikotarpis" localSheetId="6">'Forma 11'!$E$17</definedName>
    <definedName name="VAS080_F_Nuotekudumblot15AtaskaitinisLaikotarpis" localSheetId="6">'Forma 11'!$E$26</definedName>
    <definedName name="VAS080_F_Nuotekusurinki7AtaskaitinisLaikotarpis" localSheetId="6">'Forma 11'!$E$15</definedName>
    <definedName name="VAS080_F_Nuotekusurinki8AtaskaitinisLaikotarpis" localSheetId="6">'Forma 11'!$E$24</definedName>
    <definedName name="VAS080_F_Nuotekuvalyme2AtaskaitinisLaikotarpis" localSheetId="6">'Forma 11'!$E$16</definedName>
    <definedName name="VAS080_F_Nuotekuvalyme3AtaskaitinisLaikotarpis" localSheetId="6">'Forma 11'!$E$25</definedName>
    <definedName name="VAS080_F_Paruostogeriam2AtaskaitinisLaikotarpis" localSheetId="6">'Forma 11'!$E$46</definedName>
    <definedName name="VAS080_F_Pasalintatersa3AtaskaitinisLaikotarpis" localSheetId="6">'Forma 11'!$E$53</definedName>
    <definedName name="VAS080_F_Pasigamintaele1AtaskaitinisLaikotarpis" localSheetId="6">'Forma 11'!$E$33</definedName>
    <definedName name="VAS080_F_Patiektogeriam2AtaskaitinisLaikotarpis" localSheetId="6">'Forma 11'!$E$42</definedName>
    <definedName name="VAS080_F_Pavirsiniunuot20AtaskaitinisLaikotarpis" localSheetId="6">'Forma 11'!$E$18</definedName>
    <definedName name="VAS080_F_Pavirsiniunuot21AtaskaitinisLaikotarpis" localSheetId="6">'Forma 11'!$E$27</definedName>
    <definedName name="VAS080_F_Perpumpuotunuo1AtaskaitinisLaikotarpis" localSheetId="6">'Forma 11'!$E$50</definedName>
    <definedName name="VAS080_F_Perpumpuotunuo2AtaskaitinisLaikotarpis" localSheetId="6">'Forma 11'!$E$51</definedName>
    <definedName name="VAS080_F_Surinktunuotek1AtaskaitinisLaikotarpis" localSheetId="6">'Forma 11'!$E$49</definedName>
    <definedName name="VAS080_F_Trecioketvirto1AtaskaitinisLaikotarpis" localSheetId="6">'Forma 11'!$E$43</definedName>
    <definedName name="VAS080_F_Vandenspristat2AtaskaitinisLaikotarpis" localSheetId="6">'Forma 11'!$E$14</definedName>
    <definedName name="VAS080_F_Vandenspristat3AtaskaitinisLaikotarpis" localSheetId="6">'Forma 11'!$E$23</definedName>
    <definedName name="VAS080_F_Vandensruosime3AtaskaitinisLaikotarpis" localSheetId="6">'Forma 11'!$E$13</definedName>
    <definedName name="VAS080_F_Vandensruosime4AtaskaitinisLaikotarpis" localSheetId="6">'Forma 11'!$E$22</definedName>
    <definedName name="VAS080_F_Vidutinissvert5AtaskaitinisLaikotarpis" localSheetId="6">'Forma 11'!$E$38</definedName>
    <definedName name="VAS080_F_Vidutinissvert6AtaskaitinisLaikotarpis" localSheetId="6">'Forma 11'!$E$40</definedName>
    <definedName name="VAS080_F_Vidutinissvert7AtaskaitinisLaikotarpis" localSheetId="6">'Forma 11'!$E$39</definedName>
    <definedName name="VAS080_F_Vidutinissvert8AtaskaitinisLaikotarpis" localSheetId="6">'Forma 11'!$E$45</definedName>
    <definedName name="VAS080_F_Vidutinissvert9AtaskaitinisLaikotarpis" localSheetId="6">'Forma 11'!$E$48</definedName>
    <definedName name="VAS080_F_Vidutinissvertvand5AtaskaitinisLaikotarpis" localSheetId="6">'Forma 11'!$E$37</definedName>
    <definedName name="VAS079_D_Apskaitosveikl7" localSheetId="7">'Forma 10'!$C$23</definedName>
    <definedName name="VAS079_D_Apskaitosveikl8" localSheetId="7">'Forma 10'!$C$34</definedName>
    <definedName name="VAS079_D_Apskaitosveikl9" localSheetId="7">'Forma 10'!$C$35</definedName>
    <definedName name="VAS079_D_AtaskaitinisLaikotarpis" localSheetId="7">'Forma 10'!$E$9</definedName>
    <definedName name="VAS079_D_Bendraipriskir1" localSheetId="7">'Forma 10'!$C$38</definedName>
    <definedName name="VAS079_D_Darbuotojuskai1" localSheetId="7">'Forma 10'!$C$11</definedName>
    <definedName name="VAS079_D_Darbuotojuskai2" localSheetId="7">'Forma 10'!$C$12</definedName>
    <definedName name="VAS079_D_Darbuotojuskai3" localSheetId="7">'Forma 10'!$C$26</definedName>
    <definedName name="VAS079_D_Geriamojovande17" localSheetId="7">'Forma 10'!$C$14</definedName>
    <definedName name="VAS079_D_Gvtveiklaities1" localSheetId="7">'Forma 10'!$C$28</definedName>
    <definedName name="VAS079_D_Gvtveiklaities2" localSheetId="7">'Forma 10'!$C$29</definedName>
    <definedName name="VAS079_D_Issioskaiciaus18" localSheetId="7">'Forma 10'!$C$15</definedName>
    <definedName name="VAS079_D_Issioskaiciaus19" localSheetId="7">'Forma 10'!$C$19</definedName>
    <definedName name="VAS079_D_Netiesiogiaipr1" localSheetId="7">'Forma 10'!$C$24</definedName>
    <definedName name="VAS079_D_Netiesiogiaipr2" localSheetId="7">'Forma 10'!$C$36</definedName>
    <definedName name="VAS079_D_Netiesiogiaipr3" localSheetId="7">'Forma 10'!$C$37</definedName>
    <definedName name="VAS079_D_Ntveiklaitiesi1" localSheetId="7">'Forma 10'!$C$30</definedName>
    <definedName name="VAS079_D_Ntveiklaitiesi2" localSheetId="7">'Forma 10'!$C$31</definedName>
    <definedName name="VAS079_D_Nuotekudumblot13" localSheetId="7">'Forma 10'!$C$21</definedName>
    <definedName name="VAS079_D_Nuotekutvarkym10" localSheetId="7">'Forma 10'!$C$18</definedName>
    <definedName name="VAS079_D_Nuotekuvalyme1" localSheetId="7">'Forma 10'!$C$20</definedName>
    <definedName name="VAS079_D_Pavirsiniunuot17" localSheetId="7">'Forma 10'!$C$22</definedName>
    <definedName name="VAS079_D_Pavirsiniunuot18" localSheetId="7">'Forma 10'!$C$32</definedName>
    <definedName name="VAS079_D_Pavirsiniunuot19" localSheetId="7">'Forma 10'!$C$33</definedName>
    <definedName name="VAS079_D_Reguliuojamaiv1" localSheetId="7">'Forma 10'!$C$25</definedName>
    <definedName name="VAS079_D_Reguliuojamaiv2" localSheetId="7">'Forma 10'!$C$39</definedName>
    <definedName name="VAS079_D_Santykiniairod1" localSheetId="7">'Forma 10'!$C$27</definedName>
    <definedName name="VAS079_D_Tiesiogiaiirne1" localSheetId="7">'Forma 10'!$C$41</definedName>
    <definedName name="VAS079_D_Tiesiogiaipris1" localSheetId="7">'Forma 10'!$C$13</definedName>
    <definedName name="VAS079_D_Vandenspristat1" localSheetId="7">'Forma 10'!$C$17</definedName>
    <definedName name="VAS079_D_Vandensruosime2" localSheetId="7">'Forma 10'!$C$16</definedName>
    <definedName name="VAS079_D_Vidutinisdarbo1" localSheetId="7">'Forma 10'!$C$40</definedName>
    <definedName name="VAS079_D_Vidutinissalyg1" localSheetId="7">'Forma 10'!$E$10</definedName>
    <definedName name="VAS079_D_Vidutinissaras1" localSheetId="7">'Forma 10'!$F$10</definedName>
    <definedName name="VAS079_F_Apskaitosveikl7Vidutinissalyg1" localSheetId="7">'Forma 10'!$E$23</definedName>
    <definedName name="VAS079_F_Apskaitosveikl7Vidutinissaras1" localSheetId="7">'Forma 10'!$F$23</definedName>
    <definedName name="VAS079_F_Apskaitosveikl8Vidutinissalyg1" localSheetId="7">'Forma 10'!$E$34</definedName>
    <definedName name="VAS079_F_Apskaitosveikl9Vidutinissalyg1" localSheetId="7">'Forma 10'!$E$35</definedName>
    <definedName name="VAS079_F_Bendraipriskir1Vidutinissalyg1" localSheetId="7">'Forma 10'!$E$38</definedName>
    <definedName name="VAS079_F_Darbuotojuskai1Vidutinissalyg1" localSheetId="7">'Forma 10'!$E$11</definedName>
    <definedName name="VAS079_F_Darbuotojuskai1Vidutinissaras1" localSheetId="7">'Forma 10'!$F$11</definedName>
    <definedName name="VAS079_F_Darbuotojuskai2Vidutinissalyg1" localSheetId="7">'Forma 10'!$E$12</definedName>
    <definedName name="VAS079_F_Darbuotojuskai2Vidutinissaras1" localSheetId="7">'Forma 10'!$F$12</definedName>
    <definedName name="VAS079_F_Darbuotojuskai3Vidutinissalyg1" localSheetId="7">'Forma 10'!$E$26</definedName>
    <definedName name="VAS079_F_Darbuotojuskai3Vidutinissaras1" localSheetId="7">'Forma 10'!$F$26</definedName>
    <definedName name="VAS079_F_Geriamojovande17Vidutinissalyg1" localSheetId="7">'Forma 10'!$E$14</definedName>
    <definedName name="VAS079_F_Geriamojovande17Vidutinissaras1" localSheetId="7">'Forma 10'!$F$14</definedName>
    <definedName name="VAS079_F_Gvtveiklaities1Vidutinissalyg1" localSheetId="7">'Forma 10'!$E$28</definedName>
    <definedName name="VAS079_F_Gvtveiklaities2Vidutinissalyg1" localSheetId="7">'Forma 10'!$E$29</definedName>
    <definedName name="VAS079_F_Issioskaiciaus18Vidutinissalyg1" localSheetId="7">'Forma 10'!$E$15</definedName>
    <definedName name="VAS079_F_Issioskaiciaus18Vidutinissaras1" localSheetId="7">'Forma 10'!$F$15</definedName>
    <definedName name="VAS079_F_Issioskaiciaus19Vidutinissalyg1" localSheetId="7">'Forma 10'!$E$19</definedName>
    <definedName name="VAS079_F_Issioskaiciaus19Vidutinissaras1" localSheetId="7">'Forma 10'!$F$19</definedName>
    <definedName name="VAS079_F_Netiesiogiaipr1Vidutinissalyg1" localSheetId="7">'Forma 10'!$E$24</definedName>
    <definedName name="VAS079_F_Netiesiogiaipr1Vidutinissaras1" localSheetId="7">'Forma 10'!$F$24</definedName>
    <definedName name="VAS079_F_Netiesiogiaipr2Vidutinissalyg1" localSheetId="7">'Forma 10'!$E$36</definedName>
    <definedName name="VAS079_F_Netiesiogiaipr3Vidutinissalyg1" localSheetId="7">'Forma 10'!$E$37</definedName>
    <definedName name="VAS079_F_Ntveiklaitiesi1Vidutinissalyg1" localSheetId="7">'Forma 10'!$E$30</definedName>
    <definedName name="VAS079_F_Ntveiklaitiesi2Vidutinissalyg1" localSheetId="7">'Forma 10'!$E$31</definedName>
    <definedName name="VAS079_F_Nuotekudumblot13Vidutinissalyg1" localSheetId="7">'Forma 10'!$E$21</definedName>
    <definedName name="VAS079_F_Nuotekudumblot13Vidutinissaras1" localSheetId="7">'Forma 10'!$F$21</definedName>
    <definedName name="VAS079_F_Nuotekutvarkym10Vidutinissalyg1" localSheetId="7">'Forma 10'!$E$18</definedName>
    <definedName name="VAS079_F_Nuotekutvarkym10Vidutinissaras1" localSheetId="7">'Forma 10'!$F$18</definedName>
    <definedName name="VAS079_F_Nuotekuvalyme1Vidutinissalyg1" localSheetId="7">'Forma 10'!$E$20</definedName>
    <definedName name="VAS079_F_Nuotekuvalyme1Vidutinissaras1" localSheetId="7">'Forma 10'!$F$20</definedName>
    <definedName name="VAS079_F_Pavirsiniunuot17Vidutinissalyg1" localSheetId="7">'Forma 10'!$E$22</definedName>
    <definedName name="VAS079_F_Pavirsiniunuot17Vidutinissaras1" localSheetId="7">'Forma 10'!$F$22</definedName>
    <definedName name="VAS079_F_Pavirsiniunuot18Vidutinissalyg1" localSheetId="7">'Forma 10'!$E$32</definedName>
    <definedName name="VAS079_F_Pavirsiniunuot19Vidutinissalyg1" localSheetId="7">'Forma 10'!$E$33</definedName>
    <definedName name="VAS079_F_Reguliuojamaiv1Vidutinissalyg1" localSheetId="7">'Forma 10'!$E$25</definedName>
    <definedName name="VAS079_F_Reguliuojamaiv1Vidutinissaras1" localSheetId="7">'Forma 10'!$F$25</definedName>
    <definedName name="VAS079_F_Reguliuojamaiv2Vidutinissalyg1" localSheetId="7">'Forma 10'!$E$39</definedName>
    <definedName name="VAS079_F_Santykiniairod1AtaskaitinisLaikotarpis" localSheetId="7">'Forma 10'!$E$27</definedName>
    <definedName name="VAS079_F_Tiesiogiaiirne1Vidutinissalyg1" localSheetId="7">'Forma 10'!$E$41</definedName>
    <definedName name="VAS079_F_Tiesiogiaipris1Vidutinissalyg1" localSheetId="7">'Forma 10'!$E$13</definedName>
    <definedName name="VAS079_F_Tiesiogiaipris1Vidutinissaras1" localSheetId="7">'Forma 10'!$F$13</definedName>
    <definedName name="VAS079_F_Vandenspristat1Vidutinissalyg1" localSheetId="7">'Forma 10'!$E$17</definedName>
    <definedName name="VAS079_F_Vandenspristat1Vidutinissaras1" localSheetId="7">'Forma 10'!$F$17</definedName>
    <definedName name="VAS079_F_Vandensruosime2Vidutinissalyg1" localSheetId="7">'Forma 10'!$E$16</definedName>
    <definedName name="VAS079_F_Vandensruosime2Vidutinissaras1" localSheetId="7">'Forma 10'!$F$16</definedName>
    <definedName name="VAS079_F_Vidutinisdarbo1Vidutinissalyg1" localSheetId="7">'Forma 10'!$E$40</definedName>
    <definedName name="VAS077_D_Abonentaiirvar1" localSheetId="8">'Forma 8'!$C$95</definedName>
    <definedName name="VAS077_D_Abonentaiirvar2" localSheetId="8">'Forma 8'!$C$96</definedName>
    <definedName name="VAS077_D_Abonentaiirvar3" localSheetId="8">'Forma 8'!$C$97</definedName>
    <definedName name="VAS077_D_Abonentaikurie1" localSheetId="8">'Forma 8'!$C$91</definedName>
    <definedName name="VAS077_D_Abonentaikurie2" localSheetId="8">'Forma 8'!$C$92</definedName>
    <definedName name="VAS077_D_Abonentaikurie3" localSheetId="8">'Forma 8'!$C$93</definedName>
    <definedName name="VAS077_D_Abonentams1" localSheetId="8">'Forma 8'!$C$23</definedName>
    <definedName name="VAS077_D_Abonentamsuznu1" localSheetId="8">'Forma 8'!$C$51</definedName>
    <definedName name="VAS077_D_Abonentamsuzsu1" localSheetId="8">'Forma 8'!$C$49</definedName>
    <definedName name="VAS077_D_Abonentamsuzva1" localSheetId="8">'Forma 8'!$C$50</definedName>
    <definedName name="VAS077_D_Aptarnaujamuuk1" localSheetId="8">'Forma 8'!$C$82</definedName>
    <definedName name="VAS077_D_Aptarnaujamuuk2" localSheetId="8">'Forma 8'!$C$90</definedName>
    <definedName name="VAS077_D_Aptarnaujamuuk3" localSheetId="8">'Forma 8'!$C$94</definedName>
    <definedName name="VAS077_D_AtaskaitinisLaikotarpis" localSheetId="8">'Forma 8'!$E$9</definedName>
    <definedName name="VAS077_D_Daugiabuciunam1" localSheetId="8">'Forma 8'!$C$30</definedName>
    <definedName name="VAS077_D_Daugiabuciunam2" localSheetId="8">'Forma 8'!$C$70</definedName>
    <definedName name="VAS077_D_Daugiabuciuose1" localSheetId="8">'Forma 8'!$C$19</definedName>
    <definedName name="VAS077_D_Daugiabuciuose2" localSheetId="8">'Forma 8'!$C$44</definedName>
    <definedName name="VAS077_D_Geriamasisvand1" localSheetId="8">'Forma 8'!$C$10</definedName>
    <definedName name="VAS077_D_Geriamojovande1" localSheetId="8">'Forma 8'!$C$105</definedName>
    <definedName name="VAS077_D_Geriamojovande2" localSheetId="8">'Forma 8'!$C$72</definedName>
    <definedName name="VAS077_D_Gyventojuskaic1" localSheetId="8">'Forma 8'!$C$80</definedName>
    <definedName name="VAS077_D_Individualiuos1" localSheetId="8">'Forma 8'!$C$22</definedName>
    <definedName name="VAS077_D_Individualiuos2" localSheetId="8">'Forma 8'!$C$48</definedName>
    <definedName name="VAS077_D_Individualiuos3" localSheetId="8">'Forma 8'!$C$85</definedName>
    <definedName name="VAS077_D_Individualiuos4" localSheetId="8">'Forma 8'!$C$46</definedName>
    <definedName name="VAS077_D_Individualiuos5" localSheetId="8">'Forma 8'!$C$47</definedName>
    <definedName name="VAS077_D_Irengtaivadine1" localSheetId="8">'Forma 8'!$F$104</definedName>
    <definedName name="VAS077_D_Isgautopozemin1" localSheetId="8">'Forma 8'!$C$11</definedName>
    <definedName name="VAS077_D_Issioskaiciaus1" localSheetId="8">'Forma 8'!$C$14</definedName>
    <definedName name="VAS077_D_Issioskaiciaus10" localSheetId="8">'Forma 8'!$C$56</definedName>
    <definedName name="VAS077_D_Issioskaiciaus11" localSheetId="8">'Forma 8'!$C$68</definedName>
    <definedName name="VAS077_D_Issioskaiciaus12" localSheetId="8">'Forma 8'!$C$84</definedName>
    <definedName name="VAS077_D_Issioskaiciaus13" localSheetId="8">'Forma 8'!$C$73</definedName>
    <definedName name="VAS077_D_Issioskaiciaus14" localSheetId="8">'Forma 8'!$C$75</definedName>
    <definedName name="VAS077_D_Issioskaiciaus15" localSheetId="8">'Forma 8'!$C$77</definedName>
    <definedName name="VAS077_D_Issioskaiciaus16" localSheetId="8">'Forma 8'!$C$20</definedName>
    <definedName name="VAS077_D_Issioskaiciaus2" localSheetId="8">'Forma 8'!$C$15</definedName>
    <definedName name="VAS077_D_Issioskaiciaus3" localSheetId="8">'Forma 8'!$C$21</definedName>
    <definedName name="VAS077_D_Issioskaiciaus4" localSheetId="8">'Forma 8'!$C$24</definedName>
    <definedName name="VAS077_D_Issioskaiciaus5" localSheetId="8">'Forma 8'!$C$28</definedName>
    <definedName name="VAS077_D_Issioskaiciaus6" localSheetId="8">'Forma 8'!$C$32</definedName>
    <definedName name="VAS077_D_Issioskaiciaus7" localSheetId="8">'Forma 8'!$C$35</definedName>
    <definedName name="VAS077_D_Issioskaiciaus8" localSheetId="8">'Forma 8'!$C$45</definedName>
    <definedName name="VAS077_D_Issioskaiciaus9" localSheetId="8">'Forma 8'!$C$54</definedName>
    <definedName name="VAS077_D_Isvalytasbuiti1" localSheetId="8">'Forma 8'!$C$39</definedName>
    <definedName name="VAS077_D_Isvalytaspavir1" localSheetId="8">'Forma 8'!$C$61</definedName>
    <definedName name="VAS077_D_Ivadinesirapsk1" localSheetId="8">'Forma 8'!$C$55</definedName>
    <definedName name="VAS077_D_Ivadinesirapsk2" localSheetId="8">'Forma 8'!$C$76</definedName>
    <definedName name="VAS077_D_Kitiukiosubjek1" localSheetId="8">'Forma 8'!$C$89</definedName>
    <definedName name="VAS077_D_Namuukiuskaici1" localSheetId="8">'Forma 8'!$C$81</definedName>
    <definedName name="VAS077_D_Neapmoketaspav1" localSheetId="8">'Forma 8'!$C$65</definedName>
    <definedName name="VAS077_D_Neapmoketaspav2" localSheetId="8">'Forma 8'!$C$78</definedName>
    <definedName name="VAS077_D_Neapskaitytasb1" localSheetId="8">'Forma 8'!$C$53</definedName>
    <definedName name="VAS077_D_Neapskaitytasv1" localSheetId="8">'Forma 8'!$C$27</definedName>
    <definedName name="VAS077_D_Neapskaitytasv2" localSheetId="8">'Forma 8'!$C$67</definedName>
    <definedName name="VAS077_D_Neapskaitytubu1" localSheetId="8">'Forma 8'!$C$74</definedName>
    <definedName name="VAS077_D_Neirengtaivadi1" localSheetId="8">'Forma 8'!$G$104</definedName>
    <definedName name="VAS077_D_Netektys1" localSheetId="8">'Forma 8'!$C$66</definedName>
    <definedName name="VAS077_D_Nuotekos1" localSheetId="8">'Forma 8'!$C$33</definedName>
    <definedName name="VAS077_D_Paruostogeriam1" localSheetId="8">'Forma 8'!$C$12</definedName>
    <definedName name="VAS077_D_Patiektogeriam1" localSheetId="8">'Forma 8'!$C$13</definedName>
    <definedName name="VAS077_D_Pavirsinesnuot1" localSheetId="8">'Forma 8'!$C$57</definedName>
    <definedName name="VAS077_D_Perpumpuotasbu1" localSheetId="8">'Forma 8'!$C$37</definedName>
    <definedName name="VAS077_D_Perpumpuotasbu2" localSheetId="8">'Forma 8'!$C$38</definedName>
    <definedName name="VAS077_D_Realizuotasbui1" localSheetId="8">'Forma 8'!$C$41</definedName>
    <definedName name="VAS077_D_Realizuotasger1" localSheetId="8">'Forma 8'!$C$17</definedName>
    <definedName name="VAS077_D_Realizuotasger2" localSheetId="8">'Forma 8'!$C$106</definedName>
    <definedName name="VAS077_D_Realizuotasisv1" localSheetId="8">'Forma 8'!$C$42</definedName>
    <definedName name="VAS077_D_Realizuotaspav1" localSheetId="8">'Forma 8'!$C$62</definedName>
    <definedName name="VAS077_D_Sezoniniamsabo1" localSheetId="8">'Forma 8'!$C$25</definedName>
    <definedName name="VAS077_D_Sezoniniamsabo2" localSheetId="8">'Forma 8'!$C$52</definedName>
    <definedName name="VAS077_D_Skirtumasdaugi1" localSheetId="8">'Forma 8'!$C$31</definedName>
    <definedName name="VAS077_D_Skirtumasdaugi2" localSheetId="8">'Forma 8'!$C$71</definedName>
    <definedName name="VAS077_D_Skirtumasdaugi3" localSheetId="8">'Forma 8'!$C$107</definedName>
    <definedName name="VAS077_D_Surenkamuaseni1" localSheetId="8">'Forma 8'!$C$36</definedName>
    <definedName name="VAS077_D_Surinktaatskir1" localSheetId="8">'Forma 8'!$C$60</definedName>
    <definedName name="VAS077_D_Surinktaatskir2" localSheetId="8">'Forma 8'!$C$64</definedName>
    <definedName name="VAS077_D_Surinktabuitin1" localSheetId="8">'Forma 8'!$C$34</definedName>
    <definedName name="VAS077_D_Surinktamisriu1" localSheetId="8">'Forma 8'!$C$59</definedName>
    <definedName name="VAS077_D_Surinktamisriu2" localSheetId="8">'Forma 8'!$C$63</definedName>
    <definedName name="VAS077_D_Surinktapavirs1" localSheetId="8">'Forma 8'!$C$58</definedName>
    <definedName name="VAS077_D_Sutvarkytasdum1" localSheetId="8">'Forma 8'!$C$40</definedName>
    <definedName name="VAS077_D_Tiekimotinkluo1" localSheetId="8">'Forma 8'!$C$29</definedName>
    <definedName name="VAS077_D_Tiekimotinkluo2" localSheetId="8">'Forma 8'!$C$69</definedName>
    <definedName name="VAS077_D_Trecioketvirto1" localSheetId="8">'Forma 8'!$C$16</definedName>
    <definedName name="VAS077_D_Vandenskiekiss1" localSheetId="8">'Forma 8'!$C$26</definedName>
    <definedName name="VAS077_D_Vartotojai1" localSheetId="8">'Forma 8'!$C$79</definedName>
    <definedName name="VAS077_D_Vartotojaikuri1" localSheetId="8">'Forma 8'!$C$83</definedName>
    <definedName name="VAS077_D_Vartotojaikuri2" localSheetId="8">'Forma 8'!$C$86</definedName>
    <definedName name="VAS077_D_Vartotojaikuri3" localSheetId="8">'Forma 8'!$C$87</definedName>
    <definedName name="VAS077_D_Vartotojaikuri4" localSheetId="8">'Forma 8'!$C$88</definedName>
    <definedName name="VAS077_D_Vartotojams1" localSheetId="8">'Forma 8'!$C$18</definedName>
    <definedName name="VAS077_D_Vartotojamsuzs1" localSheetId="8">'Forma 8'!$C$43</definedName>
    <definedName name="VAS077_F_Abonentaiirvar1AtaskaitinisLaikotarpis" localSheetId="8">'Forma 8'!$E$95</definedName>
    <definedName name="VAS077_F_Abonentaiirvar2AtaskaitinisLaikotarpis" localSheetId="8">'Forma 8'!$E$96</definedName>
    <definedName name="VAS077_F_Abonentaiirvar3AtaskaitinisLaikotarpis" localSheetId="8">'Forma 8'!$E$97</definedName>
    <definedName name="VAS077_F_Abonentaikurie1AtaskaitinisLaikotarpis" localSheetId="8">'Forma 8'!$E$91</definedName>
    <definedName name="VAS077_F_Abonentaikurie2AtaskaitinisLaikotarpis" localSheetId="8">'Forma 8'!$E$92</definedName>
    <definedName name="VAS077_F_Abonentaikurie3AtaskaitinisLaikotarpis" localSheetId="8">'Forma 8'!$E$93</definedName>
    <definedName name="VAS077_F_Abonentams1AtaskaitinisLaikotarpis" localSheetId="8">'Forma 8'!$E$23</definedName>
    <definedName name="VAS077_F_Abonentamsuznu1AtaskaitinisLaikotarpis" localSheetId="8">'Forma 8'!$E$51</definedName>
    <definedName name="VAS077_F_Abonentamsuzsu1AtaskaitinisLaikotarpis" localSheetId="8">'Forma 8'!$E$49</definedName>
    <definedName name="VAS077_F_Abonentamsuzva1AtaskaitinisLaikotarpis" localSheetId="8">'Forma 8'!$E$50</definedName>
    <definedName name="VAS077_F_Aptarnaujamuuk1AtaskaitinisLaikotarpis" localSheetId="8">'Forma 8'!$E$82</definedName>
    <definedName name="VAS077_F_Aptarnaujamuuk2AtaskaitinisLaikotarpis" localSheetId="8">'Forma 8'!$E$90</definedName>
    <definedName name="VAS077_F_Aptarnaujamuuk3AtaskaitinisLaikotarpis" localSheetId="8">'Forma 8'!$E$94</definedName>
    <definedName name="VAS077_F_Daugiabuciunam1AtaskaitinisLaikotarpis" localSheetId="8">'Forma 8'!$E$30</definedName>
    <definedName name="VAS077_F_Daugiabuciunam2AtaskaitinisLaikotarpis" localSheetId="8">'Forma 8'!$E$70</definedName>
    <definedName name="VAS077_F_Daugiabuciuose1AtaskaitinisLaikotarpis" localSheetId="8">'Forma 8'!$E$19</definedName>
    <definedName name="VAS077_F_Daugiabuciuose2AtaskaitinisLaikotarpis" localSheetId="8">'Forma 8'!$E$44</definedName>
    <definedName name="VAS077_F_Geriamojovande1Irengtaivadine1" localSheetId="8">'Forma 8'!$F$105</definedName>
    <definedName name="VAS077_F_Geriamojovande1Neirengtaivadi1" localSheetId="8">'Forma 8'!$G$105</definedName>
    <definedName name="VAS077_F_Geriamojovande2AtaskaitinisLaikotarpis" localSheetId="8">'Forma 8'!$E$72</definedName>
    <definedName name="VAS077_F_Gyventojuskaic1AtaskaitinisLaikotarpis" localSheetId="8">'Forma 8'!$E$80</definedName>
    <definedName name="VAS077_F_Individualiuos1AtaskaitinisLaikotarpis" localSheetId="8">'Forma 8'!$E$22</definedName>
    <definedName name="VAS077_F_Individualiuos2AtaskaitinisLaikotarpis" localSheetId="8">'Forma 8'!$E$48</definedName>
    <definedName name="VAS077_F_Individualiuos3AtaskaitinisLaikotarpis" localSheetId="8">'Forma 8'!$E$85</definedName>
    <definedName name="VAS077_F_Individualiuos4AtaskaitinisLaikotarpis" localSheetId="8">'Forma 8'!$E$46</definedName>
    <definedName name="VAS077_F_Individualiuos5AtaskaitinisLaikotarpis" localSheetId="8">'Forma 8'!$E$47</definedName>
    <definedName name="VAS077_F_Isgautopozemin1AtaskaitinisLaikotarpis" localSheetId="8">'Forma 8'!$E$11</definedName>
    <definedName name="VAS077_F_Issioskaiciaus10AtaskaitinisLaikotarpis" localSheetId="8">'Forma 8'!$E$56</definedName>
    <definedName name="VAS077_F_Issioskaiciaus11AtaskaitinisLaikotarpis" localSheetId="8">'Forma 8'!$E$68</definedName>
    <definedName name="VAS077_F_Issioskaiciaus12AtaskaitinisLaikotarpis" localSheetId="8">'Forma 8'!$E$84</definedName>
    <definedName name="VAS077_F_Issioskaiciaus13AtaskaitinisLaikotarpis" localSheetId="8">'Forma 8'!$E$73</definedName>
    <definedName name="VAS077_F_Issioskaiciaus14AtaskaitinisLaikotarpis" localSheetId="8">'Forma 8'!$E$75</definedName>
    <definedName name="VAS077_F_Issioskaiciaus15AtaskaitinisLaikotarpis" localSheetId="8">'Forma 8'!$E$77</definedName>
    <definedName name="VAS077_F_Issioskaiciaus16AtaskaitinisLaikotarpis" localSheetId="8">'Forma 8'!$E$20</definedName>
    <definedName name="VAS077_F_Issioskaiciaus1AtaskaitinisLaikotarpis" localSheetId="8">'Forma 8'!$E$14</definedName>
    <definedName name="VAS077_F_Issioskaiciaus2AtaskaitinisLaikotarpis" localSheetId="8">'Forma 8'!$E$15</definedName>
    <definedName name="VAS077_F_Issioskaiciaus3AtaskaitinisLaikotarpis" localSheetId="8">'Forma 8'!$E$21</definedName>
    <definedName name="VAS077_F_Issioskaiciaus4AtaskaitinisLaikotarpis" localSheetId="8">'Forma 8'!$E$24</definedName>
    <definedName name="VAS077_F_Issioskaiciaus5AtaskaitinisLaikotarpis" localSheetId="8">'Forma 8'!$E$28</definedName>
    <definedName name="VAS077_F_Issioskaiciaus6AtaskaitinisLaikotarpis" localSheetId="8">'Forma 8'!$E$32</definedName>
    <definedName name="VAS077_F_Issioskaiciaus7AtaskaitinisLaikotarpis" localSheetId="8">'Forma 8'!$E$35</definedName>
    <definedName name="VAS077_F_Issioskaiciaus8AtaskaitinisLaikotarpis" localSheetId="8">'Forma 8'!$E$45</definedName>
    <definedName name="VAS077_F_Issioskaiciaus9AtaskaitinisLaikotarpis" localSheetId="8">'Forma 8'!$E$54</definedName>
    <definedName name="VAS077_F_Isvalytasbuiti1AtaskaitinisLaikotarpis" localSheetId="8">'Forma 8'!$E$39</definedName>
    <definedName name="VAS077_F_Isvalytaspavir1AtaskaitinisLaikotarpis" localSheetId="8">'Forma 8'!$E$61</definedName>
    <definedName name="VAS077_F_Ivadinesirapsk1AtaskaitinisLaikotarpis" localSheetId="8">'Forma 8'!$E$55</definedName>
    <definedName name="VAS077_F_Ivadinesirapsk2AtaskaitinisLaikotarpis" localSheetId="8">'Forma 8'!$E$76</definedName>
    <definedName name="VAS077_F_Kitiukiosubjek1AtaskaitinisLaikotarpis" localSheetId="8">'Forma 8'!$E$89</definedName>
    <definedName name="VAS077_F_Namuukiuskaici1AtaskaitinisLaikotarpis" localSheetId="8">'Forma 8'!$E$81</definedName>
    <definedName name="VAS077_F_Neapmoketaspav1AtaskaitinisLaikotarpis" localSheetId="8">'Forma 8'!$E$65</definedName>
    <definedName name="VAS077_F_Neapmoketaspav2AtaskaitinisLaikotarpis" localSheetId="8">'Forma 8'!$E$78</definedName>
    <definedName name="VAS077_F_Neapskaitytasb1AtaskaitinisLaikotarpis" localSheetId="8">'Forma 8'!$E$53</definedName>
    <definedName name="VAS077_F_Neapskaitytasv1AtaskaitinisLaikotarpis" localSheetId="8">'Forma 8'!$E$27</definedName>
    <definedName name="VAS077_F_Neapskaitytasv2AtaskaitinisLaikotarpis" localSheetId="8">'Forma 8'!$E$67</definedName>
    <definedName name="VAS077_F_Neapskaitytubu1AtaskaitinisLaikotarpis" localSheetId="8">'Forma 8'!$E$74</definedName>
    <definedName name="VAS077_F_Paruostogeriam1AtaskaitinisLaikotarpis" localSheetId="8">'Forma 8'!$E$12</definedName>
    <definedName name="VAS077_F_Patiektogeriam1AtaskaitinisLaikotarpis" localSheetId="8">'Forma 8'!$E$13</definedName>
    <definedName name="VAS077_F_Perpumpuotasbu1AtaskaitinisLaikotarpis" localSheetId="8">'Forma 8'!$E$37</definedName>
    <definedName name="VAS077_F_Perpumpuotasbu2AtaskaitinisLaikotarpis" localSheetId="8">'Forma 8'!$E$38</definedName>
    <definedName name="VAS077_F_Realizuotasbui1AtaskaitinisLaikotarpis" localSheetId="8">'Forma 8'!$E$41</definedName>
    <definedName name="VAS077_F_Realizuotasger1AtaskaitinisLaikotarpis" localSheetId="8">'Forma 8'!$E$17</definedName>
    <definedName name="VAS077_F_Realizuotasger2Irengtaivadine1" localSheetId="8">'Forma 8'!$F$106</definedName>
    <definedName name="VAS077_F_Realizuotasger2Neirengtaivadi1" localSheetId="8">'Forma 8'!$G$106</definedName>
    <definedName name="VAS077_F_Realizuotasisv1AtaskaitinisLaikotarpis" localSheetId="8">'Forma 8'!$E$42</definedName>
    <definedName name="VAS077_F_Realizuotaspav1AtaskaitinisLaikotarpis" localSheetId="8">'Forma 8'!$E$62</definedName>
    <definedName name="VAS077_F_Sezoniniamsabo1AtaskaitinisLaikotarpis" localSheetId="8">'Forma 8'!$E$25</definedName>
    <definedName name="VAS077_F_Sezoniniamsabo2AtaskaitinisLaikotarpis" localSheetId="8">'Forma 8'!$E$52</definedName>
    <definedName name="VAS077_F_Skirtumasdaugi1AtaskaitinisLaikotarpis" localSheetId="8">'Forma 8'!$E$31</definedName>
    <definedName name="VAS077_F_Skirtumasdaugi2AtaskaitinisLaikotarpis" localSheetId="8">'Forma 8'!$E$71</definedName>
    <definedName name="VAS077_F_Skirtumasdaugi3Irengtaivadine1" localSheetId="8">'Forma 8'!$F$107</definedName>
    <definedName name="VAS077_F_Skirtumasdaugi3Neirengtaivadi1" localSheetId="8">'Forma 8'!$G$107</definedName>
    <definedName name="VAS077_F_Surenkamuaseni1AtaskaitinisLaikotarpis" localSheetId="8">'Forma 8'!$E$36</definedName>
    <definedName name="VAS077_F_Surinktaatskir1AtaskaitinisLaikotarpis" localSheetId="8">'Forma 8'!$E$60</definedName>
    <definedName name="VAS077_F_Surinktaatskir2AtaskaitinisLaikotarpis" localSheetId="8">'Forma 8'!$E$64</definedName>
    <definedName name="VAS077_F_Surinktabuitin1AtaskaitinisLaikotarpis" localSheetId="8">'Forma 8'!$E$34</definedName>
    <definedName name="VAS077_F_Surinktamisriu1AtaskaitinisLaikotarpis" localSheetId="8">'Forma 8'!$E$59</definedName>
    <definedName name="VAS077_F_Surinktamisriu2AtaskaitinisLaikotarpis" localSheetId="8">'Forma 8'!$E$63</definedName>
    <definedName name="VAS077_F_Surinktapavirs1AtaskaitinisLaikotarpis" localSheetId="8">'Forma 8'!$E$58</definedName>
    <definedName name="VAS077_F_Sutvarkytasdum1AtaskaitinisLaikotarpis" localSheetId="8">'Forma 8'!$E$40</definedName>
    <definedName name="VAS077_F_Tiekimotinkluo1AtaskaitinisLaikotarpis" localSheetId="8">'Forma 8'!$E$29</definedName>
    <definedName name="VAS077_F_Tiekimotinkluo2AtaskaitinisLaikotarpis" localSheetId="8">'Forma 8'!$E$69</definedName>
    <definedName name="VAS077_F_Trecioketvirto1AtaskaitinisLaikotarpis" localSheetId="8">'Forma 8'!$E$16</definedName>
    <definedName name="VAS077_F_Vandenskiekiss1AtaskaitinisLaikotarpis" localSheetId="8">'Forma 8'!$E$26</definedName>
    <definedName name="VAS077_F_Vartotojaikuri1AtaskaitinisLaikotarpis" localSheetId="8">'Forma 8'!$E$83</definedName>
    <definedName name="VAS077_F_Vartotojaikuri2AtaskaitinisLaikotarpis" localSheetId="8">'Forma 8'!$E$86</definedName>
    <definedName name="VAS077_F_Vartotojaikuri3AtaskaitinisLaikotarpis" localSheetId="8">'Forma 8'!$E$87</definedName>
    <definedName name="VAS077_F_Vartotojaikuri4AtaskaitinisLaikotarpis" localSheetId="8">'Forma 8'!$E$88</definedName>
    <definedName name="VAS077_F_Vartotojams1AtaskaitinisLaikotarpis" localSheetId="8">'Forma 8'!$E$18</definedName>
    <definedName name="VAS077_F_Vartotojamsuzs1AtaskaitinisLaikotarpis" localSheetId="8">'Forma 8'!$E$43</definedName>
    <definedName name="VAS076_D_1IS" localSheetId="9">'Forma 7'!$D$9</definedName>
    <definedName name="VAS076_D_31GeriamojoVandens" localSheetId="9">'Forma 7'!$F$9</definedName>
    <definedName name="VAS076_D_32GeriamojoVandens" localSheetId="9">'Forma 7'!$G$9</definedName>
    <definedName name="VAS076_D_33GeriamojoVandens" localSheetId="9">'Forma 7'!$H$9</definedName>
    <definedName name="VAS076_D_3IsViso" localSheetId="9">'Forma 7'!$E$9</definedName>
    <definedName name="VAS076_D_41NuotekuSurinkimas" localSheetId="9">'Forma 7'!$J$9</definedName>
    <definedName name="VAS076_D_42NuotekuValymas" localSheetId="9">'Forma 7'!$K$9</definedName>
    <definedName name="VAS076_D_43NuotekuDumblo" localSheetId="9">'Forma 7'!$L$9</definedName>
    <definedName name="VAS076_D_4IsViso" localSheetId="9">'Forma 7'!$I$9</definedName>
    <definedName name="VAS076_D_5PavirsiniuNuoteku" localSheetId="9">'Forma 7'!$M$9</definedName>
    <definedName name="VAS076_D_6KitosReguliuojamosios" localSheetId="9">'Forma 7'!$N$9</definedName>
    <definedName name="VAS076_D_7KitosVeiklos" localSheetId="9">'Forma 7'!$Q$9</definedName>
    <definedName name="VAS076_D_Apskaitospriet6" localSheetId="9">'Forma 7'!$C$26</definedName>
    <definedName name="VAS076_D_Apskaitospriet7" localSheetId="9">'Forma 7'!$C$54</definedName>
    <definedName name="VAS076_D_Apskaitospriet8" localSheetId="9">'Forma 7'!$C$82</definedName>
    <definedName name="VAS076_D_Apskaitospriet9" localSheetId="9">'Forma 7'!$C$131</definedName>
    <definedName name="VAS076_D_Apskaitosveikla1" localSheetId="9">'Forma 7'!$O$9</definedName>
    <definedName name="VAS076_D_Atsiskaitomiej1" localSheetId="9">'Forma 7'!$C$27</definedName>
    <definedName name="VAS076_D_Atsiskaitomiej2" localSheetId="9">'Forma 7'!$C$55</definedName>
    <definedName name="VAS076_D_Atsiskaitomiej3" localSheetId="9">'Forma 7'!$C$83</definedName>
    <definedName name="VAS076_D_Atsiskaitomiej4" localSheetId="9">'Forma 7'!$C$132</definedName>
    <definedName name="VAS076_D_Bendraipaskirs3" localSheetId="9">'Forma 7'!$C$116</definedName>
    <definedName name="VAS076_D_Bendraipaskirs4" localSheetId="9">'Forma 7'!$C$143</definedName>
    <definedName name="VAS076_D_Cpunktui17" localSheetId="9">'Forma 7'!$C$101</definedName>
    <definedName name="VAS076_D_Cpunktui18" localSheetId="9">'Forma 7'!$C$102</definedName>
    <definedName name="VAS076_D_Cpunktui19" localSheetId="9">'Forma 7'!$C$107</definedName>
    <definedName name="VAS076_D_Cpunktui20" localSheetId="9">'Forma 7'!$C$108</definedName>
    <definedName name="VAS076_D_Cpunktui21" localSheetId="9">'Forma 7'!$C$109</definedName>
    <definedName name="VAS076_D_Cpunktui25" localSheetId="9">'Forma 7'!$C$95</definedName>
    <definedName name="VAS076_D_Cpunktui26" localSheetId="9">'Forma 7'!$C$96</definedName>
    <definedName name="VAS076_D_Cpunktui27" localSheetId="9">'Forma 7'!$C$97</definedName>
    <definedName name="VAS076_D_Cpunktui28" localSheetId="9">'Forma 7'!$C$98</definedName>
    <definedName name="VAS076_D_Cpunktui29" localSheetId="9">'Forma 7'!$C$99</definedName>
    <definedName name="VAS076_D_Cpunktui30" localSheetId="9">'Forma 7'!$C$100</definedName>
    <definedName name="VAS076_D_Cpunktui31" localSheetId="9">'Forma 7'!$C$103</definedName>
    <definedName name="VAS076_D_Cpunktui32" localSheetId="9">'Forma 7'!$C$104</definedName>
    <definedName name="VAS076_D_Cpunktui33" localSheetId="9">'Forma 7'!$C$105</definedName>
    <definedName name="VAS076_D_Cpunktui34" localSheetId="9">'Forma 7'!$C$106</definedName>
    <definedName name="VAS076_D_Cpunktui35" localSheetId="9">'Forma 7'!$C$110</definedName>
    <definedName name="VAS076_D_Cpunktui36" localSheetId="9">'Forma 7'!$C$111</definedName>
    <definedName name="VAS076_D_Cpunktui37" localSheetId="9">'Forma 7'!$C$112</definedName>
    <definedName name="VAS076_D_Cpunktui38" localSheetId="9">'Forma 7'!$C$113</definedName>
    <definedName name="VAS076_D_Cpunktui39" localSheetId="9">'Forma 7'!$C$114</definedName>
    <definedName name="VAS076_D_Cpunktui40" localSheetId="9">'Forma 7'!$C$115</definedName>
    <definedName name="VAS076_D_Epunktui16" localSheetId="9">'Forma 7'!$C$144</definedName>
    <definedName name="VAS076_D_Epunktui17" localSheetId="9">'Forma 7'!$C$145</definedName>
    <definedName name="VAS076_D_Epunktui18" localSheetId="9">'Forma 7'!$C$146</definedName>
    <definedName name="VAS076_D_Epunktui19" localSheetId="9">'Forma 7'!$C$147</definedName>
    <definedName name="VAS076_D_Epunktui20" localSheetId="9">'Forma 7'!$C$148</definedName>
    <definedName name="VAS076_D_Epunktui21" localSheetId="9">'Forma 7'!$C$149</definedName>
    <definedName name="VAS076_D_Epunktui22" localSheetId="9">'Forma 7'!$C$152</definedName>
    <definedName name="VAS076_D_Epunktui23" localSheetId="9">'Forma 7'!$C$153</definedName>
    <definedName name="VAS076_D_Epunktui24" localSheetId="9">'Forma 7'!$C$154</definedName>
    <definedName name="VAS076_D_Epunktui25" localSheetId="9">'Forma 7'!$C$158</definedName>
    <definedName name="VAS076_D_Epunktui26" localSheetId="9">'Forma 7'!$C$159</definedName>
    <definedName name="VAS076_D_Epunktui27" localSheetId="9">'Forma 7'!$C$160</definedName>
    <definedName name="VAS076_D_Epunktui28" localSheetId="9">'Forma 7'!$C$161</definedName>
    <definedName name="VAS076_D_Epunktui29" localSheetId="9">'Forma 7'!$C$162</definedName>
    <definedName name="VAS076_D_Epunktui30" localSheetId="9">'Forma 7'!$C$163</definedName>
    <definedName name="VAS076_D_Epunktui31" localSheetId="9">'Forma 7'!$C$150</definedName>
    <definedName name="VAS076_D_Epunktui32" localSheetId="9">'Forma 7'!$C$151</definedName>
    <definedName name="VAS076_D_Epunktui33" localSheetId="9">'Forma 7'!$C$155</definedName>
    <definedName name="VAS076_D_Epunktui34" localSheetId="9">'Forma 7'!$C$156</definedName>
    <definedName name="VAS076_D_Epunktui35" localSheetId="9">'Forma 7'!$C$157</definedName>
    <definedName name="VAS076_D_Irankiaimatavi6" localSheetId="9">'Forma 7'!$C$30</definedName>
    <definedName name="VAS076_D_Irankiaimatavi7" localSheetId="9">'Forma 7'!$C$58</definedName>
    <definedName name="VAS076_D_Irankiaimatavi8" localSheetId="9">'Forma 7'!$C$86</definedName>
    <definedName name="VAS076_D_Irankiaimatavi9" localSheetId="9">'Forma 7'!$C$135</definedName>
    <definedName name="VAS076_D_Irasyti1" localSheetId="9">'Forma 7'!$C$35</definedName>
    <definedName name="VAS076_D_Irasyti10" localSheetId="9">'Forma 7'!$C$140</definedName>
    <definedName name="VAS076_D_Irasyti11" localSheetId="9">'Forma 7'!$C$141</definedName>
    <definedName name="VAS076_D_Irasyti12" localSheetId="9">'Forma 7'!$C$142</definedName>
    <definedName name="VAS076_D_Irasyti2" localSheetId="9">'Forma 7'!$C$36</definedName>
    <definedName name="VAS076_D_Irasyti3" localSheetId="9">'Forma 7'!$C$37</definedName>
    <definedName name="VAS076_D_Irasyti4" localSheetId="9">'Forma 7'!$C$63</definedName>
    <definedName name="VAS076_D_Irasyti5" localSheetId="9">'Forma 7'!$C$64</definedName>
    <definedName name="VAS076_D_Irasyti6" localSheetId="9">'Forma 7'!$C$65</definedName>
    <definedName name="VAS076_D_Irasyti7" localSheetId="9">'Forma 7'!$C$91</definedName>
    <definedName name="VAS076_D_Irasyti8" localSheetId="9">'Forma 7'!$C$92</definedName>
    <definedName name="VAS076_D_Irasyti9" localSheetId="9">'Forma 7'!$C$93</definedName>
    <definedName name="VAS076_D_Keliaiaikstele6" localSheetId="9">'Forma 7'!$C$17</definedName>
    <definedName name="VAS076_D_Keliaiaikstele7" localSheetId="9">'Forma 7'!$C$45</definedName>
    <definedName name="VAS076_D_Keliaiaikstele8" localSheetId="9">'Forma 7'!$C$73</definedName>
    <definedName name="VAS076_D_Keliaiaikstele9" localSheetId="9">'Forma 7'!$C$123</definedName>
    <definedName name="VAS076_D_Kitairanga2" localSheetId="9">'Forma 7'!$C$129</definedName>
    <definedName name="VAS076_D_Kitareguliuoja1" localSheetId="9">'Forma 7'!$P$9</definedName>
    <definedName name="VAS076_D_Kitasilgalaiki5" localSheetId="9">'Forma 7'!$C$34</definedName>
    <definedName name="VAS076_D_Kitasilgalaiki6" localSheetId="9">'Forma 7'!$C$62</definedName>
    <definedName name="VAS076_D_Kitasilgalaiki7" localSheetId="9">'Forma 7'!$C$90</definedName>
    <definedName name="VAS076_D_Kitasilgalaiki8" localSheetId="9">'Forma 7'!$C$139</definedName>
    <definedName name="VAS076_D_Kitasnemateria6" localSheetId="9">'Forma 7'!$C$14</definedName>
    <definedName name="VAS076_D_Kitasnemateria7" localSheetId="9">'Forma 7'!$C$42</definedName>
    <definedName name="VAS076_D_Kitasnemateria8" localSheetId="9">'Forma 7'!$C$70</definedName>
    <definedName name="VAS076_D_Kitasnemateria9" localSheetId="9">'Forma 7'!$C$120</definedName>
    <definedName name="VAS076_D_Kitigeriamojov1" localSheetId="9">'Forma 7'!$C$29</definedName>
    <definedName name="VAS076_D_Kitigeriamojov2" localSheetId="9">'Forma 7'!$C$57</definedName>
    <definedName name="VAS076_D_Kitigeriamojov3" localSheetId="9">'Forma 7'!$C$85</definedName>
    <definedName name="VAS076_D_Kitigeriamojov4" localSheetId="9">'Forma 7'!$C$134</definedName>
    <definedName name="VAS076_D_Kitiirenginiai11" localSheetId="9">'Forma 7'!$C$21</definedName>
    <definedName name="VAS076_D_Kitiirenginiai12" localSheetId="9">'Forma 7'!$C$25</definedName>
    <definedName name="VAS076_D_Kitiirenginiai13" localSheetId="9">'Forma 7'!$C$49</definedName>
    <definedName name="VAS076_D_Kitiirenginiai14" localSheetId="9">'Forma 7'!$C$53</definedName>
    <definedName name="VAS076_D_Kitiirenginiai15" localSheetId="9">'Forma 7'!$C$77</definedName>
    <definedName name="VAS076_D_Kitiirenginiai16" localSheetId="9">'Forma 7'!$C$81</definedName>
    <definedName name="VAS076_D_Kitiirenginiai17" localSheetId="9">'Forma 7'!$C$127</definedName>
    <definedName name="VAS076_D_Kitiirenginiai18" localSheetId="9">'Forma 7'!$C$130</definedName>
    <definedName name="VAS076_D_Kitostransport6" localSheetId="9">'Forma 7'!$C$33</definedName>
    <definedName name="VAS076_D_Kitostransport7" localSheetId="9">'Forma 7'!$C$61</definedName>
    <definedName name="VAS076_D_Kitostransport8" localSheetId="9">'Forma 7'!$C$89</definedName>
    <definedName name="VAS076_D_Kitostransport9" localSheetId="9">'Forma 7'!$C$138</definedName>
    <definedName name="VAS076_D_Lengviejiautom6" localSheetId="9">'Forma 7'!$C$32</definedName>
    <definedName name="VAS076_D_Lengviejiautom7" localSheetId="9">'Forma 7'!$C$60</definedName>
    <definedName name="VAS076_D_Lengviejiautom8" localSheetId="9">'Forma 7'!$C$88</definedName>
    <definedName name="VAS076_D_Lengviejiautom9" localSheetId="9">'Forma 7'!$C$137</definedName>
    <definedName name="VAS076_D_Masinosiriranga6" localSheetId="9">'Forma 7'!$C$22</definedName>
    <definedName name="VAS076_D_Masinosiriranga7" localSheetId="9">'Forma 7'!$C$50</definedName>
    <definedName name="VAS076_D_Masinosiriranga8" localSheetId="9">'Forma 7'!$C$78</definedName>
    <definedName name="VAS076_D_Masinosiriranga9" localSheetId="9">'Forma 7'!$C$128</definedName>
    <definedName name="VAS076_D_Nematerialusis6" localSheetId="9">'Forma 7'!$C$11</definedName>
    <definedName name="VAS076_D_Nematerialusis7" localSheetId="9">'Forma 7'!$C$39</definedName>
    <definedName name="VAS076_D_Nematerialusis8" localSheetId="9">'Forma 7'!$C$67</definedName>
    <definedName name="VAS076_D_Nematerialusis9" localSheetId="9">'Forma 7'!$C$117</definedName>
    <definedName name="VAS076_D_Netiesiogiaipa3" localSheetId="9">'Forma 7'!$C$66</definedName>
    <definedName name="VAS076_D_Netiesiogiaipa4" localSheetId="9">'Forma 7'!$C$94</definedName>
    <definedName name="VAS076_D_Nuotekuirdumbl5" localSheetId="9">'Forma 7'!$C$24</definedName>
    <definedName name="VAS076_D_Nuotekuirdumbl6" localSheetId="9">'Forma 7'!$C$52</definedName>
    <definedName name="VAS076_D_Nuotekuirdumbl7" localSheetId="9">'Forma 7'!$C$80</definedName>
    <definedName name="VAS076_D_Paskirstomasil2" localSheetId="9">'Forma 7'!$C$10</definedName>
    <definedName name="VAS076_D_Pastataiadmini6" localSheetId="9">'Forma 7'!$C$16</definedName>
    <definedName name="VAS076_D_Pastataiadmini7" localSheetId="9">'Forma 7'!$C$44</definedName>
    <definedName name="VAS076_D_Pastataiadmini8" localSheetId="9">'Forma 7'!$C$72</definedName>
    <definedName name="VAS076_D_Pastataiadmini9" localSheetId="9">'Forma 7'!$C$122</definedName>
    <definedName name="VAS076_D_Pastataiirstat6" localSheetId="9">'Forma 7'!$C$15</definedName>
    <definedName name="VAS076_D_Pastataiirstat7" localSheetId="9">'Forma 7'!$C$43</definedName>
    <definedName name="VAS076_D_Pastataiirstat8" localSheetId="9">'Forma 7'!$C$71</definedName>
    <definedName name="VAS076_D_Pastataiirstat9" localSheetId="9">'Forma 7'!$C$121</definedName>
    <definedName name="VAS076_D_Saulessviesose1" localSheetId="9">'Forma 7'!$C$20</definedName>
    <definedName name="VAS076_D_Saulessviesose2" localSheetId="9">'Forma 7'!$C$48</definedName>
    <definedName name="VAS076_D_Saulessviesose3" localSheetId="9">'Forma 7'!$C$76</definedName>
    <definedName name="VAS076_D_Saulessviesose4" localSheetId="9">'Forma 7'!$C$126</definedName>
    <definedName name="VAS076_D_Silumosatsiska1" localSheetId="9">'Forma 7'!$C$28</definedName>
    <definedName name="VAS076_D_Silumosatsiska2" localSheetId="9">'Forma 7'!$C$56</definedName>
    <definedName name="VAS076_D_Silumosatsiska3" localSheetId="9">'Forma 7'!$C$84</definedName>
    <definedName name="VAS076_D_Silumosatsiska4" localSheetId="9">'Forma 7'!$C$133</definedName>
    <definedName name="VAS076_D_Silumosirkarst1" localSheetId="9">'Forma 7'!$C$19</definedName>
    <definedName name="VAS076_D_Silumosirkarst2" localSheetId="9">'Forma 7'!$C$47</definedName>
    <definedName name="VAS076_D_Silumosirkarst3" localSheetId="9">'Forma 7'!$C$75</definedName>
    <definedName name="VAS076_D_Silumosirkarst4" localSheetId="9">'Forma 7'!$C$125</definedName>
    <definedName name="VAS076_D_Specprogramine6" localSheetId="9">'Forma 7'!$C$13</definedName>
    <definedName name="VAS076_D_Specprogramine7" localSheetId="9">'Forma 7'!$C$41</definedName>
    <definedName name="VAS076_D_Specprogramine8" localSheetId="9">'Forma 7'!$C$69</definedName>
    <definedName name="VAS076_D_Specprogramine9" localSheetId="9">'Forma 7'!$C$119</definedName>
    <definedName name="VAS076_D_Standartinepro6" localSheetId="9">'Forma 7'!$C$12</definedName>
    <definedName name="VAS076_D_Standartinepro7" localSheetId="9">'Forma 7'!$C$40</definedName>
    <definedName name="VAS076_D_Standartinepro8" localSheetId="9">'Forma 7'!$C$68</definedName>
    <definedName name="VAS076_D_Standartinepro9" localSheetId="9">'Forma 7'!$C$118</definedName>
    <definedName name="VAS076_D_Tiesiogiaipask2" localSheetId="9">'Forma 7'!$C$38</definedName>
    <definedName name="VAS076_D_Transportoprie6" localSheetId="9">'Forma 7'!$C$31</definedName>
    <definedName name="VAS076_D_Transportoprie7" localSheetId="9">'Forma 7'!$C$59</definedName>
    <definedName name="VAS076_D_Transportoprie8" localSheetId="9">'Forma 7'!$C$87</definedName>
    <definedName name="VAS076_D_Transportoprie9" localSheetId="9">'Forma 7'!$C$136</definedName>
    <definedName name="VAS076_D_Vamzdynai6" localSheetId="9">'Forma 7'!$C$18</definedName>
    <definedName name="VAS076_D_Vamzdynai7" localSheetId="9">'Forma 7'!$C$46</definedName>
    <definedName name="VAS076_D_Vamzdynai8" localSheetId="9">'Forma 7'!$C$74</definedName>
    <definedName name="VAS076_D_Vamzdynai9" localSheetId="9">'Forma 7'!$C$124</definedName>
    <definedName name="VAS076_D_Vandenssiurbli5" localSheetId="9">'Forma 7'!$C$23</definedName>
    <definedName name="VAS076_D_Vandenssiurbli6" localSheetId="9">'Forma 7'!$C$51</definedName>
    <definedName name="VAS076_D_Vandenssiurbli7" localSheetId="9">'Forma 7'!$C$79</definedName>
    <definedName name="VAS076_D_Verslovienetui3" localSheetId="9">'Forma 7'!$C$164</definedName>
    <definedName name="VAS076_F_131IS" localSheetId="9">'Forma 7'!$D$35</definedName>
    <definedName name="VAS076_F_1331GeriamojoVandens" localSheetId="9">'Forma 7'!$F$35</definedName>
    <definedName name="VAS076_F_1332GeriamojoVandens" localSheetId="9">'Forma 7'!$G$35</definedName>
    <definedName name="VAS076_F_1333GeriamojoVandens" localSheetId="9">'Forma 7'!$H$35</definedName>
    <definedName name="VAS076_F_133IsViso" localSheetId="9">'Forma 7'!$E$35</definedName>
    <definedName name="VAS076_F_1341NuotekuSurinkimas" localSheetId="9">'Forma 7'!$J$35</definedName>
    <definedName name="VAS076_F_1342NuotekuValymas" localSheetId="9">'Forma 7'!$K$35</definedName>
    <definedName name="VAS076_F_1343NuotekuDumblo" localSheetId="9">'Forma 7'!$L$35</definedName>
    <definedName name="VAS076_F_134IsViso" localSheetId="9">'Forma 7'!$I$35</definedName>
    <definedName name="VAS076_F_135PavirsiniuNuoteku" localSheetId="9">'Forma 7'!$M$35</definedName>
    <definedName name="VAS076_F_136KitosReguliuojamosios" localSheetId="9">'Forma 7'!$N$35</definedName>
    <definedName name="VAS076_F_137KitosVeiklos" localSheetId="9">'Forma 7'!$Q$35</definedName>
    <definedName name="VAS076_F_141IS" localSheetId="9">'Forma 7'!$D$36</definedName>
    <definedName name="VAS076_F_1431GeriamojoVandens" localSheetId="9">'Forma 7'!$F$36</definedName>
    <definedName name="VAS076_F_1432GeriamojoVandens" localSheetId="9">'Forma 7'!$G$36</definedName>
    <definedName name="VAS076_F_1433GeriamojoVandens" localSheetId="9">'Forma 7'!$H$36</definedName>
    <definedName name="VAS076_F_143IsViso" localSheetId="9">'Forma 7'!$E$36</definedName>
    <definedName name="VAS076_F_1441NuotekuSurinkimas" localSheetId="9">'Forma 7'!$J$36</definedName>
    <definedName name="VAS076_F_1442NuotekuValymas" localSheetId="9">'Forma 7'!$K$36</definedName>
    <definedName name="VAS076_F_1443NuotekuDumblo" localSheetId="9">'Forma 7'!$L$36</definedName>
    <definedName name="VAS076_F_144IsViso" localSheetId="9">'Forma 7'!$I$36</definedName>
    <definedName name="VAS076_F_145PavirsiniuNuoteku" localSheetId="9">'Forma 7'!$M$36</definedName>
    <definedName name="VAS076_F_146KitosReguliuojamosios" localSheetId="9">'Forma 7'!$N$36</definedName>
    <definedName name="VAS076_F_147KitosVeiklos" localSheetId="9">'Forma 7'!$Q$36</definedName>
    <definedName name="VAS076_F_151IS" localSheetId="9">'Forma 7'!$D$37</definedName>
    <definedName name="VAS076_F_1531GeriamojoVandens" localSheetId="9">'Forma 7'!$F$37</definedName>
    <definedName name="VAS076_F_1532GeriamojoVandens" localSheetId="9">'Forma 7'!$G$37</definedName>
    <definedName name="VAS076_F_1533GeriamojoVandens" localSheetId="9">'Forma 7'!$H$37</definedName>
    <definedName name="VAS076_F_153IsViso" localSheetId="9">'Forma 7'!$E$37</definedName>
    <definedName name="VAS076_F_1541NuotekuSurinkimas" localSheetId="9">'Forma 7'!$J$37</definedName>
    <definedName name="VAS076_F_1542NuotekuValymas" localSheetId="9">'Forma 7'!$K$37</definedName>
    <definedName name="VAS076_F_1543NuotekuDumblo" localSheetId="9">'Forma 7'!$L$37</definedName>
    <definedName name="VAS076_F_154IsViso" localSheetId="9">'Forma 7'!$I$37</definedName>
    <definedName name="VAS076_F_155PavirsiniuNuoteku" localSheetId="9">'Forma 7'!$M$37</definedName>
    <definedName name="VAS076_F_156KitosReguliuojamosios" localSheetId="9">'Forma 7'!$N$37</definedName>
    <definedName name="VAS076_F_157KitosVeiklos" localSheetId="9">'Forma 7'!$Q$37</definedName>
    <definedName name="VAS076_F_161IS" localSheetId="9">'Forma 7'!$D$63</definedName>
    <definedName name="VAS076_F_1631GeriamojoVandens" localSheetId="9">'Forma 7'!$F$63</definedName>
    <definedName name="VAS076_F_1632GeriamojoVandens" localSheetId="9">'Forma 7'!$G$63</definedName>
    <definedName name="VAS076_F_1633GeriamojoVandens" localSheetId="9">'Forma 7'!$H$63</definedName>
    <definedName name="VAS076_F_163IsViso" localSheetId="9">'Forma 7'!$E$63</definedName>
    <definedName name="VAS076_F_1641NuotekuSurinkimas" localSheetId="9">'Forma 7'!$J$63</definedName>
    <definedName name="VAS076_F_1642NuotekuValymas" localSheetId="9">'Forma 7'!$K$63</definedName>
    <definedName name="VAS076_F_1643NuotekuDumblo" localSheetId="9">'Forma 7'!$L$63</definedName>
    <definedName name="VAS076_F_164IsViso" localSheetId="9">'Forma 7'!$I$63</definedName>
    <definedName name="VAS076_F_165PavirsiniuNuoteku" localSheetId="9">'Forma 7'!$M$63</definedName>
    <definedName name="VAS076_F_166KitosReguliuojamosios" localSheetId="9">'Forma 7'!$N$63</definedName>
    <definedName name="VAS076_F_167KitosVeiklos" localSheetId="9">'Forma 7'!$Q$63</definedName>
    <definedName name="VAS076_F_171IS" localSheetId="9">'Forma 7'!$D$64</definedName>
    <definedName name="VAS076_F_1731GeriamojoVandens" localSheetId="9">'Forma 7'!$F$64</definedName>
    <definedName name="VAS076_F_1732GeriamojoVandens" localSheetId="9">'Forma 7'!$G$64</definedName>
    <definedName name="VAS076_F_1733GeriamojoVandens" localSheetId="9">'Forma 7'!$H$64</definedName>
    <definedName name="VAS076_F_173IsViso" localSheetId="9">'Forma 7'!$E$64</definedName>
    <definedName name="VAS076_F_1741NuotekuSurinkimas" localSheetId="9">'Forma 7'!$J$64</definedName>
    <definedName name="VAS076_F_1742NuotekuValymas" localSheetId="9">'Forma 7'!$K$64</definedName>
    <definedName name="VAS076_F_1743NuotekuDumblo" localSheetId="9">'Forma 7'!$L$64</definedName>
    <definedName name="VAS076_F_174IsViso" localSheetId="9">'Forma 7'!$I$64</definedName>
    <definedName name="VAS076_F_175PavirsiniuNuoteku" localSheetId="9">'Forma 7'!$M$64</definedName>
    <definedName name="VAS076_F_176KitosReguliuojamosios" localSheetId="9">'Forma 7'!$N$64</definedName>
    <definedName name="VAS076_F_177KitosVeiklos" localSheetId="9">'Forma 7'!$Q$64</definedName>
    <definedName name="VAS076_F_181IS" localSheetId="9">'Forma 7'!$D$65</definedName>
    <definedName name="VAS076_F_1831GeriamojoVandens" localSheetId="9">'Forma 7'!$F$65</definedName>
    <definedName name="VAS076_F_1832GeriamojoVandens" localSheetId="9">'Forma 7'!$G$65</definedName>
    <definedName name="VAS076_F_1833GeriamojoVandens" localSheetId="9">'Forma 7'!$H$65</definedName>
    <definedName name="VAS076_F_183IsViso" localSheetId="9">'Forma 7'!$E$65</definedName>
    <definedName name="VAS076_F_1841NuotekuSurinkimas" localSheetId="9">'Forma 7'!$J$65</definedName>
    <definedName name="VAS076_F_1842NuotekuValymas" localSheetId="9">'Forma 7'!$K$65</definedName>
    <definedName name="VAS076_F_1843NuotekuDumblo" localSheetId="9">'Forma 7'!$L$65</definedName>
    <definedName name="VAS076_F_184IsViso" localSheetId="9">'Forma 7'!$I$65</definedName>
    <definedName name="VAS076_F_185PavirsiniuNuoteku" localSheetId="9">'Forma 7'!$M$65</definedName>
    <definedName name="VAS076_F_186KitosReguliuojamosios" localSheetId="9">'Forma 7'!$N$65</definedName>
    <definedName name="VAS076_F_187KitosVeiklos" localSheetId="9">'Forma 7'!$Q$65</definedName>
    <definedName name="VAS076_F_191IS" localSheetId="9">'Forma 7'!$D$91</definedName>
    <definedName name="VAS076_F_1931GeriamojoVandens" localSheetId="9">'Forma 7'!$F$91</definedName>
    <definedName name="VAS076_F_1932GeriamojoVandens" localSheetId="9">'Forma 7'!$G$91</definedName>
    <definedName name="VAS076_F_1933GeriamojoVandens" localSheetId="9">'Forma 7'!$H$91</definedName>
    <definedName name="VAS076_F_193IsViso" localSheetId="9">'Forma 7'!$E$91</definedName>
    <definedName name="VAS076_F_1941NuotekuSurinkimas" localSheetId="9">'Forma 7'!$J$91</definedName>
    <definedName name="VAS076_F_1942NuotekuValymas" localSheetId="9">'Forma 7'!$K$91</definedName>
    <definedName name="VAS076_F_1943NuotekuDumblo" localSheetId="9">'Forma 7'!$L$91</definedName>
    <definedName name="VAS076_F_194IsViso" localSheetId="9">'Forma 7'!$I$91</definedName>
    <definedName name="VAS076_F_195PavirsiniuNuoteku" localSheetId="9">'Forma 7'!$M$91</definedName>
    <definedName name="VAS076_F_196KitosReguliuojamosios" localSheetId="9">'Forma 7'!$N$91</definedName>
    <definedName name="VAS076_F_197KitosVeiklos" localSheetId="9">'Forma 7'!$Q$91</definedName>
    <definedName name="VAS076_F_201IS" localSheetId="9">'Forma 7'!$D$92</definedName>
    <definedName name="VAS076_F_2031GeriamojoVandens" localSheetId="9">'Forma 7'!$F$92</definedName>
    <definedName name="VAS076_F_2032GeriamojoVandens" localSheetId="9">'Forma 7'!$G$92</definedName>
    <definedName name="VAS076_F_2033GeriamojoVandens" localSheetId="9">'Forma 7'!$H$92</definedName>
    <definedName name="VAS076_F_203IsViso" localSheetId="9">'Forma 7'!$E$92</definedName>
    <definedName name="VAS076_F_2041NuotekuSurinkimas" localSheetId="9">'Forma 7'!$J$92</definedName>
    <definedName name="VAS076_F_2042NuotekuValymas" localSheetId="9">'Forma 7'!$K$92</definedName>
    <definedName name="VAS076_F_2043NuotekuDumblo" localSheetId="9">'Forma 7'!$L$92</definedName>
    <definedName name="VAS076_F_204IsViso" localSheetId="9">'Forma 7'!$I$92</definedName>
    <definedName name="VAS076_F_205PavirsiniuNuoteku" localSheetId="9">'Forma 7'!$M$92</definedName>
    <definedName name="VAS076_F_206KitosReguliuojamosios" localSheetId="9">'Forma 7'!$N$92</definedName>
    <definedName name="VAS076_F_207KitosVeiklos" localSheetId="9">'Forma 7'!$Q$92</definedName>
    <definedName name="VAS076_F_211IS" localSheetId="9">'Forma 7'!$D$93</definedName>
    <definedName name="VAS076_F_2131GeriamojoVandens" localSheetId="9">'Forma 7'!$F$93</definedName>
    <definedName name="VAS076_F_2132GeriamojoVandens" localSheetId="9">'Forma 7'!$G$93</definedName>
    <definedName name="VAS076_F_2133GeriamojoVandens" localSheetId="9">'Forma 7'!$H$93</definedName>
    <definedName name="VAS076_F_213IsViso" localSheetId="9">'Forma 7'!$E$93</definedName>
    <definedName name="VAS076_F_2141NuotekuSurinkimas" localSheetId="9">'Forma 7'!$J$93</definedName>
    <definedName name="VAS076_F_2142NuotekuValymas" localSheetId="9">'Forma 7'!$K$93</definedName>
    <definedName name="VAS076_F_2143NuotekuDumblo" localSheetId="9">'Forma 7'!$L$93</definedName>
    <definedName name="VAS076_F_214IsViso" localSheetId="9">'Forma 7'!$I$93</definedName>
    <definedName name="VAS076_F_215PavirsiniuNuoteku" localSheetId="9">'Forma 7'!$M$93</definedName>
    <definedName name="VAS076_F_216KitosReguliuojamosios" localSheetId="9">'Forma 7'!$N$93</definedName>
    <definedName name="VAS076_F_217KitosVeiklos" localSheetId="9">'Forma 7'!$Q$93</definedName>
    <definedName name="VAS076_F_221IS" localSheetId="9">'Forma 7'!$D$140</definedName>
    <definedName name="VAS076_F_2231GeriamojoVandens" localSheetId="9">'Forma 7'!$F$140</definedName>
    <definedName name="VAS076_F_2232GeriamojoVandens" localSheetId="9">'Forma 7'!$G$140</definedName>
    <definedName name="VAS076_F_2233GeriamojoVandens" localSheetId="9">'Forma 7'!$H$140</definedName>
    <definedName name="VAS076_F_223IsViso" localSheetId="9">'Forma 7'!$E$140</definedName>
    <definedName name="VAS076_F_2241NuotekuSurinkimas" localSheetId="9">'Forma 7'!$J$140</definedName>
    <definedName name="VAS076_F_2242NuotekuValymas" localSheetId="9">'Forma 7'!$K$140</definedName>
    <definedName name="VAS076_F_2243NuotekuDumblo" localSheetId="9">'Forma 7'!$L$140</definedName>
    <definedName name="VAS076_F_224IsViso" localSheetId="9">'Forma 7'!$I$140</definedName>
    <definedName name="VAS076_F_225PavirsiniuNuoteku" localSheetId="9">'Forma 7'!$M$140</definedName>
    <definedName name="VAS076_F_226KitosReguliuojamosios" localSheetId="9">'Forma 7'!$N$140</definedName>
    <definedName name="VAS076_F_227KitosVeiklos" localSheetId="9">'Forma 7'!$Q$140</definedName>
    <definedName name="VAS076_F_231IS" localSheetId="9">'Forma 7'!$D$141</definedName>
    <definedName name="VAS076_F_2331GeriamojoVandens" localSheetId="9">'Forma 7'!$F$141</definedName>
    <definedName name="VAS076_F_2332GeriamojoVandens" localSheetId="9">'Forma 7'!$G$141</definedName>
    <definedName name="VAS076_F_2333GeriamojoVandens" localSheetId="9">'Forma 7'!$H$141</definedName>
    <definedName name="VAS076_F_233IsViso" localSheetId="9">'Forma 7'!$E$141</definedName>
    <definedName name="VAS076_F_2341NuotekuSurinkimas" localSheetId="9">'Forma 7'!$J$141</definedName>
    <definedName name="VAS076_F_2342NuotekuValymas" localSheetId="9">'Forma 7'!$K$141</definedName>
    <definedName name="VAS076_F_2343NuotekuDumblo" localSheetId="9">'Forma 7'!$L$141</definedName>
    <definedName name="VAS076_F_234IsViso" localSheetId="9">'Forma 7'!$I$141</definedName>
    <definedName name="VAS076_F_235PavirsiniuNuoteku" localSheetId="9">'Forma 7'!$M$141</definedName>
    <definedName name="VAS076_F_236KitosReguliuojamosios" localSheetId="9">'Forma 7'!$N$141</definedName>
    <definedName name="VAS076_F_237KitosVeiklos" localSheetId="9">'Forma 7'!$Q$141</definedName>
    <definedName name="VAS076_F_241IS" localSheetId="9">'Forma 7'!$D$142</definedName>
    <definedName name="VAS076_F_2431GeriamojoVandens" localSheetId="9">'Forma 7'!$F$142</definedName>
    <definedName name="VAS076_F_2432GeriamojoVandens" localSheetId="9">'Forma 7'!$G$142</definedName>
    <definedName name="VAS076_F_2433GeriamojoVandens" localSheetId="9">'Forma 7'!$H$142</definedName>
    <definedName name="VAS076_F_243IsViso" localSheetId="9">'Forma 7'!$E$142</definedName>
    <definedName name="VAS076_F_2441NuotekuSurinkimas" localSheetId="9">'Forma 7'!$J$142</definedName>
    <definedName name="VAS076_F_2442NuotekuValymas" localSheetId="9">'Forma 7'!$K$142</definedName>
    <definedName name="VAS076_F_2443NuotekuDumblo" localSheetId="9">'Forma 7'!$L$142</definedName>
    <definedName name="VAS076_F_244IsViso" localSheetId="9">'Forma 7'!$I$142</definedName>
    <definedName name="VAS076_F_245PavirsiniuNuoteku" localSheetId="9">'Forma 7'!$M$142</definedName>
    <definedName name="VAS076_F_246KitosReguliuojamosios" localSheetId="9">'Forma 7'!$N$142</definedName>
    <definedName name="VAS076_F_247KitosVeiklos" localSheetId="9">'Forma 7'!$Q$142</definedName>
    <definedName name="VAS076_F_Apskaitospriet61IS" localSheetId="9">'Forma 7'!$D$26</definedName>
    <definedName name="VAS076_F_Apskaitospriet631GeriamojoVandens" localSheetId="9">'Forma 7'!$F$26</definedName>
    <definedName name="VAS076_F_Apskaitospriet632GeriamojoVandens" localSheetId="9">'Forma 7'!$G$26</definedName>
    <definedName name="VAS076_F_Apskaitospriet633GeriamojoVandens" localSheetId="9">'Forma 7'!$H$26</definedName>
    <definedName name="VAS076_F_Apskaitospriet63IsViso" localSheetId="9">'Forma 7'!$E$26</definedName>
    <definedName name="VAS076_F_Apskaitospriet641NuotekuSurinkimas" localSheetId="9">'Forma 7'!$J$26</definedName>
    <definedName name="VAS076_F_Apskaitospriet642NuotekuValymas" localSheetId="9">'Forma 7'!$K$26</definedName>
    <definedName name="VAS076_F_Apskaitospriet643NuotekuDumblo" localSheetId="9">'Forma 7'!$L$26</definedName>
    <definedName name="VAS076_F_Apskaitospriet64IsViso" localSheetId="9">'Forma 7'!$I$26</definedName>
    <definedName name="VAS076_F_Apskaitospriet65PavirsiniuNuoteku" localSheetId="9">'Forma 7'!$M$26</definedName>
    <definedName name="VAS076_F_Apskaitospriet66KitosReguliuojamosios" localSheetId="9">'Forma 7'!$N$26</definedName>
    <definedName name="VAS076_F_Apskaitospriet67KitosVeiklos" localSheetId="9">'Forma 7'!$Q$26</definedName>
    <definedName name="VAS076_F_Apskaitospriet6Apskaitosveikla1" localSheetId="9">'Forma 7'!$O$26</definedName>
    <definedName name="VAS076_F_Apskaitospriet6Kitareguliuoja1" localSheetId="9">'Forma 7'!$P$26</definedName>
    <definedName name="VAS076_F_Apskaitospriet71IS" localSheetId="9">'Forma 7'!$D$54</definedName>
    <definedName name="VAS076_F_Apskaitospriet731GeriamojoVandens" localSheetId="9">'Forma 7'!$F$54</definedName>
    <definedName name="VAS076_F_Apskaitospriet732GeriamojoVandens" localSheetId="9">'Forma 7'!$G$54</definedName>
    <definedName name="VAS076_F_Apskaitospriet733GeriamojoVandens" localSheetId="9">'Forma 7'!$H$54</definedName>
    <definedName name="VAS076_F_Apskaitospriet73IsViso" localSheetId="9">'Forma 7'!$E$54</definedName>
    <definedName name="VAS076_F_Apskaitospriet741NuotekuSurinkimas" localSheetId="9">'Forma 7'!$J$54</definedName>
    <definedName name="VAS076_F_Apskaitospriet742NuotekuValymas" localSheetId="9">'Forma 7'!$K$54</definedName>
    <definedName name="VAS076_F_Apskaitospriet743NuotekuDumblo" localSheetId="9">'Forma 7'!$L$54</definedName>
    <definedName name="VAS076_F_Apskaitospriet74IsViso" localSheetId="9">'Forma 7'!$I$54</definedName>
    <definedName name="VAS076_F_Apskaitospriet75PavirsiniuNuoteku" localSheetId="9">'Forma 7'!$M$54</definedName>
    <definedName name="VAS076_F_Apskaitospriet76KitosReguliuojamosios" localSheetId="9">'Forma 7'!$N$54</definedName>
    <definedName name="VAS076_F_Apskaitospriet77KitosVeiklos" localSheetId="9">'Forma 7'!$Q$54</definedName>
    <definedName name="VAS076_F_Apskaitospriet7Apskaitosveikla1" localSheetId="9">'Forma 7'!$O$54</definedName>
    <definedName name="VAS076_F_Apskaitospriet7Kitareguliuoja1" localSheetId="9">'Forma 7'!$P$54</definedName>
    <definedName name="VAS076_F_Apskaitospriet81IS" localSheetId="9">'Forma 7'!$D$82</definedName>
    <definedName name="VAS076_F_Apskaitospriet831GeriamojoVandens" localSheetId="9">'Forma 7'!$F$82</definedName>
    <definedName name="VAS076_F_Apskaitospriet832GeriamojoVandens" localSheetId="9">'Forma 7'!$G$82</definedName>
    <definedName name="VAS076_F_Apskaitospriet833GeriamojoVandens" localSheetId="9">'Forma 7'!$H$82</definedName>
    <definedName name="VAS076_F_Apskaitospriet83IsViso" localSheetId="9">'Forma 7'!$E$82</definedName>
    <definedName name="VAS076_F_Apskaitospriet841NuotekuSurinkimas" localSheetId="9">'Forma 7'!$J$82</definedName>
    <definedName name="VAS076_F_Apskaitospriet842NuotekuValymas" localSheetId="9">'Forma 7'!$K$82</definedName>
    <definedName name="VAS076_F_Apskaitospriet843NuotekuDumblo" localSheetId="9">'Forma 7'!$L$82</definedName>
    <definedName name="VAS076_F_Apskaitospriet84IsViso" localSheetId="9">'Forma 7'!$I$82</definedName>
    <definedName name="VAS076_F_Apskaitospriet85PavirsiniuNuoteku" localSheetId="9">'Forma 7'!$M$82</definedName>
    <definedName name="VAS076_F_Apskaitospriet86KitosReguliuojamosios" localSheetId="9">'Forma 7'!$N$82</definedName>
    <definedName name="VAS076_F_Apskaitospriet87KitosVeiklos" localSheetId="9">'Forma 7'!$Q$82</definedName>
    <definedName name="VAS076_F_Apskaitospriet8Apskaitosveikla1" localSheetId="9">'Forma 7'!$O$82</definedName>
    <definedName name="VAS076_F_Apskaitospriet8Kitareguliuoja1" localSheetId="9">'Forma 7'!$P$82</definedName>
    <definedName name="VAS076_F_Apskaitospriet91IS" localSheetId="9">'Forma 7'!$D$131</definedName>
    <definedName name="VAS076_F_Apskaitospriet931GeriamojoVandens" localSheetId="9">'Forma 7'!$F$131</definedName>
    <definedName name="VAS076_F_Apskaitospriet932GeriamojoVandens" localSheetId="9">'Forma 7'!$G$131</definedName>
    <definedName name="VAS076_F_Apskaitospriet933GeriamojoVandens" localSheetId="9">'Forma 7'!$H$131</definedName>
    <definedName name="VAS076_F_Apskaitospriet93IsViso" localSheetId="9">'Forma 7'!$E$131</definedName>
    <definedName name="VAS076_F_Apskaitospriet941NuotekuSurinkimas" localSheetId="9">'Forma 7'!$J$131</definedName>
    <definedName name="VAS076_F_Apskaitospriet942NuotekuValymas" localSheetId="9">'Forma 7'!$K$131</definedName>
    <definedName name="VAS076_F_Apskaitospriet943NuotekuDumblo" localSheetId="9">'Forma 7'!$L$131</definedName>
    <definedName name="VAS076_F_Apskaitospriet94IsViso" localSheetId="9">'Forma 7'!$I$131</definedName>
    <definedName name="VAS076_F_Apskaitospriet95PavirsiniuNuoteku" localSheetId="9">'Forma 7'!$M$131</definedName>
    <definedName name="VAS076_F_Apskaitospriet96KitosReguliuojamosios" localSheetId="9">'Forma 7'!$N$131</definedName>
    <definedName name="VAS076_F_Apskaitospriet97KitosVeiklos" localSheetId="9">'Forma 7'!$Q$131</definedName>
    <definedName name="VAS076_F_Apskaitospriet9Apskaitosveikla1" localSheetId="9">'Forma 7'!$O$131</definedName>
    <definedName name="VAS076_F_Apskaitospriet9Kitareguliuoja1" localSheetId="9">'Forma 7'!$P$131</definedName>
    <definedName name="VAS076_F_Atsiskaitomiej11IS" localSheetId="9">'Forma 7'!$D$27</definedName>
    <definedName name="VAS076_F_Atsiskaitomiej131GeriamojoVandens" localSheetId="9">'Forma 7'!$F$27</definedName>
    <definedName name="VAS076_F_Atsiskaitomiej132GeriamojoVandens" localSheetId="9">'Forma 7'!$G$27</definedName>
    <definedName name="VAS076_F_Atsiskaitomiej133GeriamojoVandens" localSheetId="9">'Forma 7'!$H$27</definedName>
    <definedName name="VAS076_F_Atsiskaitomiej13IsViso" localSheetId="9">'Forma 7'!$E$27</definedName>
    <definedName name="VAS076_F_Atsiskaitomiej141NuotekuSurinkimas" localSheetId="9">'Forma 7'!$J$27</definedName>
    <definedName name="VAS076_F_Atsiskaitomiej142NuotekuValymas" localSheetId="9">'Forma 7'!$K$27</definedName>
    <definedName name="VAS076_F_Atsiskaitomiej143NuotekuDumblo" localSheetId="9">'Forma 7'!$L$27</definedName>
    <definedName name="VAS076_F_Atsiskaitomiej14IsViso" localSheetId="9">'Forma 7'!$I$27</definedName>
    <definedName name="VAS076_F_Atsiskaitomiej15PavirsiniuNuoteku" localSheetId="9">'Forma 7'!$M$27</definedName>
    <definedName name="VAS076_F_Atsiskaitomiej16KitosReguliuojamosios" localSheetId="9">'Forma 7'!$N$27</definedName>
    <definedName name="VAS076_F_Atsiskaitomiej17KitosVeiklos" localSheetId="9">'Forma 7'!$Q$27</definedName>
    <definedName name="VAS076_F_Atsiskaitomiej1Apskaitosveikla1" localSheetId="9">'Forma 7'!$O$27</definedName>
    <definedName name="VAS076_F_Atsiskaitomiej1Kitareguliuoja1" localSheetId="9">'Forma 7'!$P$27</definedName>
    <definedName name="VAS076_F_Atsiskaitomiej21IS" localSheetId="9">'Forma 7'!$D$55</definedName>
    <definedName name="VAS076_F_Atsiskaitomiej231GeriamojoVandens" localSheetId="9">'Forma 7'!$F$55</definedName>
    <definedName name="VAS076_F_Atsiskaitomiej232GeriamojoVandens" localSheetId="9">'Forma 7'!$G$55</definedName>
    <definedName name="VAS076_F_Atsiskaitomiej233GeriamojoVandens" localSheetId="9">'Forma 7'!$H$55</definedName>
    <definedName name="VAS076_F_Atsiskaitomiej23IsViso" localSheetId="9">'Forma 7'!$E$55</definedName>
    <definedName name="VAS076_F_Atsiskaitomiej241NuotekuSurinkimas" localSheetId="9">'Forma 7'!$J$55</definedName>
    <definedName name="VAS076_F_Atsiskaitomiej242NuotekuValymas" localSheetId="9">'Forma 7'!$K$55</definedName>
    <definedName name="VAS076_F_Atsiskaitomiej243NuotekuDumblo" localSheetId="9">'Forma 7'!$L$55</definedName>
    <definedName name="VAS076_F_Atsiskaitomiej24IsViso" localSheetId="9">'Forma 7'!$I$55</definedName>
    <definedName name="VAS076_F_Atsiskaitomiej25PavirsiniuNuoteku" localSheetId="9">'Forma 7'!$M$55</definedName>
    <definedName name="VAS076_F_Atsiskaitomiej26KitosReguliuojamosios" localSheetId="9">'Forma 7'!$N$55</definedName>
    <definedName name="VAS076_F_Atsiskaitomiej27KitosVeiklos" localSheetId="9">'Forma 7'!$Q$55</definedName>
    <definedName name="VAS076_F_Atsiskaitomiej2Apskaitosveikla1" localSheetId="9">'Forma 7'!$O$55</definedName>
    <definedName name="VAS076_F_Atsiskaitomiej2Kitareguliuoja1" localSheetId="9">'Forma 7'!$P$55</definedName>
    <definedName name="VAS076_F_Atsiskaitomiej31IS" localSheetId="9">'Forma 7'!$D$83</definedName>
    <definedName name="VAS076_F_Atsiskaitomiej331GeriamojoVandens" localSheetId="9">'Forma 7'!$F$83</definedName>
    <definedName name="VAS076_F_Atsiskaitomiej332GeriamojoVandens" localSheetId="9">'Forma 7'!$G$83</definedName>
    <definedName name="VAS076_F_Atsiskaitomiej333GeriamojoVandens" localSheetId="9">'Forma 7'!$H$83</definedName>
    <definedName name="VAS076_F_Atsiskaitomiej33IsViso" localSheetId="9">'Forma 7'!$E$83</definedName>
    <definedName name="VAS076_F_Atsiskaitomiej341NuotekuSurinkimas" localSheetId="9">'Forma 7'!$J$83</definedName>
    <definedName name="VAS076_F_Atsiskaitomiej342NuotekuValymas" localSheetId="9">'Forma 7'!$K$83</definedName>
    <definedName name="VAS076_F_Atsiskaitomiej343NuotekuDumblo" localSheetId="9">'Forma 7'!$L$83</definedName>
    <definedName name="VAS076_F_Atsiskaitomiej34IsViso" localSheetId="9">'Forma 7'!$I$83</definedName>
    <definedName name="VAS076_F_Atsiskaitomiej35PavirsiniuNuoteku" localSheetId="9">'Forma 7'!$M$83</definedName>
    <definedName name="VAS076_F_Atsiskaitomiej36KitosReguliuojamosios" localSheetId="9">'Forma 7'!$N$83</definedName>
    <definedName name="VAS076_F_Atsiskaitomiej37KitosVeiklos" localSheetId="9">'Forma 7'!$Q$83</definedName>
    <definedName name="VAS076_F_Atsiskaitomiej3Apskaitosveikla1" localSheetId="9">'Forma 7'!$O$83</definedName>
    <definedName name="VAS076_F_Atsiskaitomiej3Kitareguliuoja1" localSheetId="9">'Forma 7'!$P$83</definedName>
    <definedName name="VAS076_F_Atsiskaitomiej41IS" localSheetId="9">'Forma 7'!$D$132</definedName>
    <definedName name="VAS076_F_Atsiskaitomiej431GeriamojoVandens" localSheetId="9">'Forma 7'!$F$132</definedName>
    <definedName name="VAS076_F_Atsiskaitomiej432GeriamojoVandens" localSheetId="9">'Forma 7'!$G$132</definedName>
    <definedName name="VAS076_F_Atsiskaitomiej433GeriamojoVandens" localSheetId="9">'Forma 7'!$H$132</definedName>
    <definedName name="VAS076_F_Atsiskaitomiej43IsViso" localSheetId="9">'Forma 7'!$E$132</definedName>
    <definedName name="VAS076_F_Atsiskaitomiej441NuotekuSurinkimas" localSheetId="9">'Forma 7'!$J$132</definedName>
    <definedName name="VAS076_F_Atsiskaitomiej442NuotekuValymas" localSheetId="9">'Forma 7'!$K$132</definedName>
    <definedName name="VAS076_F_Atsiskaitomiej443NuotekuDumblo" localSheetId="9">'Forma 7'!$L$132</definedName>
    <definedName name="VAS076_F_Atsiskaitomiej44IsViso" localSheetId="9">'Forma 7'!$I$132</definedName>
    <definedName name="VAS076_F_Atsiskaitomiej45PavirsiniuNuoteku" localSheetId="9">'Forma 7'!$M$132</definedName>
    <definedName name="VAS076_F_Atsiskaitomiej46KitosReguliuojamosios" localSheetId="9">'Forma 7'!$N$132</definedName>
    <definedName name="VAS076_F_Atsiskaitomiej47KitosVeiklos" localSheetId="9">'Forma 7'!$Q$132</definedName>
    <definedName name="VAS076_F_Atsiskaitomiej4Apskaitosveikla1" localSheetId="9">'Forma 7'!$O$132</definedName>
    <definedName name="VAS076_F_Atsiskaitomiej4Kitareguliuoja1" localSheetId="9">'Forma 7'!$P$132</definedName>
    <definedName name="VAS076_F_Bendraipaskirs31IS" localSheetId="9">'Forma 7'!$D$116</definedName>
    <definedName name="VAS076_F_Bendraipaskirs331GeriamojoVandens" localSheetId="9">'Forma 7'!$F$116</definedName>
    <definedName name="VAS076_F_Bendraipaskirs332GeriamojoVandens" localSheetId="9">'Forma 7'!$G$116</definedName>
    <definedName name="VAS076_F_Bendraipaskirs333GeriamojoVandens" localSheetId="9">'Forma 7'!$H$116</definedName>
    <definedName name="VAS076_F_Bendraipaskirs33IsViso" localSheetId="9">'Forma 7'!$E$116</definedName>
    <definedName name="VAS076_F_Bendraipaskirs341NuotekuSurinkimas" localSheetId="9">'Forma 7'!$J$116</definedName>
    <definedName name="VAS076_F_Bendraipaskirs342NuotekuValymas" localSheetId="9">'Forma 7'!$K$116</definedName>
    <definedName name="VAS076_F_Bendraipaskirs343NuotekuDumblo" localSheetId="9">'Forma 7'!$L$116</definedName>
    <definedName name="VAS076_F_Bendraipaskirs34IsViso" localSheetId="9">'Forma 7'!$I$116</definedName>
    <definedName name="VAS076_F_Bendraipaskirs35PavirsiniuNuoteku" localSheetId="9">'Forma 7'!$M$116</definedName>
    <definedName name="VAS076_F_Bendraipaskirs36KitosReguliuojamosios" localSheetId="9">'Forma 7'!$N$116</definedName>
    <definedName name="VAS076_F_Bendraipaskirs37KitosVeiklos" localSheetId="9">'Forma 7'!$Q$116</definedName>
    <definedName name="VAS076_F_Bendraipaskirs3Apskaitosveikla1" localSheetId="9">'Forma 7'!$O$116</definedName>
    <definedName name="VAS076_F_Bendraipaskirs3Kitareguliuoja1" localSheetId="9">'Forma 7'!$P$116</definedName>
    <definedName name="VAS076_F_Cpunktui171IS" localSheetId="9">'Forma 7'!$D$101</definedName>
    <definedName name="VAS076_F_Cpunktui1731GeriamojoVandens" localSheetId="9">'Forma 7'!$F$101</definedName>
    <definedName name="VAS076_F_Cpunktui1732GeriamojoVandens" localSheetId="9">'Forma 7'!$G$101</definedName>
    <definedName name="VAS076_F_Cpunktui1733GeriamojoVandens" localSheetId="9">'Forma 7'!$H$101</definedName>
    <definedName name="VAS076_F_Cpunktui173IsViso" localSheetId="9">'Forma 7'!$E$101</definedName>
    <definedName name="VAS076_F_Cpunktui1741NuotekuSurinkimas" localSheetId="9">'Forma 7'!$J$101</definedName>
    <definedName name="VAS076_F_Cpunktui1742NuotekuValymas" localSheetId="9">'Forma 7'!$K$101</definedName>
    <definedName name="VAS076_F_Cpunktui1743NuotekuDumblo" localSheetId="9">'Forma 7'!$L$101</definedName>
    <definedName name="VAS076_F_Cpunktui174IsViso" localSheetId="9">'Forma 7'!$I$101</definedName>
    <definedName name="VAS076_F_Cpunktui175PavirsiniuNuoteku" localSheetId="9">'Forma 7'!$M$101</definedName>
    <definedName name="VAS076_F_Cpunktui176KitosReguliuojamosios" localSheetId="9">'Forma 7'!$N$101</definedName>
    <definedName name="VAS076_F_Cpunktui177KitosVeiklos" localSheetId="9">'Forma 7'!$Q$101</definedName>
    <definedName name="VAS076_F_Cpunktui17Apskaitosveikla1" localSheetId="9">'Forma 7'!$O$101</definedName>
    <definedName name="VAS076_F_Cpunktui17Kitareguliuoja1" localSheetId="9">'Forma 7'!$P$101</definedName>
    <definedName name="VAS076_F_Cpunktui181IS" localSheetId="9">'Forma 7'!$D$102</definedName>
    <definedName name="VAS076_F_Cpunktui1831GeriamojoVandens" localSheetId="9">'Forma 7'!$F$102</definedName>
    <definedName name="VAS076_F_Cpunktui1832GeriamojoVandens" localSheetId="9">'Forma 7'!$G$102</definedName>
    <definedName name="VAS076_F_Cpunktui1833GeriamojoVandens" localSheetId="9">'Forma 7'!$H$102</definedName>
    <definedName name="VAS076_F_Cpunktui183IsViso" localSheetId="9">'Forma 7'!$E$102</definedName>
    <definedName name="VAS076_F_Cpunktui1841NuotekuSurinkimas" localSheetId="9">'Forma 7'!$J$102</definedName>
    <definedName name="VAS076_F_Cpunktui1842NuotekuValymas" localSheetId="9">'Forma 7'!$K$102</definedName>
    <definedName name="VAS076_F_Cpunktui1843NuotekuDumblo" localSheetId="9">'Forma 7'!$L$102</definedName>
    <definedName name="VAS076_F_Cpunktui184IsViso" localSheetId="9">'Forma 7'!$I$102</definedName>
    <definedName name="VAS076_F_Cpunktui185PavirsiniuNuoteku" localSheetId="9">'Forma 7'!$M$102</definedName>
    <definedName name="VAS076_F_Cpunktui186KitosReguliuojamosios" localSheetId="9">'Forma 7'!$N$102</definedName>
    <definedName name="VAS076_F_Cpunktui187KitosVeiklos" localSheetId="9">'Forma 7'!$Q$102</definedName>
    <definedName name="VAS076_F_Cpunktui18Apskaitosveikla1" localSheetId="9">'Forma 7'!$O$102</definedName>
    <definedName name="VAS076_F_Cpunktui18Kitareguliuoja1" localSheetId="9">'Forma 7'!$P$102</definedName>
    <definedName name="VAS076_F_Cpunktui191IS" localSheetId="9">'Forma 7'!$D$107</definedName>
    <definedName name="VAS076_F_Cpunktui1931GeriamojoVandens" localSheetId="9">'Forma 7'!$F$107</definedName>
    <definedName name="VAS076_F_Cpunktui1932GeriamojoVandens" localSheetId="9">'Forma 7'!$G$107</definedName>
    <definedName name="VAS076_F_Cpunktui1933GeriamojoVandens" localSheetId="9">'Forma 7'!$H$107</definedName>
    <definedName name="VAS076_F_Cpunktui193IsViso" localSheetId="9">'Forma 7'!$E$107</definedName>
    <definedName name="VAS076_F_Cpunktui1941NuotekuSurinkimas" localSheetId="9">'Forma 7'!$J$107</definedName>
    <definedName name="VAS076_F_Cpunktui1942NuotekuValymas" localSheetId="9">'Forma 7'!$K$107</definedName>
    <definedName name="VAS076_F_Cpunktui1943NuotekuDumblo" localSheetId="9">'Forma 7'!$L$107</definedName>
    <definedName name="VAS076_F_Cpunktui194IsViso" localSheetId="9">'Forma 7'!$I$107</definedName>
    <definedName name="VAS076_F_Cpunktui195PavirsiniuNuoteku" localSheetId="9">'Forma 7'!$M$107</definedName>
    <definedName name="VAS076_F_Cpunktui196KitosReguliuojamosios" localSheetId="9">'Forma 7'!$N$107</definedName>
    <definedName name="VAS076_F_Cpunktui197KitosVeiklos" localSheetId="9">'Forma 7'!$Q$107</definedName>
    <definedName name="VAS076_F_Cpunktui19Apskaitosveikla1" localSheetId="9">'Forma 7'!$O$107</definedName>
    <definedName name="VAS076_F_Cpunktui19Kitareguliuoja1" localSheetId="9">'Forma 7'!$P$107</definedName>
    <definedName name="VAS076_F_Cpunktui201IS" localSheetId="9">'Forma 7'!$D$108</definedName>
    <definedName name="VAS076_F_Cpunktui2031GeriamojoVandens" localSheetId="9">'Forma 7'!$F$108</definedName>
    <definedName name="VAS076_F_Cpunktui2032GeriamojoVandens" localSheetId="9">'Forma 7'!$G$108</definedName>
    <definedName name="VAS076_F_Cpunktui2033GeriamojoVandens" localSheetId="9">'Forma 7'!$H$108</definedName>
    <definedName name="VAS076_F_Cpunktui203IsViso" localSheetId="9">'Forma 7'!$E$108</definedName>
    <definedName name="VAS076_F_Cpunktui2041NuotekuSurinkimas" localSheetId="9">'Forma 7'!$J$108</definedName>
    <definedName name="VAS076_F_Cpunktui2042NuotekuValymas" localSheetId="9">'Forma 7'!$K$108</definedName>
    <definedName name="VAS076_F_Cpunktui2043NuotekuDumblo" localSheetId="9">'Forma 7'!$L$108</definedName>
    <definedName name="VAS076_F_Cpunktui204IsViso" localSheetId="9">'Forma 7'!$I$108</definedName>
    <definedName name="VAS076_F_Cpunktui205PavirsiniuNuoteku" localSheetId="9">'Forma 7'!$M$108</definedName>
    <definedName name="VAS076_F_Cpunktui206KitosReguliuojamosios" localSheetId="9">'Forma 7'!$N$108</definedName>
    <definedName name="VAS076_F_Cpunktui207KitosVeiklos" localSheetId="9">'Forma 7'!$Q$108</definedName>
    <definedName name="VAS076_F_Cpunktui20Apskaitosveikla1" localSheetId="9">'Forma 7'!$O$108</definedName>
    <definedName name="VAS076_F_Cpunktui20Kitareguliuoja1" localSheetId="9">'Forma 7'!$P$108</definedName>
    <definedName name="VAS076_F_Cpunktui211IS" localSheetId="9">'Forma 7'!$D$109</definedName>
    <definedName name="VAS076_F_Cpunktui2131GeriamojoVandens" localSheetId="9">'Forma 7'!$F$109</definedName>
    <definedName name="VAS076_F_Cpunktui2132GeriamojoVandens" localSheetId="9">'Forma 7'!$G$109</definedName>
    <definedName name="VAS076_F_Cpunktui2133GeriamojoVandens" localSheetId="9">'Forma 7'!$H$109</definedName>
    <definedName name="VAS076_F_Cpunktui213IsViso" localSheetId="9">'Forma 7'!$E$109</definedName>
    <definedName name="VAS076_F_Cpunktui2141NuotekuSurinkimas" localSheetId="9">'Forma 7'!$J$109</definedName>
    <definedName name="VAS076_F_Cpunktui2142NuotekuValymas" localSheetId="9">'Forma 7'!$K$109</definedName>
    <definedName name="VAS076_F_Cpunktui2143NuotekuDumblo" localSheetId="9">'Forma 7'!$L$109</definedName>
    <definedName name="VAS076_F_Cpunktui214IsViso" localSheetId="9">'Forma 7'!$I$109</definedName>
    <definedName name="VAS076_F_Cpunktui215PavirsiniuNuoteku" localSheetId="9">'Forma 7'!$M$109</definedName>
    <definedName name="VAS076_F_Cpunktui216KitosReguliuojamosios" localSheetId="9">'Forma 7'!$N$109</definedName>
    <definedName name="VAS076_F_Cpunktui217KitosVeiklos" localSheetId="9">'Forma 7'!$Q$109</definedName>
    <definedName name="VAS076_F_Cpunktui21Apskaitosveikla1" localSheetId="9">'Forma 7'!$O$109</definedName>
    <definedName name="VAS076_F_Cpunktui21Kitareguliuoja1" localSheetId="9">'Forma 7'!$P$109</definedName>
    <definedName name="VAS076_F_Cpunktui251IS" localSheetId="9">'Forma 7'!$D$95</definedName>
    <definedName name="VAS076_F_Cpunktui2531GeriamojoVandens" localSheetId="9">'Forma 7'!$F$95</definedName>
    <definedName name="VAS076_F_Cpunktui2532GeriamojoVandens" localSheetId="9">'Forma 7'!$G$95</definedName>
    <definedName name="VAS076_F_Cpunktui2533GeriamojoVandens" localSheetId="9">'Forma 7'!$H$95</definedName>
    <definedName name="VAS076_F_Cpunktui253IsViso" localSheetId="9">'Forma 7'!$E$95</definedName>
    <definedName name="VAS076_F_Cpunktui2541NuotekuSurinkimas" localSheetId="9">'Forma 7'!$J$95</definedName>
    <definedName name="VAS076_F_Cpunktui2542NuotekuValymas" localSheetId="9">'Forma 7'!$K$95</definedName>
    <definedName name="VAS076_F_Cpunktui2543NuotekuDumblo" localSheetId="9">'Forma 7'!$L$95</definedName>
    <definedName name="VAS076_F_Cpunktui254IsViso" localSheetId="9">'Forma 7'!$I$95</definedName>
    <definedName name="VAS076_F_Cpunktui255PavirsiniuNuoteku" localSheetId="9">'Forma 7'!$M$95</definedName>
    <definedName name="VAS076_F_Cpunktui256KitosReguliuojamosios" localSheetId="9">'Forma 7'!$N$95</definedName>
    <definedName name="VAS076_F_Cpunktui257KitosVeiklos" localSheetId="9">'Forma 7'!$Q$95</definedName>
    <definedName name="VAS076_F_Cpunktui25Apskaitosveikla1" localSheetId="9">'Forma 7'!$O$95</definedName>
    <definedName name="VAS076_F_Cpunktui25Kitareguliuoja1" localSheetId="9">'Forma 7'!$P$95</definedName>
    <definedName name="VAS076_F_Cpunktui261IS" localSheetId="9">'Forma 7'!$D$96</definedName>
    <definedName name="VAS076_F_Cpunktui2631GeriamojoVandens" localSheetId="9">'Forma 7'!$F$96</definedName>
    <definedName name="VAS076_F_Cpunktui2632GeriamojoVandens" localSheetId="9">'Forma 7'!$G$96</definedName>
    <definedName name="VAS076_F_Cpunktui2633GeriamojoVandens" localSheetId="9">'Forma 7'!$H$96</definedName>
    <definedName name="VAS076_F_Cpunktui263IsViso" localSheetId="9">'Forma 7'!$E$96</definedName>
    <definedName name="VAS076_F_Cpunktui2641NuotekuSurinkimas" localSheetId="9">'Forma 7'!$J$96</definedName>
    <definedName name="VAS076_F_Cpunktui2642NuotekuValymas" localSheetId="9">'Forma 7'!$K$96</definedName>
    <definedName name="VAS076_F_Cpunktui2643NuotekuDumblo" localSheetId="9">'Forma 7'!$L$96</definedName>
    <definedName name="VAS076_F_Cpunktui264IsViso" localSheetId="9">'Forma 7'!$I$96</definedName>
    <definedName name="VAS076_F_Cpunktui265PavirsiniuNuoteku" localSheetId="9">'Forma 7'!$M$96</definedName>
    <definedName name="VAS076_F_Cpunktui266KitosReguliuojamosios" localSheetId="9">'Forma 7'!$N$96</definedName>
    <definedName name="VAS076_F_Cpunktui267KitosVeiklos" localSheetId="9">'Forma 7'!$Q$96</definedName>
    <definedName name="VAS076_F_Cpunktui26Apskaitosveikla1" localSheetId="9">'Forma 7'!$O$96</definedName>
    <definedName name="VAS076_F_Cpunktui26Kitareguliuoja1" localSheetId="9">'Forma 7'!$P$96</definedName>
    <definedName name="VAS076_F_Cpunktui271IS" localSheetId="9">'Forma 7'!$D$97</definedName>
    <definedName name="VAS076_F_Cpunktui2731GeriamojoVandens" localSheetId="9">'Forma 7'!$F$97</definedName>
    <definedName name="VAS076_F_Cpunktui2732GeriamojoVandens" localSheetId="9">'Forma 7'!$G$97</definedName>
    <definedName name="VAS076_F_Cpunktui2733GeriamojoVandens" localSheetId="9">'Forma 7'!$H$97</definedName>
    <definedName name="VAS076_F_Cpunktui273IsViso" localSheetId="9">'Forma 7'!$E$97</definedName>
    <definedName name="VAS076_F_Cpunktui2741NuotekuSurinkimas" localSheetId="9">'Forma 7'!$J$97</definedName>
    <definedName name="VAS076_F_Cpunktui2742NuotekuValymas" localSheetId="9">'Forma 7'!$K$97</definedName>
    <definedName name="VAS076_F_Cpunktui2743NuotekuDumblo" localSheetId="9">'Forma 7'!$L$97</definedName>
    <definedName name="VAS076_F_Cpunktui274IsViso" localSheetId="9">'Forma 7'!$I$97</definedName>
    <definedName name="VAS076_F_Cpunktui275PavirsiniuNuoteku" localSheetId="9">'Forma 7'!$M$97</definedName>
    <definedName name="VAS076_F_Cpunktui276KitosReguliuojamosios" localSheetId="9">'Forma 7'!$N$97</definedName>
    <definedName name="VAS076_F_Cpunktui277KitosVeiklos" localSheetId="9">'Forma 7'!$Q$97</definedName>
    <definedName name="VAS076_F_Cpunktui27Apskaitosveikla1" localSheetId="9">'Forma 7'!$O$97</definedName>
    <definedName name="VAS076_F_Cpunktui27Kitareguliuoja1" localSheetId="9">'Forma 7'!$P$97</definedName>
    <definedName name="VAS076_F_Cpunktui281IS" localSheetId="9">'Forma 7'!$D$98</definedName>
    <definedName name="VAS076_F_Cpunktui2831GeriamojoVandens" localSheetId="9">'Forma 7'!$F$98</definedName>
    <definedName name="VAS076_F_Cpunktui2832GeriamojoVandens" localSheetId="9">'Forma 7'!$G$98</definedName>
    <definedName name="VAS076_F_Cpunktui2833GeriamojoVandens" localSheetId="9">'Forma 7'!$H$98</definedName>
    <definedName name="VAS076_F_Cpunktui283IsViso" localSheetId="9">'Forma 7'!$E$98</definedName>
    <definedName name="VAS076_F_Cpunktui2841NuotekuSurinkimas" localSheetId="9">'Forma 7'!$J$98</definedName>
    <definedName name="VAS076_F_Cpunktui2842NuotekuValymas" localSheetId="9">'Forma 7'!$K$98</definedName>
    <definedName name="VAS076_F_Cpunktui2843NuotekuDumblo" localSheetId="9">'Forma 7'!$L$98</definedName>
    <definedName name="VAS076_F_Cpunktui284IsViso" localSheetId="9">'Forma 7'!$I$98</definedName>
    <definedName name="VAS076_F_Cpunktui285PavirsiniuNuoteku" localSheetId="9">'Forma 7'!$M$98</definedName>
    <definedName name="VAS076_F_Cpunktui286KitosReguliuojamosios" localSheetId="9">'Forma 7'!$N$98</definedName>
    <definedName name="VAS076_F_Cpunktui287KitosVeiklos" localSheetId="9">'Forma 7'!$Q$98</definedName>
    <definedName name="VAS076_F_Cpunktui28Apskaitosveikla1" localSheetId="9">'Forma 7'!$O$98</definedName>
    <definedName name="VAS076_F_Cpunktui28Kitareguliuoja1" localSheetId="9">'Forma 7'!$P$98</definedName>
    <definedName name="VAS076_F_Cpunktui291IS" localSheetId="9">'Forma 7'!$D$99</definedName>
    <definedName name="VAS076_F_Cpunktui2931GeriamojoVandens" localSheetId="9">'Forma 7'!$F$99</definedName>
    <definedName name="VAS076_F_Cpunktui2932GeriamojoVandens" localSheetId="9">'Forma 7'!$G$99</definedName>
    <definedName name="VAS076_F_Cpunktui2933GeriamojoVandens" localSheetId="9">'Forma 7'!$H$99</definedName>
    <definedName name="VAS076_F_Cpunktui293IsViso" localSheetId="9">'Forma 7'!$E$99</definedName>
    <definedName name="VAS076_F_Cpunktui2941NuotekuSurinkimas" localSheetId="9">'Forma 7'!$J$99</definedName>
    <definedName name="VAS076_F_Cpunktui2942NuotekuValymas" localSheetId="9">'Forma 7'!$K$99</definedName>
    <definedName name="VAS076_F_Cpunktui2943NuotekuDumblo" localSheetId="9">'Forma 7'!$L$99</definedName>
    <definedName name="VAS076_F_Cpunktui294IsViso" localSheetId="9">'Forma 7'!$I$99</definedName>
    <definedName name="VAS076_F_Cpunktui295PavirsiniuNuoteku" localSheetId="9">'Forma 7'!$M$99</definedName>
    <definedName name="VAS076_F_Cpunktui296KitosReguliuojamosios" localSheetId="9">'Forma 7'!$N$99</definedName>
    <definedName name="VAS076_F_Cpunktui297KitosVeiklos" localSheetId="9">'Forma 7'!$Q$99</definedName>
    <definedName name="VAS076_F_Cpunktui29Apskaitosveikla1" localSheetId="9">'Forma 7'!$O$99</definedName>
    <definedName name="VAS076_F_Cpunktui29Kitareguliuoja1" localSheetId="9">'Forma 7'!$P$99</definedName>
    <definedName name="VAS076_F_Cpunktui301IS" localSheetId="9">'Forma 7'!$D$100</definedName>
    <definedName name="VAS076_F_Cpunktui3031GeriamojoVandens" localSheetId="9">'Forma 7'!$F$100</definedName>
    <definedName name="VAS076_F_Cpunktui3032GeriamojoVandens" localSheetId="9">'Forma 7'!$G$100</definedName>
    <definedName name="VAS076_F_Cpunktui3033GeriamojoVandens" localSheetId="9">'Forma 7'!$H$100</definedName>
    <definedName name="VAS076_F_Cpunktui303IsViso" localSheetId="9">'Forma 7'!$E$100</definedName>
    <definedName name="VAS076_F_Cpunktui3041NuotekuSurinkimas" localSheetId="9">'Forma 7'!$J$100</definedName>
    <definedName name="VAS076_F_Cpunktui3042NuotekuValymas" localSheetId="9">'Forma 7'!$K$100</definedName>
    <definedName name="VAS076_F_Cpunktui3043NuotekuDumblo" localSheetId="9">'Forma 7'!$L$100</definedName>
    <definedName name="VAS076_F_Cpunktui304IsViso" localSheetId="9">'Forma 7'!$I$100</definedName>
    <definedName name="VAS076_F_Cpunktui305PavirsiniuNuoteku" localSheetId="9">'Forma 7'!$M$100</definedName>
    <definedName name="VAS076_F_Cpunktui306KitosReguliuojamosios" localSheetId="9">'Forma 7'!$N$100</definedName>
    <definedName name="VAS076_F_Cpunktui307KitosVeiklos" localSheetId="9">'Forma 7'!$Q$100</definedName>
    <definedName name="VAS076_F_Cpunktui30Apskaitosveikla1" localSheetId="9">'Forma 7'!$O$100</definedName>
    <definedName name="VAS076_F_Cpunktui30Kitareguliuoja1" localSheetId="9">'Forma 7'!$P$100</definedName>
    <definedName name="VAS076_F_Cpunktui311IS" localSheetId="9">'Forma 7'!$D$103</definedName>
    <definedName name="VAS076_F_Cpunktui3131GeriamojoVandens" localSheetId="9">'Forma 7'!$F$103</definedName>
    <definedName name="VAS076_F_Cpunktui3132GeriamojoVandens" localSheetId="9">'Forma 7'!$G$103</definedName>
    <definedName name="VAS076_F_Cpunktui3133GeriamojoVandens" localSheetId="9">'Forma 7'!$H$103</definedName>
    <definedName name="VAS076_F_Cpunktui313IsViso" localSheetId="9">'Forma 7'!$E$103</definedName>
    <definedName name="VAS076_F_Cpunktui3141NuotekuSurinkimas" localSheetId="9">'Forma 7'!$J$103</definedName>
    <definedName name="VAS076_F_Cpunktui3142NuotekuValymas" localSheetId="9">'Forma 7'!$K$103</definedName>
    <definedName name="VAS076_F_Cpunktui3143NuotekuDumblo" localSheetId="9">'Forma 7'!$L$103</definedName>
    <definedName name="VAS076_F_Cpunktui314IsViso" localSheetId="9">'Forma 7'!$I$103</definedName>
    <definedName name="VAS076_F_Cpunktui315PavirsiniuNuoteku" localSheetId="9">'Forma 7'!$M$103</definedName>
    <definedName name="VAS076_F_Cpunktui316KitosReguliuojamosios" localSheetId="9">'Forma 7'!$N$103</definedName>
    <definedName name="VAS076_F_Cpunktui317KitosVeiklos" localSheetId="9">'Forma 7'!$Q$103</definedName>
    <definedName name="VAS076_F_Cpunktui31Apskaitosveikla1" localSheetId="9">'Forma 7'!$O$103</definedName>
    <definedName name="VAS076_F_Cpunktui31Kitareguliuoja1" localSheetId="9">'Forma 7'!$P$103</definedName>
    <definedName name="VAS076_F_Cpunktui321IS" localSheetId="9">'Forma 7'!$D$104</definedName>
    <definedName name="VAS076_F_Cpunktui3231GeriamojoVandens" localSheetId="9">'Forma 7'!$F$104</definedName>
    <definedName name="VAS076_F_Cpunktui3232GeriamojoVandens" localSheetId="9">'Forma 7'!$G$104</definedName>
    <definedName name="VAS076_F_Cpunktui3233GeriamojoVandens" localSheetId="9">'Forma 7'!$H$104</definedName>
    <definedName name="VAS076_F_Cpunktui323IsViso" localSheetId="9">'Forma 7'!$E$104</definedName>
    <definedName name="VAS076_F_Cpunktui3241NuotekuSurinkimas" localSheetId="9">'Forma 7'!$J$104</definedName>
    <definedName name="VAS076_F_Cpunktui3242NuotekuValymas" localSheetId="9">'Forma 7'!$K$104</definedName>
    <definedName name="VAS076_F_Cpunktui3243NuotekuDumblo" localSheetId="9">'Forma 7'!$L$104</definedName>
    <definedName name="VAS076_F_Cpunktui324IsViso" localSheetId="9">'Forma 7'!$I$104</definedName>
    <definedName name="VAS076_F_Cpunktui325PavirsiniuNuoteku" localSheetId="9">'Forma 7'!$M$104</definedName>
    <definedName name="VAS076_F_Cpunktui326KitosReguliuojamosios" localSheetId="9">'Forma 7'!$N$104</definedName>
    <definedName name="VAS076_F_Cpunktui327KitosVeiklos" localSheetId="9">'Forma 7'!$Q$104</definedName>
    <definedName name="VAS076_F_Cpunktui32Apskaitosveikla1" localSheetId="9">'Forma 7'!$O$104</definedName>
    <definedName name="VAS076_F_Cpunktui32Kitareguliuoja1" localSheetId="9">'Forma 7'!$P$104</definedName>
    <definedName name="VAS076_F_Cpunktui331IS" localSheetId="9">'Forma 7'!$D$105</definedName>
    <definedName name="VAS076_F_Cpunktui3331GeriamojoVandens" localSheetId="9">'Forma 7'!$F$105</definedName>
    <definedName name="VAS076_F_Cpunktui3332GeriamojoVandens" localSheetId="9">'Forma 7'!$G$105</definedName>
    <definedName name="VAS076_F_Cpunktui3333GeriamojoVandens" localSheetId="9">'Forma 7'!$H$105</definedName>
    <definedName name="VAS076_F_Cpunktui333IsViso" localSheetId="9">'Forma 7'!$E$105</definedName>
    <definedName name="VAS076_F_Cpunktui3341NuotekuSurinkimas" localSheetId="9">'Forma 7'!$J$105</definedName>
    <definedName name="VAS076_F_Cpunktui3342NuotekuValymas" localSheetId="9">'Forma 7'!$K$105</definedName>
    <definedName name="VAS076_F_Cpunktui3343NuotekuDumblo" localSheetId="9">'Forma 7'!$L$105</definedName>
    <definedName name="VAS076_F_Cpunktui334IsViso" localSheetId="9">'Forma 7'!$I$105</definedName>
    <definedName name="VAS076_F_Cpunktui335PavirsiniuNuoteku" localSheetId="9">'Forma 7'!$M$105</definedName>
    <definedName name="VAS076_F_Cpunktui336KitosReguliuojamosios" localSheetId="9">'Forma 7'!$N$105</definedName>
    <definedName name="VAS076_F_Cpunktui337KitosVeiklos" localSheetId="9">'Forma 7'!$Q$105</definedName>
    <definedName name="VAS076_F_Cpunktui33Apskaitosveikla1" localSheetId="9">'Forma 7'!$O$105</definedName>
    <definedName name="VAS076_F_Cpunktui33Kitareguliuoja1" localSheetId="9">'Forma 7'!$P$105</definedName>
    <definedName name="VAS076_F_Cpunktui341IS" localSheetId="9">'Forma 7'!$D$106</definedName>
    <definedName name="VAS076_F_Cpunktui3431GeriamojoVandens" localSheetId="9">'Forma 7'!$F$106</definedName>
    <definedName name="VAS076_F_Cpunktui3432GeriamojoVandens" localSheetId="9">'Forma 7'!$G$106</definedName>
    <definedName name="VAS076_F_Cpunktui3433GeriamojoVandens" localSheetId="9">'Forma 7'!$H$106</definedName>
    <definedName name="VAS076_F_Cpunktui343IsViso" localSheetId="9">'Forma 7'!$E$106</definedName>
    <definedName name="VAS076_F_Cpunktui3441NuotekuSurinkimas" localSheetId="9">'Forma 7'!$J$106</definedName>
    <definedName name="VAS076_F_Cpunktui3442NuotekuValymas" localSheetId="9">'Forma 7'!$K$106</definedName>
    <definedName name="VAS076_F_Cpunktui3443NuotekuDumblo" localSheetId="9">'Forma 7'!$L$106</definedName>
    <definedName name="VAS076_F_Cpunktui344IsViso" localSheetId="9">'Forma 7'!$I$106</definedName>
    <definedName name="VAS076_F_Cpunktui345PavirsiniuNuoteku" localSheetId="9">'Forma 7'!$M$106</definedName>
    <definedName name="VAS076_F_Cpunktui346KitosReguliuojamosios" localSheetId="9">'Forma 7'!$N$106</definedName>
    <definedName name="VAS076_F_Cpunktui347KitosVeiklos" localSheetId="9">'Forma 7'!$Q$106</definedName>
    <definedName name="VAS076_F_Cpunktui34Apskaitosveikla1" localSheetId="9">'Forma 7'!$O$106</definedName>
    <definedName name="VAS076_F_Cpunktui34Kitareguliuoja1" localSheetId="9">'Forma 7'!$P$106</definedName>
    <definedName name="VAS076_F_Cpunktui351IS" localSheetId="9">'Forma 7'!$D$110</definedName>
    <definedName name="VAS076_F_Cpunktui3531GeriamojoVandens" localSheetId="9">'Forma 7'!$F$110</definedName>
    <definedName name="VAS076_F_Cpunktui3532GeriamojoVandens" localSheetId="9">'Forma 7'!$G$110</definedName>
    <definedName name="VAS076_F_Cpunktui3533GeriamojoVandens" localSheetId="9">'Forma 7'!$H$110</definedName>
    <definedName name="VAS076_F_Cpunktui353IsViso" localSheetId="9">'Forma 7'!$E$110</definedName>
    <definedName name="VAS076_F_Cpunktui3541NuotekuSurinkimas" localSheetId="9">'Forma 7'!$J$110</definedName>
    <definedName name="VAS076_F_Cpunktui3542NuotekuValymas" localSheetId="9">'Forma 7'!$K$110</definedName>
    <definedName name="VAS076_F_Cpunktui3543NuotekuDumblo" localSheetId="9">'Forma 7'!$L$110</definedName>
    <definedName name="VAS076_F_Cpunktui354IsViso" localSheetId="9">'Forma 7'!$I$110</definedName>
    <definedName name="VAS076_F_Cpunktui355PavirsiniuNuoteku" localSheetId="9">'Forma 7'!$M$110</definedName>
    <definedName name="VAS076_F_Cpunktui356KitosReguliuojamosios" localSheetId="9">'Forma 7'!$N$110</definedName>
    <definedName name="VAS076_F_Cpunktui357KitosVeiklos" localSheetId="9">'Forma 7'!$Q$110</definedName>
    <definedName name="VAS076_F_Cpunktui35Apskaitosveikla1" localSheetId="9">'Forma 7'!$O$110</definedName>
    <definedName name="VAS076_F_Cpunktui35Kitareguliuoja1" localSheetId="9">'Forma 7'!$P$110</definedName>
    <definedName name="VAS076_F_Cpunktui361IS" localSheetId="9">'Forma 7'!$D$111</definedName>
    <definedName name="VAS076_F_Cpunktui3631GeriamojoVandens" localSheetId="9">'Forma 7'!$F$111</definedName>
    <definedName name="VAS076_F_Cpunktui3632GeriamojoVandens" localSheetId="9">'Forma 7'!$G$111</definedName>
    <definedName name="VAS076_F_Cpunktui3633GeriamojoVandens" localSheetId="9">'Forma 7'!$H$111</definedName>
    <definedName name="VAS076_F_Cpunktui363IsViso" localSheetId="9">'Forma 7'!$E$111</definedName>
    <definedName name="VAS076_F_Cpunktui3641NuotekuSurinkimas" localSheetId="9">'Forma 7'!$J$111</definedName>
    <definedName name="VAS076_F_Cpunktui3642NuotekuValymas" localSheetId="9">'Forma 7'!$K$111</definedName>
    <definedName name="VAS076_F_Cpunktui3643NuotekuDumblo" localSheetId="9">'Forma 7'!$L$111</definedName>
    <definedName name="VAS076_F_Cpunktui364IsViso" localSheetId="9">'Forma 7'!$I$111</definedName>
    <definedName name="VAS076_F_Cpunktui365PavirsiniuNuoteku" localSheetId="9">'Forma 7'!$M$111</definedName>
    <definedName name="VAS076_F_Cpunktui366KitosReguliuojamosios" localSheetId="9">'Forma 7'!$N$111</definedName>
    <definedName name="VAS076_F_Cpunktui367KitosVeiklos" localSheetId="9">'Forma 7'!$Q$111</definedName>
    <definedName name="VAS076_F_Cpunktui36Apskaitosveikla1" localSheetId="9">'Forma 7'!$O$111</definedName>
    <definedName name="VAS076_F_Cpunktui36Kitareguliuoja1" localSheetId="9">'Forma 7'!$P$111</definedName>
    <definedName name="VAS076_F_Cpunktui371IS" localSheetId="9">'Forma 7'!$D$112</definedName>
    <definedName name="VAS076_F_Cpunktui3731GeriamojoVandens" localSheetId="9">'Forma 7'!$F$112</definedName>
    <definedName name="VAS076_F_Cpunktui3732GeriamojoVandens" localSheetId="9">'Forma 7'!$G$112</definedName>
    <definedName name="VAS076_F_Cpunktui3733GeriamojoVandens" localSheetId="9">'Forma 7'!$H$112</definedName>
    <definedName name="VAS076_F_Cpunktui373IsViso" localSheetId="9">'Forma 7'!$E$112</definedName>
    <definedName name="VAS076_F_Cpunktui3741NuotekuSurinkimas" localSheetId="9">'Forma 7'!$J$112</definedName>
    <definedName name="VAS076_F_Cpunktui3742NuotekuValymas" localSheetId="9">'Forma 7'!$K$112</definedName>
    <definedName name="VAS076_F_Cpunktui3743NuotekuDumblo" localSheetId="9">'Forma 7'!$L$112</definedName>
    <definedName name="VAS076_F_Cpunktui374IsViso" localSheetId="9">'Forma 7'!$I$112</definedName>
    <definedName name="VAS076_F_Cpunktui375PavirsiniuNuoteku" localSheetId="9">'Forma 7'!$M$112</definedName>
    <definedName name="VAS076_F_Cpunktui376KitosReguliuojamosios" localSheetId="9">'Forma 7'!$N$112</definedName>
    <definedName name="VAS076_F_Cpunktui377KitosVeiklos" localSheetId="9">'Forma 7'!$Q$112</definedName>
    <definedName name="VAS076_F_Cpunktui37Apskaitosveikla1" localSheetId="9">'Forma 7'!$O$112</definedName>
    <definedName name="VAS076_F_Cpunktui37Kitareguliuoja1" localSheetId="9">'Forma 7'!$P$112</definedName>
    <definedName name="VAS076_F_Cpunktui381IS" localSheetId="9">'Forma 7'!$D$113</definedName>
    <definedName name="VAS076_F_Cpunktui3831GeriamojoVandens" localSheetId="9">'Forma 7'!$F$113</definedName>
    <definedName name="VAS076_F_Cpunktui3832GeriamojoVandens" localSheetId="9">'Forma 7'!$G$113</definedName>
    <definedName name="VAS076_F_Cpunktui3833GeriamojoVandens" localSheetId="9">'Forma 7'!$H$113</definedName>
    <definedName name="VAS076_F_Cpunktui383IsViso" localSheetId="9">'Forma 7'!$E$113</definedName>
    <definedName name="VAS076_F_Cpunktui3841NuotekuSurinkimas" localSheetId="9">'Forma 7'!$J$113</definedName>
    <definedName name="VAS076_F_Cpunktui3842NuotekuValymas" localSheetId="9">'Forma 7'!$K$113</definedName>
    <definedName name="VAS076_F_Cpunktui3843NuotekuDumblo" localSheetId="9">'Forma 7'!$L$113</definedName>
    <definedName name="VAS076_F_Cpunktui384IsViso" localSheetId="9">'Forma 7'!$I$113</definedName>
    <definedName name="VAS076_F_Cpunktui385PavirsiniuNuoteku" localSheetId="9">'Forma 7'!$M$113</definedName>
    <definedName name="VAS076_F_Cpunktui386KitosReguliuojamosios" localSheetId="9">'Forma 7'!$N$113</definedName>
    <definedName name="VAS076_F_Cpunktui387KitosVeiklos" localSheetId="9">'Forma 7'!$Q$113</definedName>
    <definedName name="VAS076_F_Cpunktui38Apskaitosveikla1" localSheetId="9">'Forma 7'!$O$113</definedName>
    <definedName name="VAS076_F_Cpunktui38Kitareguliuoja1" localSheetId="9">'Forma 7'!$P$113</definedName>
    <definedName name="VAS076_F_Cpunktui391IS" localSheetId="9">'Forma 7'!$D$114</definedName>
    <definedName name="VAS076_F_Cpunktui3931GeriamojoVandens" localSheetId="9">'Forma 7'!$F$114</definedName>
    <definedName name="VAS076_F_Cpunktui3932GeriamojoVandens" localSheetId="9">'Forma 7'!$G$114</definedName>
    <definedName name="VAS076_F_Cpunktui3933GeriamojoVandens" localSheetId="9">'Forma 7'!$H$114</definedName>
    <definedName name="VAS076_F_Cpunktui393IsViso" localSheetId="9">'Forma 7'!$E$114</definedName>
    <definedName name="VAS076_F_Cpunktui3941NuotekuSurinkimas" localSheetId="9">'Forma 7'!$J$114</definedName>
    <definedName name="VAS076_F_Cpunktui3942NuotekuValymas" localSheetId="9">'Forma 7'!$K$114</definedName>
    <definedName name="VAS076_F_Cpunktui3943NuotekuDumblo" localSheetId="9">'Forma 7'!$L$114</definedName>
    <definedName name="VAS076_F_Cpunktui394IsViso" localSheetId="9">'Forma 7'!$I$114</definedName>
    <definedName name="VAS076_F_Cpunktui395PavirsiniuNuoteku" localSheetId="9">'Forma 7'!$M$114</definedName>
    <definedName name="VAS076_F_Cpunktui396KitosReguliuojamosios" localSheetId="9">'Forma 7'!$N$114</definedName>
    <definedName name="VAS076_F_Cpunktui397KitosVeiklos" localSheetId="9">'Forma 7'!$Q$114</definedName>
    <definedName name="VAS076_F_Cpunktui39Apskaitosveikla1" localSheetId="9">'Forma 7'!$O$114</definedName>
    <definedName name="VAS076_F_Cpunktui39Kitareguliuoja1" localSheetId="9">'Forma 7'!$P$114</definedName>
    <definedName name="VAS076_F_Cpunktui401IS" localSheetId="9">'Forma 7'!$D$115</definedName>
    <definedName name="VAS076_F_Cpunktui4031GeriamojoVandens" localSheetId="9">'Forma 7'!$F$115</definedName>
    <definedName name="VAS076_F_Cpunktui4032GeriamojoVandens" localSheetId="9">'Forma 7'!$G$115</definedName>
    <definedName name="VAS076_F_Cpunktui4033GeriamojoVandens" localSheetId="9">'Forma 7'!$H$115</definedName>
    <definedName name="VAS076_F_Cpunktui403IsViso" localSheetId="9">'Forma 7'!$E$115</definedName>
    <definedName name="VAS076_F_Cpunktui4041NuotekuSurinkimas" localSheetId="9">'Forma 7'!$J$115</definedName>
    <definedName name="VAS076_F_Cpunktui4042NuotekuValymas" localSheetId="9">'Forma 7'!$K$115</definedName>
    <definedName name="VAS076_F_Cpunktui4043NuotekuDumblo" localSheetId="9">'Forma 7'!$L$115</definedName>
    <definedName name="VAS076_F_Cpunktui404IsViso" localSheetId="9">'Forma 7'!$I$115</definedName>
    <definedName name="VAS076_F_Cpunktui405PavirsiniuNuoteku" localSheetId="9">'Forma 7'!$M$115</definedName>
    <definedName name="VAS076_F_Cpunktui406KitosReguliuojamosios" localSheetId="9">'Forma 7'!$N$115</definedName>
    <definedName name="VAS076_F_Cpunktui407KitosVeiklos" localSheetId="9">'Forma 7'!$Q$115</definedName>
    <definedName name="VAS076_F_Cpunktui40Apskaitosveikla1" localSheetId="9">'Forma 7'!$O$115</definedName>
    <definedName name="VAS076_F_Cpunktui40Kitareguliuoja1" localSheetId="9">'Forma 7'!$P$115</definedName>
    <definedName name="VAS076_F_Epunktui161IS" localSheetId="9">'Forma 7'!$D$144</definedName>
    <definedName name="VAS076_F_Epunktui1631GeriamojoVandens" localSheetId="9">'Forma 7'!$F$144</definedName>
    <definedName name="VAS076_F_Epunktui1632GeriamojoVandens" localSheetId="9">'Forma 7'!$G$144</definedName>
    <definedName name="VAS076_F_Epunktui1633GeriamojoVandens" localSheetId="9">'Forma 7'!$H$144</definedName>
    <definedName name="VAS076_F_Epunktui163IsViso" localSheetId="9">'Forma 7'!$E$144</definedName>
    <definedName name="VAS076_F_Epunktui1641NuotekuSurinkimas" localSheetId="9">'Forma 7'!$J$144</definedName>
    <definedName name="VAS076_F_Epunktui1642NuotekuValymas" localSheetId="9">'Forma 7'!$K$144</definedName>
    <definedName name="VAS076_F_Epunktui1643NuotekuDumblo" localSheetId="9">'Forma 7'!$L$144</definedName>
    <definedName name="VAS076_F_Epunktui164IsViso" localSheetId="9">'Forma 7'!$I$144</definedName>
    <definedName name="VAS076_F_Epunktui165PavirsiniuNuoteku" localSheetId="9">'Forma 7'!$M$144</definedName>
    <definedName name="VAS076_F_Epunktui166KitosReguliuojamosios" localSheetId="9">'Forma 7'!$N$144</definedName>
    <definedName name="VAS076_F_Epunktui167KitosVeiklos" localSheetId="9">'Forma 7'!$Q$144</definedName>
    <definedName name="VAS076_F_Epunktui16Apskaitosveikla1" localSheetId="9">'Forma 7'!$O$144</definedName>
    <definedName name="VAS076_F_Epunktui16Kitareguliuoja1" localSheetId="9">'Forma 7'!$P$144</definedName>
    <definedName name="VAS076_F_Epunktui171IS" localSheetId="9">'Forma 7'!$D$145</definedName>
    <definedName name="VAS076_F_Epunktui1731GeriamojoVandens" localSheetId="9">'Forma 7'!$F$145</definedName>
    <definedName name="VAS076_F_Epunktui1732GeriamojoVandens" localSheetId="9">'Forma 7'!$G$145</definedName>
    <definedName name="VAS076_F_Epunktui1733GeriamojoVandens" localSheetId="9">'Forma 7'!$H$145</definedName>
    <definedName name="VAS076_F_Epunktui173IsViso" localSheetId="9">'Forma 7'!$E$145</definedName>
    <definedName name="VAS076_F_Epunktui1741NuotekuSurinkimas" localSheetId="9">'Forma 7'!$J$145</definedName>
    <definedName name="VAS076_F_Epunktui1742NuotekuValymas" localSheetId="9">'Forma 7'!$K$145</definedName>
    <definedName name="VAS076_F_Epunktui1743NuotekuDumblo" localSheetId="9">'Forma 7'!$L$145</definedName>
    <definedName name="VAS076_F_Epunktui174IsViso" localSheetId="9">'Forma 7'!$I$145</definedName>
    <definedName name="VAS076_F_Epunktui175PavirsiniuNuoteku" localSheetId="9">'Forma 7'!$M$145</definedName>
    <definedName name="VAS076_F_Epunktui176KitosReguliuojamosios" localSheetId="9">'Forma 7'!$N$145</definedName>
    <definedName name="VAS076_F_Epunktui177KitosVeiklos" localSheetId="9">'Forma 7'!$Q$145</definedName>
    <definedName name="VAS076_F_Epunktui17Apskaitosveikla1" localSheetId="9">'Forma 7'!$O$145</definedName>
    <definedName name="VAS076_F_Epunktui17Kitareguliuoja1" localSheetId="9">'Forma 7'!$P$145</definedName>
    <definedName name="VAS076_F_Epunktui181IS" localSheetId="9">'Forma 7'!$D$146</definedName>
    <definedName name="VAS076_F_Epunktui1831GeriamojoVandens" localSheetId="9">'Forma 7'!$F$146</definedName>
    <definedName name="VAS076_F_Epunktui1832GeriamojoVandens" localSheetId="9">'Forma 7'!$G$146</definedName>
    <definedName name="VAS076_F_Epunktui1833GeriamojoVandens" localSheetId="9">'Forma 7'!$H$146</definedName>
    <definedName name="VAS076_F_Epunktui183IsViso" localSheetId="9">'Forma 7'!$E$146</definedName>
    <definedName name="VAS076_F_Epunktui1841NuotekuSurinkimas" localSheetId="9">'Forma 7'!$J$146</definedName>
    <definedName name="VAS076_F_Epunktui1842NuotekuValymas" localSheetId="9">'Forma 7'!$K$146</definedName>
    <definedName name="VAS076_F_Epunktui1843NuotekuDumblo" localSheetId="9">'Forma 7'!$L$146</definedName>
    <definedName name="VAS076_F_Epunktui184IsViso" localSheetId="9">'Forma 7'!$I$146</definedName>
    <definedName name="VAS076_F_Epunktui185PavirsiniuNuoteku" localSheetId="9">'Forma 7'!$M$146</definedName>
    <definedName name="VAS076_F_Epunktui186KitosReguliuojamosios" localSheetId="9">'Forma 7'!$N$146</definedName>
    <definedName name="VAS076_F_Epunktui187KitosVeiklos" localSheetId="9">'Forma 7'!$Q$146</definedName>
    <definedName name="VAS076_F_Epunktui18Apskaitosveikla1" localSheetId="9">'Forma 7'!$O$146</definedName>
    <definedName name="VAS076_F_Epunktui18Kitareguliuoja1" localSheetId="9">'Forma 7'!$P$146</definedName>
    <definedName name="VAS076_F_Epunktui191IS" localSheetId="9">'Forma 7'!$D$147</definedName>
    <definedName name="VAS076_F_Epunktui1931GeriamojoVandens" localSheetId="9">'Forma 7'!$F$147</definedName>
    <definedName name="VAS076_F_Epunktui1932GeriamojoVandens" localSheetId="9">'Forma 7'!$G$147</definedName>
    <definedName name="VAS076_F_Epunktui1933GeriamojoVandens" localSheetId="9">'Forma 7'!$H$147</definedName>
    <definedName name="VAS076_F_Epunktui193IsViso" localSheetId="9">'Forma 7'!$E$147</definedName>
    <definedName name="VAS076_F_Epunktui1941NuotekuSurinkimas" localSheetId="9">'Forma 7'!$J$147</definedName>
    <definedName name="VAS076_F_Epunktui1942NuotekuValymas" localSheetId="9">'Forma 7'!$K$147</definedName>
    <definedName name="VAS076_F_Epunktui1943NuotekuDumblo" localSheetId="9">'Forma 7'!$L$147</definedName>
    <definedName name="VAS076_F_Epunktui194IsViso" localSheetId="9">'Forma 7'!$I$147</definedName>
    <definedName name="VAS076_F_Epunktui195PavirsiniuNuoteku" localSheetId="9">'Forma 7'!$M$147</definedName>
    <definedName name="VAS076_F_Epunktui196KitosReguliuojamosios" localSheetId="9">'Forma 7'!$N$147</definedName>
    <definedName name="VAS076_F_Epunktui197KitosVeiklos" localSheetId="9">'Forma 7'!$Q$147</definedName>
    <definedName name="VAS076_F_Epunktui19Apskaitosveikla1" localSheetId="9">'Forma 7'!$O$147</definedName>
    <definedName name="VAS076_F_Epunktui19Kitareguliuoja1" localSheetId="9">'Forma 7'!$P$147</definedName>
    <definedName name="VAS076_F_Epunktui201IS" localSheetId="9">'Forma 7'!$D$148</definedName>
    <definedName name="VAS076_F_Epunktui2031GeriamojoVandens" localSheetId="9">'Forma 7'!$F$148</definedName>
    <definedName name="VAS076_F_Epunktui2032GeriamojoVandens" localSheetId="9">'Forma 7'!$G$148</definedName>
    <definedName name="VAS076_F_Epunktui2033GeriamojoVandens" localSheetId="9">'Forma 7'!$H$148</definedName>
    <definedName name="VAS076_F_Epunktui203IsViso" localSheetId="9">'Forma 7'!$E$148</definedName>
    <definedName name="VAS076_F_Epunktui2041NuotekuSurinkimas" localSheetId="9">'Forma 7'!$J$148</definedName>
    <definedName name="VAS076_F_Epunktui2042NuotekuValymas" localSheetId="9">'Forma 7'!$K$148</definedName>
    <definedName name="VAS076_F_Epunktui2043NuotekuDumblo" localSheetId="9">'Forma 7'!$L$148</definedName>
    <definedName name="VAS076_F_Epunktui204IsViso" localSheetId="9">'Forma 7'!$I$148</definedName>
    <definedName name="VAS076_F_Epunktui205PavirsiniuNuoteku" localSheetId="9">'Forma 7'!$M$148</definedName>
    <definedName name="VAS076_F_Epunktui206KitosReguliuojamosios" localSheetId="9">'Forma 7'!$N$148</definedName>
    <definedName name="VAS076_F_Epunktui207KitosVeiklos" localSheetId="9">'Forma 7'!$Q$148</definedName>
    <definedName name="VAS076_F_Epunktui20Apskaitosveikla1" localSheetId="9">'Forma 7'!$O$148</definedName>
    <definedName name="VAS076_F_Epunktui20Kitareguliuoja1" localSheetId="9">'Forma 7'!$P$148</definedName>
    <definedName name="VAS076_F_Epunktui211IS" localSheetId="9">'Forma 7'!$D$149</definedName>
    <definedName name="VAS076_F_Epunktui2131GeriamojoVandens" localSheetId="9">'Forma 7'!$F$149</definedName>
    <definedName name="VAS076_F_Epunktui2132GeriamojoVandens" localSheetId="9">'Forma 7'!$G$149</definedName>
    <definedName name="VAS076_F_Epunktui2133GeriamojoVandens" localSheetId="9">'Forma 7'!$H$149</definedName>
    <definedName name="VAS076_F_Epunktui213IsViso" localSheetId="9">'Forma 7'!$E$149</definedName>
    <definedName name="VAS076_F_Epunktui2141NuotekuSurinkimas" localSheetId="9">'Forma 7'!$J$149</definedName>
    <definedName name="VAS076_F_Epunktui2142NuotekuValymas" localSheetId="9">'Forma 7'!$K$149</definedName>
    <definedName name="VAS076_F_Epunktui2143NuotekuDumblo" localSheetId="9">'Forma 7'!$L$149</definedName>
    <definedName name="VAS076_F_Epunktui214IsViso" localSheetId="9">'Forma 7'!$I$149</definedName>
    <definedName name="VAS076_F_Epunktui215PavirsiniuNuoteku" localSheetId="9">'Forma 7'!$M$149</definedName>
    <definedName name="VAS076_F_Epunktui216KitosReguliuojamosios" localSheetId="9">'Forma 7'!$N$149</definedName>
    <definedName name="VAS076_F_Epunktui217KitosVeiklos" localSheetId="9">'Forma 7'!$Q$149</definedName>
    <definedName name="VAS076_F_Epunktui21Apskaitosveikla1" localSheetId="9">'Forma 7'!$O$149</definedName>
    <definedName name="VAS076_F_Epunktui21Kitareguliuoja1" localSheetId="9">'Forma 7'!$P$149</definedName>
    <definedName name="VAS076_F_Epunktui221IS" localSheetId="9">'Forma 7'!$D$152</definedName>
    <definedName name="VAS076_F_Epunktui2231GeriamojoVandens" localSheetId="9">'Forma 7'!$F$152</definedName>
    <definedName name="VAS076_F_Epunktui2232GeriamojoVandens" localSheetId="9">'Forma 7'!$G$152</definedName>
    <definedName name="VAS076_F_Epunktui2233GeriamojoVandens" localSheetId="9">'Forma 7'!$H$152</definedName>
    <definedName name="VAS076_F_Epunktui223IsViso" localSheetId="9">'Forma 7'!$E$152</definedName>
    <definedName name="VAS076_F_Epunktui2241NuotekuSurinkimas" localSheetId="9">'Forma 7'!$J$152</definedName>
    <definedName name="VAS076_F_Epunktui2242NuotekuValymas" localSheetId="9">'Forma 7'!$K$152</definedName>
    <definedName name="VAS076_F_Epunktui2243NuotekuDumblo" localSheetId="9">'Forma 7'!$L$152</definedName>
    <definedName name="VAS076_F_Epunktui224IsViso" localSheetId="9">'Forma 7'!$I$152</definedName>
    <definedName name="VAS076_F_Epunktui225PavirsiniuNuoteku" localSheetId="9">'Forma 7'!$M$152</definedName>
    <definedName name="VAS076_F_Epunktui226KitosReguliuojamosios" localSheetId="9">'Forma 7'!$N$152</definedName>
    <definedName name="VAS076_F_Epunktui227KitosVeiklos" localSheetId="9">'Forma 7'!$Q$152</definedName>
    <definedName name="VAS076_F_Epunktui22Apskaitosveikla1" localSheetId="9">'Forma 7'!$O$152</definedName>
    <definedName name="VAS076_F_Epunktui22Kitareguliuoja1" localSheetId="9">'Forma 7'!$P$152</definedName>
    <definedName name="VAS076_F_Epunktui231IS" localSheetId="9">'Forma 7'!$D$153</definedName>
    <definedName name="VAS076_F_Epunktui2331GeriamojoVandens" localSheetId="9">'Forma 7'!$F$153</definedName>
    <definedName name="VAS076_F_Epunktui2332GeriamojoVandens" localSheetId="9">'Forma 7'!$G$153</definedName>
    <definedName name="VAS076_F_Epunktui2333GeriamojoVandens" localSheetId="9">'Forma 7'!$H$153</definedName>
    <definedName name="VAS076_F_Epunktui233IsViso" localSheetId="9">'Forma 7'!$E$153</definedName>
    <definedName name="VAS076_F_Epunktui2341NuotekuSurinkimas" localSheetId="9">'Forma 7'!$J$153</definedName>
    <definedName name="VAS076_F_Epunktui2342NuotekuValymas" localSheetId="9">'Forma 7'!$K$153</definedName>
    <definedName name="VAS076_F_Epunktui2343NuotekuDumblo" localSheetId="9">'Forma 7'!$L$153</definedName>
    <definedName name="VAS076_F_Epunktui234IsViso" localSheetId="9">'Forma 7'!$I$153</definedName>
    <definedName name="VAS076_F_Epunktui235PavirsiniuNuoteku" localSheetId="9">'Forma 7'!$M$153</definedName>
    <definedName name="VAS076_F_Epunktui236KitosReguliuojamosios" localSheetId="9">'Forma 7'!$N$153</definedName>
    <definedName name="VAS076_F_Epunktui237KitosVeiklos" localSheetId="9">'Forma 7'!$Q$153</definedName>
    <definedName name="VAS076_F_Epunktui23Apskaitosveikla1" localSheetId="9">'Forma 7'!$O$153</definedName>
    <definedName name="VAS076_F_Epunktui23Kitareguliuoja1" localSheetId="9">'Forma 7'!$P$153</definedName>
    <definedName name="VAS076_F_Epunktui241IS" localSheetId="9">'Forma 7'!$D$154</definedName>
    <definedName name="VAS076_F_Epunktui2431GeriamojoVandens" localSheetId="9">'Forma 7'!$F$154</definedName>
    <definedName name="VAS076_F_Epunktui2432GeriamojoVandens" localSheetId="9">'Forma 7'!$G$154</definedName>
    <definedName name="VAS076_F_Epunktui2433GeriamojoVandens" localSheetId="9">'Forma 7'!$H$154</definedName>
    <definedName name="VAS076_F_Epunktui243IsViso" localSheetId="9">'Forma 7'!$E$154</definedName>
    <definedName name="VAS076_F_Epunktui2441NuotekuSurinkimas" localSheetId="9">'Forma 7'!$J$154</definedName>
    <definedName name="VAS076_F_Epunktui2442NuotekuValymas" localSheetId="9">'Forma 7'!$K$154</definedName>
    <definedName name="VAS076_F_Epunktui2443NuotekuDumblo" localSheetId="9">'Forma 7'!$L$154</definedName>
    <definedName name="VAS076_F_Epunktui244IsViso" localSheetId="9">'Forma 7'!$I$154</definedName>
    <definedName name="VAS076_F_Epunktui245PavirsiniuNuoteku" localSheetId="9">'Forma 7'!$M$154</definedName>
    <definedName name="VAS076_F_Epunktui246KitosReguliuojamosios" localSheetId="9">'Forma 7'!$N$154</definedName>
    <definedName name="VAS076_F_Epunktui247KitosVeiklos" localSheetId="9">'Forma 7'!$Q$154</definedName>
    <definedName name="VAS076_F_Epunktui24Apskaitosveikla1" localSheetId="9">'Forma 7'!$O$154</definedName>
    <definedName name="VAS076_F_Epunktui24Kitareguliuoja1" localSheetId="9">'Forma 7'!$P$154</definedName>
    <definedName name="VAS076_F_Epunktui251IS" localSheetId="9">'Forma 7'!$D$158</definedName>
    <definedName name="VAS076_F_Epunktui2531GeriamojoVandens" localSheetId="9">'Forma 7'!$F$158</definedName>
    <definedName name="VAS076_F_Epunktui2532GeriamojoVandens" localSheetId="9">'Forma 7'!$G$158</definedName>
    <definedName name="VAS076_F_Epunktui2533GeriamojoVandens" localSheetId="9">'Forma 7'!$H$158</definedName>
    <definedName name="VAS076_F_Epunktui253IsViso" localSheetId="9">'Forma 7'!$E$158</definedName>
    <definedName name="VAS076_F_Epunktui2541NuotekuSurinkimas" localSheetId="9">'Forma 7'!$J$158</definedName>
    <definedName name="VAS076_F_Epunktui2542NuotekuValymas" localSheetId="9">'Forma 7'!$K$158</definedName>
    <definedName name="VAS076_F_Epunktui2543NuotekuDumblo" localSheetId="9">'Forma 7'!$L$158</definedName>
    <definedName name="VAS076_F_Epunktui254IsViso" localSheetId="9">'Forma 7'!$I$158</definedName>
    <definedName name="VAS076_F_Epunktui255PavirsiniuNuoteku" localSheetId="9">'Forma 7'!$M$158</definedName>
    <definedName name="VAS076_F_Epunktui256KitosReguliuojamosios" localSheetId="9">'Forma 7'!$N$158</definedName>
    <definedName name="VAS076_F_Epunktui257KitosVeiklos" localSheetId="9">'Forma 7'!$Q$158</definedName>
    <definedName name="VAS076_F_Epunktui25Apskaitosveikla1" localSheetId="9">'Forma 7'!$O$158</definedName>
    <definedName name="VAS076_F_Epunktui25Kitareguliuoja1" localSheetId="9">'Forma 7'!$P$158</definedName>
    <definedName name="VAS076_F_Epunktui261IS" localSheetId="9">'Forma 7'!$D$159</definedName>
    <definedName name="VAS076_F_Epunktui2631GeriamojoVandens" localSheetId="9">'Forma 7'!$F$159</definedName>
    <definedName name="VAS076_F_Epunktui2632GeriamojoVandens" localSheetId="9">'Forma 7'!$G$159</definedName>
    <definedName name="VAS076_F_Epunktui2633GeriamojoVandens" localSheetId="9">'Forma 7'!$H$159</definedName>
    <definedName name="VAS076_F_Epunktui263IsViso" localSheetId="9">'Forma 7'!$E$159</definedName>
    <definedName name="VAS076_F_Epunktui2641NuotekuSurinkimas" localSheetId="9">'Forma 7'!$J$159</definedName>
    <definedName name="VAS076_F_Epunktui2642NuotekuValymas" localSheetId="9">'Forma 7'!$K$159</definedName>
    <definedName name="VAS076_F_Epunktui2643NuotekuDumblo" localSheetId="9">'Forma 7'!$L$159</definedName>
    <definedName name="VAS076_F_Epunktui264IsViso" localSheetId="9">'Forma 7'!$I$159</definedName>
    <definedName name="VAS076_F_Epunktui265PavirsiniuNuoteku" localSheetId="9">'Forma 7'!$M$159</definedName>
    <definedName name="VAS076_F_Epunktui266KitosReguliuojamosios" localSheetId="9">'Forma 7'!$N$159</definedName>
    <definedName name="VAS076_F_Epunktui267KitosVeiklos" localSheetId="9">'Forma 7'!$Q$159</definedName>
    <definedName name="VAS076_F_Epunktui26Apskaitosveikla1" localSheetId="9">'Forma 7'!$O$159</definedName>
    <definedName name="VAS076_F_Epunktui26Kitareguliuoja1" localSheetId="9">'Forma 7'!$P$159</definedName>
    <definedName name="VAS076_F_Epunktui271IS" localSheetId="9">'Forma 7'!$D$160</definedName>
    <definedName name="VAS076_F_Epunktui2731GeriamojoVandens" localSheetId="9">'Forma 7'!$F$160</definedName>
    <definedName name="VAS076_F_Epunktui2732GeriamojoVandens" localSheetId="9">'Forma 7'!$G$160</definedName>
    <definedName name="VAS076_F_Epunktui2733GeriamojoVandens" localSheetId="9">'Forma 7'!$H$160</definedName>
    <definedName name="VAS076_F_Epunktui273IsViso" localSheetId="9">'Forma 7'!$E$160</definedName>
    <definedName name="VAS076_F_Epunktui2741NuotekuSurinkimas" localSheetId="9">'Forma 7'!$J$160</definedName>
    <definedName name="VAS076_F_Epunktui2742NuotekuValymas" localSheetId="9">'Forma 7'!$K$160</definedName>
    <definedName name="VAS076_F_Epunktui2743NuotekuDumblo" localSheetId="9">'Forma 7'!$L$160</definedName>
    <definedName name="VAS076_F_Epunktui274IsViso" localSheetId="9">'Forma 7'!$I$160</definedName>
    <definedName name="VAS076_F_Epunktui275PavirsiniuNuoteku" localSheetId="9">'Forma 7'!$M$160</definedName>
    <definedName name="VAS076_F_Epunktui276KitosReguliuojamosios" localSheetId="9">'Forma 7'!$N$160</definedName>
    <definedName name="VAS076_F_Epunktui277KitosVeiklos" localSheetId="9">'Forma 7'!$Q$160</definedName>
    <definedName name="VAS076_F_Epunktui27Apskaitosveikla1" localSheetId="9">'Forma 7'!$O$160</definedName>
    <definedName name="VAS076_F_Epunktui27Kitareguliuoja1" localSheetId="9">'Forma 7'!$P$160</definedName>
    <definedName name="VAS076_F_Epunktui281IS" localSheetId="9">'Forma 7'!$D$161</definedName>
    <definedName name="VAS076_F_Epunktui2831GeriamojoVandens" localSheetId="9">'Forma 7'!$F$161</definedName>
    <definedName name="VAS076_F_Epunktui2832GeriamojoVandens" localSheetId="9">'Forma 7'!$G$161</definedName>
    <definedName name="VAS076_F_Epunktui2833GeriamojoVandens" localSheetId="9">'Forma 7'!$H$161</definedName>
    <definedName name="VAS076_F_Epunktui283IsViso" localSheetId="9">'Forma 7'!$E$161</definedName>
    <definedName name="VAS076_F_Epunktui2841NuotekuSurinkimas" localSheetId="9">'Forma 7'!$J$161</definedName>
    <definedName name="VAS076_F_Epunktui2842NuotekuValymas" localSheetId="9">'Forma 7'!$K$161</definedName>
    <definedName name="VAS076_F_Epunktui2843NuotekuDumblo" localSheetId="9">'Forma 7'!$L$161</definedName>
    <definedName name="VAS076_F_Epunktui284IsViso" localSheetId="9">'Forma 7'!$I$161</definedName>
    <definedName name="VAS076_F_Epunktui285PavirsiniuNuoteku" localSheetId="9">'Forma 7'!$M$161</definedName>
    <definedName name="VAS076_F_Epunktui286KitosReguliuojamosios" localSheetId="9">'Forma 7'!$N$161</definedName>
    <definedName name="VAS076_F_Epunktui287KitosVeiklos" localSheetId="9">'Forma 7'!$Q$161</definedName>
    <definedName name="VAS076_F_Epunktui28Apskaitosveikla1" localSheetId="9">'Forma 7'!$O$161</definedName>
    <definedName name="VAS076_F_Epunktui28Kitareguliuoja1" localSheetId="9">'Forma 7'!$P$161</definedName>
    <definedName name="VAS076_F_Epunktui291IS" localSheetId="9">'Forma 7'!$D$162</definedName>
    <definedName name="VAS076_F_Epunktui2931GeriamojoVandens" localSheetId="9">'Forma 7'!$F$162</definedName>
    <definedName name="VAS076_F_Epunktui2932GeriamojoVandens" localSheetId="9">'Forma 7'!$G$162</definedName>
    <definedName name="VAS076_F_Epunktui2933GeriamojoVandens" localSheetId="9">'Forma 7'!$H$162</definedName>
    <definedName name="VAS076_F_Epunktui293IsViso" localSheetId="9">'Forma 7'!$E$162</definedName>
    <definedName name="VAS076_F_Epunktui2941NuotekuSurinkimas" localSheetId="9">'Forma 7'!$J$162</definedName>
    <definedName name="VAS076_F_Epunktui2942NuotekuValymas" localSheetId="9">'Forma 7'!$K$162</definedName>
    <definedName name="VAS076_F_Epunktui2943NuotekuDumblo" localSheetId="9">'Forma 7'!$L$162</definedName>
    <definedName name="VAS076_F_Epunktui294IsViso" localSheetId="9">'Forma 7'!$I$162</definedName>
    <definedName name="VAS076_F_Epunktui295PavirsiniuNuoteku" localSheetId="9">'Forma 7'!$M$162</definedName>
    <definedName name="VAS076_F_Epunktui296KitosReguliuojamosios" localSheetId="9">'Forma 7'!$N$162</definedName>
    <definedName name="VAS076_F_Epunktui297KitosVeiklos" localSheetId="9">'Forma 7'!$Q$162</definedName>
    <definedName name="VAS076_F_Epunktui29Apskaitosveikla1" localSheetId="9">'Forma 7'!$O$162</definedName>
    <definedName name="VAS076_F_Epunktui29Kitareguliuoja1" localSheetId="9">'Forma 7'!$P$162</definedName>
    <definedName name="VAS076_F_Epunktui301IS" localSheetId="9">'Forma 7'!$D$163</definedName>
    <definedName name="VAS076_F_Epunktui3031GeriamojoVandens" localSheetId="9">'Forma 7'!$F$163</definedName>
    <definedName name="VAS076_F_Epunktui3032GeriamojoVandens" localSheetId="9">'Forma 7'!$G$163</definedName>
    <definedName name="VAS076_F_Epunktui3033GeriamojoVandens" localSheetId="9">'Forma 7'!$H$163</definedName>
    <definedName name="VAS076_F_Epunktui303IsViso" localSheetId="9">'Forma 7'!$E$163</definedName>
    <definedName name="VAS076_F_Epunktui3041NuotekuSurinkimas" localSheetId="9">'Forma 7'!$J$163</definedName>
    <definedName name="VAS076_F_Epunktui3042NuotekuValymas" localSheetId="9">'Forma 7'!$K$163</definedName>
    <definedName name="VAS076_F_Epunktui3043NuotekuDumblo" localSheetId="9">'Forma 7'!$L$163</definedName>
    <definedName name="VAS076_F_Epunktui304IsViso" localSheetId="9">'Forma 7'!$I$163</definedName>
    <definedName name="VAS076_F_Epunktui305PavirsiniuNuoteku" localSheetId="9">'Forma 7'!$M$163</definedName>
    <definedName name="VAS076_F_Epunktui306KitosReguliuojamosios" localSheetId="9">'Forma 7'!$N$163</definedName>
    <definedName name="VAS076_F_Epunktui307KitosVeiklos" localSheetId="9">'Forma 7'!$Q$163</definedName>
    <definedName name="VAS076_F_Epunktui30Apskaitosveikla1" localSheetId="9">'Forma 7'!$O$163</definedName>
    <definedName name="VAS076_F_Epunktui30Kitareguliuoja1" localSheetId="9">'Forma 7'!$P$163</definedName>
    <definedName name="VAS076_F_Epunktui311IS" localSheetId="9">'Forma 7'!$D$150</definedName>
    <definedName name="VAS076_F_Epunktui3131GeriamojoVandens" localSheetId="9">'Forma 7'!$F$150</definedName>
    <definedName name="VAS076_F_Epunktui3132GeriamojoVandens" localSheetId="9">'Forma 7'!$G$150</definedName>
    <definedName name="VAS076_F_Epunktui3133GeriamojoVandens" localSheetId="9">'Forma 7'!$H$150</definedName>
    <definedName name="VAS076_F_Epunktui313IsViso" localSheetId="9">'Forma 7'!$E$150</definedName>
    <definedName name="VAS076_F_Epunktui3141NuotekuSurinkimas" localSheetId="9">'Forma 7'!$J$150</definedName>
    <definedName name="VAS076_F_Epunktui3142NuotekuValymas" localSheetId="9">'Forma 7'!$K$150</definedName>
    <definedName name="VAS076_F_Epunktui3143NuotekuDumblo" localSheetId="9">'Forma 7'!$L$150</definedName>
    <definedName name="VAS076_F_Epunktui314IsViso" localSheetId="9">'Forma 7'!$I$150</definedName>
    <definedName name="VAS076_F_Epunktui315PavirsiniuNuoteku" localSheetId="9">'Forma 7'!$M$150</definedName>
    <definedName name="VAS076_F_Epunktui316KitosReguliuojamosios" localSheetId="9">'Forma 7'!$N$150</definedName>
    <definedName name="VAS076_F_Epunktui317KitosVeiklos" localSheetId="9">'Forma 7'!$Q$150</definedName>
    <definedName name="VAS076_F_Epunktui31Apskaitosveikla1" localSheetId="9">'Forma 7'!$O$150</definedName>
    <definedName name="VAS076_F_Epunktui31Kitareguliuoja1" localSheetId="9">'Forma 7'!$P$150</definedName>
    <definedName name="VAS076_F_Epunktui321IS" localSheetId="9">'Forma 7'!$D$151</definedName>
    <definedName name="VAS076_F_Epunktui3231GeriamojoVandens" localSheetId="9">'Forma 7'!$F$151</definedName>
    <definedName name="VAS076_F_Epunktui3232GeriamojoVandens" localSheetId="9">'Forma 7'!$G$151</definedName>
    <definedName name="VAS076_F_Epunktui3233GeriamojoVandens" localSheetId="9">'Forma 7'!$H$151</definedName>
    <definedName name="VAS076_F_Epunktui323IsViso" localSheetId="9">'Forma 7'!$E$151</definedName>
    <definedName name="VAS076_F_Epunktui3241NuotekuSurinkimas" localSheetId="9">'Forma 7'!$J$151</definedName>
    <definedName name="VAS076_F_Epunktui3242NuotekuValymas" localSheetId="9">'Forma 7'!$K$151</definedName>
    <definedName name="VAS076_F_Epunktui3243NuotekuDumblo" localSheetId="9">'Forma 7'!$L$151</definedName>
    <definedName name="VAS076_F_Epunktui324IsViso" localSheetId="9">'Forma 7'!$I$151</definedName>
    <definedName name="VAS076_F_Epunktui325PavirsiniuNuoteku" localSheetId="9">'Forma 7'!$M$151</definedName>
    <definedName name="VAS076_F_Epunktui326KitosReguliuojamosios" localSheetId="9">'Forma 7'!$N$151</definedName>
    <definedName name="VAS076_F_Epunktui327KitosVeiklos" localSheetId="9">'Forma 7'!$Q$151</definedName>
    <definedName name="VAS076_F_Epunktui32Apskaitosveikla1" localSheetId="9">'Forma 7'!$O$151</definedName>
    <definedName name="VAS076_F_Epunktui32Kitareguliuoja1" localSheetId="9">'Forma 7'!$P$151</definedName>
    <definedName name="VAS076_F_Epunktui331IS" localSheetId="9">'Forma 7'!$D$155</definedName>
    <definedName name="VAS076_F_Epunktui3331GeriamojoVandens" localSheetId="9">'Forma 7'!$F$155</definedName>
    <definedName name="VAS076_F_Epunktui3332GeriamojoVandens" localSheetId="9">'Forma 7'!$G$155</definedName>
    <definedName name="VAS076_F_Epunktui3333GeriamojoVandens" localSheetId="9">'Forma 7'!$H$155</definedName>
    <definedName name="VAS076_F_Epunktui333IsViso" localSheetId="9">'Forma 7'!$E$155</definedName>
    <definedName name="VAS076_F_Epunktui3341NuotekuSurinkimas" localSheetId="9">'Forma 7'!$J$155</definedName>
    <definedName name="VAS076_F_Epunktui3342NuotekuValymas" localSheetId="9">'Forma 7'!$K$155</definedName>
    <definedName name="VAS076_F_Epunktui3343NuotekuDumblo" localSheetId="9">'Forma 7'!$L$155</definedName>
    <definedName name="VAS076_F_Epunktui334IsViso" localSheetId="9">'Forma 7'!$I$155</definedName>
    <definedName name="VAS076_F_Epunktui335PavirsiniuNuoteku" localSheetId="9">'Forma 7'!$M$155</definedName>
    <definedName name="VAS076_F_Epunktui336KitosReguliuojamosios" localSheetId="9">'Forma 7'!$N$155</definedName>
    <definedName name="VAS076_F_Epunktui337KitosVeiklos" localSheetId="9">'Forma 7'!$Q$155</definedName>
    <definedName name="VAS076_F_Epunktui33Apskaitosveikla1" localSheetId="9">'Forma 7'!$O$155</definedName>
    <definedName name="VAS076_F_Epunktui33Kitareguliuoja1" localSheetId="9">'Forma 7'!$P$155</definedName>
    <definedName name="VAS076_F_Epunktui341IS" localSheetId="9">'Forma 7'!$D$156</definedName>
    <definedName name="VAS076_F_Epunktui3431GeriamojoVandens" localSheetId="9">'Forma 7'!$F$156</definedName>
    <definedName name="VAS076_F_Epunktui3432GeriamojoVandens" localSheetId="9">'Forma 7'!$G$156</definedName>
    <definedName name="VAS076_F_Epunktui3433GeriamojoVandens" localSheetId="9">'Forma 7'!$H$156</definedName>
    <definedName name="VAS076_F_Epunktui343IsViso" localSheetId="9">'Forma 7'!$E$156</definedName>
    <definedName name="VAS076_F_Epunktui3441NuotekuSurinkimas" localSheetId="9">'Forma 7'!$J$156</definedName>
    <definedName name="VAS076_F_Epunktui3442NuotekuValymas" localSheetId="9">'Forma 7'!$K$156</definedName>
    <definedName name="VAS076_F_Epunktui3443NuotekuDumblo" localSheetId="9">'Forma 7'!$L$156</definedName>
    <definedName name="VAS076_F_Epunktui344IsViso" localSheetId="9">'Forma 7'!$I$156</definedName>
    <definedName name="VAS076_F_Epunktui345PavirsiniuNuoteku" localSheetId="9">'Forma 7'!$M$156</definedName>
    <definedName name="VAS076_F_Epunktui346KitosReguliuojamosios" localSheetId="9">'Forma 7'!$N$156</definedName>
    <definedName name="VAS076_F_Epunktui347KitosVeiklos" localSheetId="9">'Forma 7'!$Q$156</definedName>
    <definedName name="VAS076_F_Epunktui34Apskaitosveikla1" localSheetId="9">'Forma 7'!$O$156</definedName>
    <definedName name="VAS076_F_Epunktui34Kitareguliuoja1" localSheetId="9">'Forma 7'!$P$156</definedName>
    <definedName name="VAS076_F_Epunktui351IS" localSheetId="9">'Forma 7'!$D$157</definedName>
    <definedName name="VAS076_F_Epunktui3531GeriamojoVandens" localSheetId="9">'Forma 7'!$F$157</definedName>
    <definedName name="VAS076_F_Epunktui3532GeriamojoVandens" localSheetId="9">'Forma 7'!$G$157</definedName>
    <definedName name="VAS076_F_Epunktui3533GeriamojoVandens" localSheetId="9">'Forma 7'!$H$157</definedName>
    <definedName name="VAS076_F_Epunktui353IsViso" localSheetId="9">'Forma 7'!$E$157</definedName>
    <definedName name="VAS076_F_Epunktui3541NuotekuSurinkimas" localSheetId="9">'Forma 7'!$J$157</definedName>
    <definedName name="VAS076_F_Epunktui3542NuotekuValymas" localSheetId="9">'Forma 7'!$K$157</definedName>
    <definedName name="VAS076_F_Epunktui3543NuotekuDumblo" localSheetId="9">'Forma 7'!$L$157</definedName>
    <definedName name="VAS076_F_Epunktui354IsViso" localSheetId="9">'Forma 7'!$I$157</definedName>
    <definedName name="VAS076_F_Epunktui355PavirsiniuNuoteku" localSheetId="9">'Forma 7'!$M$157</definedName>
    <definedName name="VAS076_F_Epunktui356KitosReguliuojamosios" localSheetId="9">'Forma 7'!$N$157</definedName>
    <definedName name="VAS076_F_Epunktui357KitosVeiklos" localSheetId="9">'Forma 7'!$Q$157</definedName>
    <definedName name="VAS076_F_Epunktui35Apskaitosveikla1" localSheetId="9">'Forma 7'!$O$157</definedName>
    <definedName name="VAS076_F_Epunktui35Kitareguliuoja1" localSheetId="9">'Forma 7'!$P$157</definedName>
    <definedName name="VAS076_F_Irankiaimatavi61IS" localSheetId="9">'Forma 7'!$D$30</definedName>
    <definedName name="VAS076_F_Irankiaimatavi631GeriamojoVandens" localSheetId="9">'Forma 7'!$F$30</definedName>
    <definedName name="VAS076_F_Irankiaimatavi632GeriamojoVandens" localSheetId="9">'Forma 7'!$G$30</definedName>
    <definedName name="VAS076_F_Irankiaimatavi633GeriamojoVandens" localSheetId="9">'Forma 7'!$H$30</definedName>
    <definedName name="VAS076_F_Irankiaimatavi63IsViso" localSheetId="9">'Forma 7'!$E$30</definedName>
    <definedName name="VAS076_F_Irankiaimatavi641NuotekuSurinkimas" localSheetId="9">'Forma 7'!$J$30</definedName>
    <definedName name="VAS076_F_Irankiaimatavi642NuotekuValymas" localSheetId="9">'Forma 7'!$K$30</definedName>
    <definedName name="VAS076_F_Irankiaimatavi643NuotekuDumblo" localSheetId="9">'Forma 7'!$L$30</definedName>
    <definedName name="VAS076_F_Irankiaimatavi64IsViso" localSheetId="9">'Forma 7'!$I$30</definedName>
    <definedName name="VAS076_F_Irankiaimatavi65PavirsiniuNuoteku" localSheetId="9">'Forma 7'!$M$30</definedName>
    <definedName name="VAS076_F_Irankiaimatavi66KitosReguliuojamosios" localSheetId="9">'Forma 7'!$N$30</definedName>
    <definedName name="VAS076_F_Irankiaimatavi67KitosVeiklos" localSheetId="9">'Forma 7'!$Q$30</definedName>
    <definedName name="VAS076_F_Irankiaimatavi6Apskaitosveikla1" localSheetId="9">'Forma 7'!$O$30</definedName>
    <definedName name="VAS076_F_Irankiaimatavi6Kitareguliuoja1" localSheetId="9">'Forma 7'!$P$30</definedName>
    <definedName name="VAS076_F_Irankiaimatavi71IS" localSheetId="9">'Forma 7'!$D$58</definedName>
    <definedName name="VAS076_F_Irankiaimatavi731GeriamojoVandens" localSheetId="9">'Forma 7'!$F$58</definedName>
    <definedName name="VAS076_F_Irankiaimatavi732GeriamojoVandens" localSheetId="9">'Forma 7'!$G$58</definedName>
    <definedName name="VAS076_F_Irankiaimatavi733GeriamojoVandens" localSheetId="9">'Forma 7'!$H$58</definedName>
    <definedName name="VAS076_F_Irankiaimatavi73IsViso" localSheetId="9">'Forma 7'!$E$58</definedName>
    <definedName name="VAS076_F_Irankiaimatavi741NuotekuSurinkimas" localSheetId="9">'Forma 7'!$J$58</definedName>
    <definedName name="VAS076_F_Irankiaimatavi742NuotekuValymas" localSheetId="9">'Forma 7'!$K$58</definedName>
    <definedName name="VAS076_F_Irankiaimatavi743NuotekuDumblo" localSheetId="9">'Forma 7'!$L$58</definedName>
    <definedName name="VAS076_F_Irankiaimatavi74IsViso" localSheetId="9">'Forma 7'!$I$58</definedName>
    <definedName name="VAS076_F_Irankiaimatavi75PavirsiniuNuoteku" localSheetId="9">'Forma 7'!$M$58</definedName>
    <definedName name="VAS076_F_Irankiaimatavi76KitosReguliuojamosios" localSheetId="9">'Forma 7'!$N$58</definedName>
    <definedName name="VAS076_F_Irankiaimatavi77KitosVeiklos" localSheetId="9">'Forma 7'!$Q$58</definedName>
    <definedName name="VAS076_F_Irankiaimatavi7Apskaitosveikla1" localSheetId="9">'Forma 7'!$O$58</definedName>
    <definedName name="VAS076_F_Irankiaimatavi7Kitareguliuoja1" localSheetId="9">'Forma 7'!$P$58</definedName>
    <definedName name="VAS076_F_Irankiaimatavi81IS" localSheetId="9">'Forma 7'!$D$86</definedName>
    <definedName name="VAS076_F_Irankiaimatavi831GeriamojoVandens" localSheetId="9">'Forma 7'!$F$86</definedName>
    <definedName name="VAS076_F_Irankiaimatavi832GeriamojoVandens" localSheetId="9">'Forma 7'!$G$86</definedName>
    <definedName name="VAS076_F_Irankiaimatavi833GeriamojoVandens" localSheetId="9">'Forma 7'!$H$86</definedName>
    <definedName name="VAS076_F_Irankiaimatavi83IsViso" localSheetId="9">'Forma 7'!$E$86</definedName>
    <definedName name="VAS076_F_Irankiaimatavi841NuotekuSurinkimas" localSheetId="9">'Forma 7'!$J$86</definedName>
    <definedName name="VAS076_F_Irankiaimatavi842NuotekuValymas" localSheetId="9">'Forma 7'!$K$86</definedName>
    <definedName name="VAS076_F_Irankiaimatavi843NuotekuDumblo" localSheetId="9">'Forma 7'!$L$86</definedName>
    <definedName name="VAS076_F_Irankiaimatavi84IsViso" localSheetId="9">'Forma 7'!$I$86</definedName>
    <definedName name="VAS076_F_Irankiaimatavi85PavirsiniuNuoteku" localSheetId="9">'Forma 7'!$M$86</definedName>
    <definedName name="VAS076_F_Irankiaimatavi86KitosReguliuojamosios" localSheetId="9">'Forma 7'!$N$86</definedName>
    <definedName name="VAS076_F_Irankiaimatavi87KitosVeiklos" localSheetId="9">'Forma 7'!$Q$86</definedName>
    <definedName name="VAS076_F_Irankiaimatavi8Apskaitosveikla1" localSheetId="9">'Forma 7'!$O$86</definedName>
    <definedName name="VAS076_F_Irankiaimatavi8Kitareguliuoja1" localSheetId="9">'Forma 7'!$P$86</definedName>
    <definedName name="VAS076_F_Irankiaimatavi91IS" localSheetId="9">'Forma 7'!$D$135</definedName>
    <definedName name="VAS076_F_Irankiaimatavi931GeriamojoVandens" localSheetId="9">'Forma 7'!$F$135</definedName>
    <definedName name="VAS076_F_Irankiaimatavi932GeriamojoVandens" localSheetId="9">'Forma 7'!$G$135</definedName>
    <definedName name="VAS076_F_Irankiaimatavi933GeriamojoVandens" localSheetId="9">'Forma 7'!$H$135</definedName>
    <definedName name="VAS076_F_Irankiaimatavi93IsViso" localSheetId="9">'Forma 7'!$E$135</definedName>
    <definedName name="VAS076_F_Irankiaimatavi941NuotekuSurinkimas" localSheetId="9">'Forma 7'!$J$135</definedName>
    <definedName name="VAS076_F_Irankiaimatavi942NuotekuValymas" localSheetId="9">'Forma 7'!$K$135</definedName>
    <definedName name="VAS076_F_Irankiaimatavi943NuotekuDumblo" localSheetId="9">'Forma 7'!$L$135</definedName>
    <definedName name="VAS076_F_Irankiaimatavi94IsViso" localSheetId="9">'Forma 7'!$I$135</definedName>
    <definedName name="VAS076_F_Irankiaimatavi95PavirsiniuNuoteku" localSheetId="9">'Forma 7'!$M$135</definedName>
    <definedName name="VAS076_F_Irankiaimatavi96KitosReguliuojamosios" localSheetId="9">'Forma 7'!$N$135</definedName>
    <definedName name="VAS076_F_Irankiaimatavi97KitosVeiklos" localSheetId="9">'Forma 7'!$Q$135</definedName>
    <definedName name="VAS076_F_Irankiaimatavi9Apskaitosveikla1" localSheetId="9">'Forma 7'!$O$135</definedName>
    <definedName name="VAS076_F_Irankiaimatavi9Kitareguliuoja1" localSheetId="9">'Forma 7'!$P$135</definedName>
    <definedName name="VAS076_F_Irasyti10Apskaitosveikla1" localSheetId="9">'Forma 7'!$O$140</definedName>
    <definedName name="VAS076_F_Irasyti10Kitareguliuoja1" localSheetId="9">'Forma 7'!$P$140</definedName>
    <definedName name="VAS076_F_Irasyti11Apskaitosveikla1" localSheetId="9">'Forma 7'!$O$141</definedName>
    <definedName name="VAS076_F_Irasyti11Kitareguliuoja1" localSheetId="9">'Forma 7'!$P$141</definedName>
    <definedName name="VAS076_F_Irasyti12Apskaitosveikla1" localSheetId="9">'Forma 7'!$O$142</definedName>
    <definedName name="VAS076_F_Irasyti12Kitareguliuoja1" localSheetId="9">'Forma 7'!$P$142</definedName>
    <definedName name="VAS076_F_Irasyti1Apskaitosveikla1" localSheetId="9">'Forma 7'!$O$35</definedName>
    <definedName name="VAS076_F_Irasyti1Kitareguliuoja1" localSheetId="9">'Forma 7'!$P$35</definedName>
    <definedName name="VAS076_F_Irasyti2Apskaitosveikla1" localSheetId="9">'Forma 7'!$O$36</definedName>
    <definedName name="VAS076_F_Irasyti2Kitareguliuoja1" localSheetId="9">'Forma 7'!$P$36</definedName>
    <definedName name="VAS076_F_Irasyti3Apskaitosveikla1" localSheetId="9">'Forma 7'!$O$37</definedName>
    <definedName name="VAS076_F_Irasyti3Kitareguliuoja1" localSheetId="9">'Forma 7'!$P$37</definedName>
    <definedName name="VAS076_F_Irasyti4Apskaitosveikla1" localSheetId="9">'Forma 7'!$O$63</definedName>
    <definedName name="VAS076_F_Irasyti4Kitareguliuoja1" localSheetId="9">'Forma 7'!$P$63</definedName>
    <definedName name="VAS076_F_Irasyti5Apskaitosveikla1" localSheetId="9">'Forma 7'!$O$64</definedName>
    <definedName name="VAS076_F_Irasyti5Kitareguliuoja1" localSheetId="9">'Forma 7'!$P$64</definedName>
    <definedName name="VAS076_F_Irasyti6Apskaitosveikla1" localSheetId="9">'Forma 7'!$O$65</definedName>
    <definedName name="VAS076_F_Irasyti6Kitareguliuoja1" localSheetId="9">'Forma 7'!$P$65</definedName>
    <definedName name="VAS076_F_Irasyti7Apskaitosveikla1" localSheetId="9">'Forma 7'!$O$91</definedName>
    <definedName name="VAS076_F_Irasyti7Kitareguliuoja1" localSheetId="9">'Forma 7'!$P$91</definedName>
    <definedName name="VAS076_F_Irasyti8Apskaitosveikla1" localSheetId="9">'Forma 7'!$O$92</definedName>
    <definedName name="VAS076_F_Irasyti8Kitareguliuoja1" localSheetId="9">'Forma 7'!$P$92</definedName>
    <definedName name="VAS076_F_Irasyti9Apskaitosveikla1" localSheetId="9">'Forma 7'!$O$93</definedName>
    <definedName name="VAS076_F_Irasyti9Kitareguliuoja1" localSheetId="9">'Forma 7'!$P$93</definedName>
    <definedName name="VAS076_F_Keliaiaikstele61IS" localSheetId="9">'Forma 7'!$D$17</definedName>
    <definedName name="VAS076_F_Keliaiaikstele631GeriamojoVandens" localSheetId="9">'Forma 7'!$F$17</definedName>
    <definedName name="VAS076_F_Keliaiaikstele632GeriamojoVandens" localSheetId="9">'Forma 7'!$G$17</definedName>
    <definedName name="VAS076_F_Keliaiaikstele633GeriamojoVandens" localSheetId="9">'Forma 7'!$H$17</definedName>
    <definedName name="VAS076_F_Keliaiaikstele63IsViso" localSheetId="9">'Forma 7'!$E$17</definedName>
    <definedName name="VAS076_F_Keliaiaikstele641NuotekuSurinkimas" localSheetId="9">'Forma 7'!$J$17</definedName>
    <definedName name="VAS076_F_Keliaiaikstele642NuotekuValymas" localSheetId="9">'Forma 7'!$K$17</definedName>
    <definedName name="VAS076_F_Keliaiaikstele643NuotekuDumblo" localSheetId="9">'Forma 7'!$L$17</definedName>
    <definedName name="VAS076_F_Keliaiaikstele64IsViso" localSheetId="9">'Forma 7'!$I$17</definedName>
    <definedName name="VAS076_F_Keliaiaikstele65PavirsiniuNuoteku" localSheetId="9">'Forma 7'!$M$17</definedName>
    <definedName name="VAS076_F_Keliaiaikstele66KitosReguliuojamosios" localSheetId="9">'Forma 7'!$N$17</definedName>
    <definedName name="VAS076_F_Keliaiaikstele67KitosVeiklos" localSheetId="9">'Forma 7'!$Q$17</definedName>
    <definedName name="VAS076_F_Keliaiaikstele6Apskaitosveikla1" localSheetId="9">'Forma 7'!$O$17</definedName>
    <definedName name="VAS076_F_Keliaiaikstele6Kitareguliuoja1" localSheetId="9">'Forma 7'!$P$17</definedName>
    <definedName name="VAS076_F_Keliaiaikstele71IS" localSheetId="9">'Forma 7'!$D$45</definedName>
    <definedName name="VAS076_F_Keliaiaikstele731GeriamojoVandens" localSheetId="9">'Forma 7'!$F$45</definedName>
    <definedName name="VAS076_F_Keliaiaikstele732GeriamojoVandens" localSheetId="9">'Forma 7'!$G$45</definedName>
    <definedName name="VAS076_F_Keliaiaikstele733GeriamojoVandens" localSheetId="9">'Forma 7'!$H$45</definedName>
    <definedName name="VAS076_F_Keliaiaikstele73IsViso" localSheetId="9">'Forma 7'!$E$45</definedName>
    <definedName name="VAS076_F_Keliaiaikstele741NuotekuSurinkimas" localSheetId="9">'Forma 7'!$J$45</definedName>
    <definedName name="VAS076_F_Keliaiaikstele742NuotekuValymas" localSheetId="9">'Forma 7'!$K$45</definedName>
    <definedName name="VAS076_F_Keliaiaikstele743NuotekuDumblo" localSheetId="9">'Forma 7'!$L$45</definedName>
    <definedName name="VAS076_F_Keliaiaikstele74IsViso" localSheetId="9">'Forma 7'!$I$45</definedName>
    <definedName name="VAS076_F_Keliaiaikstele75PavirsiniuNuoteku" localSheetId="9">'Forma 7'!$M$45</definedName>
    <definedName name="VAS076_F_Keliaiaikstele76KitosReguliuojamosios" localSheetId="9">'Forma 7'!$N$45</definedName>
    <definedName name="VAS076_F_Keliaiaikstele77KitosVeiklos" localSheetId="9">'Forma 7'!$Q$45</definedName>
    <definedName name="VAS076_F_Keliaiaikstele7Apskaitosveikla1" localSheetId="9">'Forma 7'!$O$45</definedName>
    <definedName name="VAS076_F_Keliaiaikstele7Kitareguliuoja1" localSheetId="9">'Forma 7'!$P$45</definedName>
    <definedName name="VAS076_F_Keliaiaikstele81IS" localSheetId="9">'Forma 7'!$D$73</definedName>
    <definedName name="VAS076_F_Keliaiaikstele831GeriamojoVandens" localSheetId="9">'Forma 7'!$F$73</definedName>
    <definedName name="VAS076_F_Keliaiaikstele832GeriamojoVandens" localSheetId="9">'Forma 7'!$G$73</definedName>
    <definedName name="VAS076_F_Keliaiaikstele833GeriamojoVandens" localSheetId="9">'Forma 7'!$H$73</definedName>
    <definedName name="VAS076_F_Keliaiaikstele83IsViso" localSheetId="9">'Forma 7'!$E$73</definedName>
    <definedName name="VAS076_F_Keliaiaikstele841NuotekuSurinkimas" localSheetId="9">'Forma 7'!$J$73</definedName>
    <definedName name="VAS076_F_Keliaiaikstele842NuotekuValymas" localSheetId="9">'Forma 7'!$K$73</definedName>
    <definedName name="VAS076_F_Keliaiaikstele843NuotekuDumblo" localSheetId="9">'Forma 7'!$L$73</definedName>
    <definedName name="VAS076_F_Keliaiaikstele84IsViso" localSheetId="9">'Forma 7'!$I$73</definedName>
    <definedName name="VAS076_F_Keliaiaikstele85PavirsiniuNuoteku" localSheetId="9">'Forma 7'!$M$73</definedName>
    <definedName name="VAS076_F_Keliaiaikstele86KitosReguliuojamosios" localSheetId="9">'Forma 7'!$N$73</definedName>
    <definedName name="VAS076_F_Keliaiaikstele87KitosVeiklos" localSheetId="9">'Forma 7'!$Q$73</definedName>
    <definedName name="VAS076_F_Keliaiaikstele8Apskaitosveikla1" localSheetId="9">'Forma 7'!$O$73</definedName>
    <definedName name="VAS076_F_Keliaiaikstele8Kitareguliuoja1" localSheetId="9">'Forma 7'!$P$73</definedName>
    <definedName name="VAS076_F_Keliaiaikstele91IS" localSheetId="9">'Forma 7'!$D$123</definedName>
    <definedName name="VAS076_F_Keliaiaikstele931GeriamojoVandens" localSheetId="9">'Forma 7'!$F$123</definedName>
    <definedName name="VAS076_F_Keliaiaikstele932GeriamojoVandens" localSheetId="9">'Forma 7'!$G$123</definedName>
    <definedName name="VAS076_F_Keliaiaikstele933GeriamojoVandens" localSheetId="9">'Forma 7'!$H$123</definedName>
    <definedName name="VAS076_F_Keliaiaikstele93IsViso" localSheetId="9">'Forma 7'!$E$123</definedName>
    <definedName name="VAS076_F_Keliaiaikstele941NuotekuSurinkimas" localSheetId="9">'Forma 7'!$J$123</definedName>
    <definedName name="VAS076_F_Keliaiaikstele942NuotekuValymas" localSheetId="9">'Forma 7'!$K$123</definedName>
    <definedName name="VAS076_F_Keliaiaikstele943NuotekuDumblo" localSheetId="9">'Forma 7'!$L$123</definedName>
    <definedName name="VAS076_F_Keliaiaikstele94IsViso" localSheetId="9">'Forma 7'!$I$123</definedName>
    <definedName name="VAS076_F_Keliaiaikstele95PavirsiniuNuoteku" localSheetId="9">'Forma 7'!$M$123</definedName>
    <definedName name="VAS076_F_Keliaiaikstele96KitosReguliuojamosios" localSheetId="9">'Forma 7'!$N$123</definedName>
    <definedName name="VAS076_F_Keliaiaikstele97KitosVeiklos" localSheetId="9">'Forma 7'!$Q$123</definedName>
    <definedName name="VAS076_F_Keliaiaikstele9Apskaitosveikla1" localSheetId="9">'Forma 7'!$O$123</definedName>
    <definedName name="VAS076_F_Keliaiaikstele9Kitareguliuoja1" localSheetId="9">'Forma 7'!$P$123</definedName>
    <definedName name="VAS076_F_Kitairanga21IS" localSheetId="9">'Forma 7'!$D$129</definedName>
    <definedName name="VAS076_F_Kitairanga231GeriamojoVandens" localSheetId="9">'Forma 7'!$F$129</definedName>
    <definedName name="VAS076_F_Kitairanga232GeriamojoVandens" localSheetId="9">'Forma 7'!$G$129</definedName>
    <definedName name="VAS076_F_Kitairanga233GeriamojoVandens" localSheetId="9">'Forma 7'!$H$129</definedName>
    <definedName name="VAS076_F_Kitairanga23IsViso" localSheetId="9">'Forma 7'!$E$129</definedName>
    <definedName name="VAS076_F_Kitairanga241NuotekuSurinkimas" localSheetId="9">'Forma 7'!$J$129</definedName>
    <definedName name="VAS076_F_Kitairanga242NuotekuValymas" localSheetId="9">'Forma 7'!$K$129</definedName>
    <definedName name="VAS076_F_Kitairanga243NuotekuDumblo" localSheetId="9">'Forma 7'!$L$129</definedName>
    <definedName name="VAS076_F_Kitairanga24IsViso" localSheetId="9">'Forma 7'!$I$129</definedName>
    <definedName name="VAS076_F_Kitairanga25PavirsiniuNuoteku" localSheetId="9">'Forma 7'!$M$129</definedName>
    <definedName name="VAS076_F_Kitairanga26KitosReguliuojamosios" localSheetId="9">'Forma 7'!$N$129</definedName>
    <definedName name="VAS076_F_Kitairanga27KitosVeiklos" localSheetId="9">'Forma 7'!$Q$129</definedName>
    <definedName name="VAS076_F_Kitairanga2Apskaitosveikla1" localSheetId="9">'Forma 7'!$O$129</definedName>
    <definedName name="VAS076_F_Kitairanga2Kitareguliuoja1" localSheetId="9">'Forma 7'!$P$129</definedName>
    <definedName name="VAS076_F_Kitasilgalaiki51IS" localSheetId="9">'Forma 7'!$D$34</definedName>
    <definedName name="VAS076_F_Kitasilgalaiki531GeriamojoVandens" localSheetId="9">'Forma 7'!$F$34</definedName>
    <definedName name="VAS076_F_Kitasilgalaiki532GeriamojoVandens" localSheetId="9">'Forma 7'!$G$34</definedName>
    <definedName name="VAS076_F_Kitasilgalaiki533GeriamojoVandens" localSheetId="9">'Forma 7'!$H$34</definedName>
    <definedName name="VAS076_F_Kitasilgalaiki53IsViso" localSheetId="9">'Forma 7'!$E$34</definedName>
    <definedName name="VAS076_F_Kitasilgalaiki541NuotekuSurinkimas" localSheetId="9">'Forma 7'!$J$34</definedName>
    <definedName name="VAS076_F_Kitasilgalaiki542NuotekuValymas" localSheetId="9">'Forma 7'!$K$34</definedName>
    <definedName name="VAS076_F_Kitasilgalaiki543NuotekuDumblo" localSheetId="9">'Forma 7'!$L$34</definedName>
    <definedName name="VAS076_F_Kitasilgalaiki54IsViso" localSheetId="9">'Forma 7'!$I$34</definedName>
    <definedName name="VAS076_F_Kitasilgalaiki55PavirsiniuNuoteku" localSheetId="9">'Forma 7'!$M$34</definedName>
    <definedName name="VAS076_F_Kitasilgalaiki56KitosReguliuojamosios" localSheetId="9">'Forma 7'!$N$34</definedName>
    <definedName name="VAS076_F_Kitasilgalaiki57KitosVeiklos" localSheetId="9">'Forma 7'!$Q$34</definedName>
    <definedName name="VAS076_F_Kitasilgalaiki5Apskaitosveikla1" localSheetId="9">'Forma 7'!$O$34</definedName>
    <definedName name="VAS076_F_Kitasilgalaiki5Kitareguliuoja1" localSheetId="9">'Forma 7'!$P$34</definedName>
    <definedName name="VAS076_F_Kitasilgalaiki61IS" localSheetId="9">'Forma 7'!$D$62</definedName>
    <definedName name="VAS076_F_Kitasilgalaiki631GeriamojoVandens" localSheetId="9">'Forma 7'!$F$62</definedName>
    <definedName name="VAS076_F_Kitasilgalaiki632GeriamojoVandens" localSheetId="9">'Forma 7'!$G$62</definedName>
    <definedName name="VAS076_F_Kitasilgalaiki633GeriamojoVandens" localSheetId="9">'Forma 7'!$H$62</definedName>
    <definedName name="VAS076_F_Kitasilgalaiki63IsViso" localSheetId="9">'Forma 7'!$E$62</definedName>
    <definedName name="VAS076_F_Kitasilgalaiki641NuotekuSurinkimas" localSheetId="9">'Forma 7'!$J$62</definedName>
    <definedName name="VAS076_F_Kitasilgalaiki642NuotekuValymas" localSheetId="9">'Forma 7'!$K$62</definedName>
    <definedName name="VAS076_F_Kitasilgalaiki643NuotekuDumblo" localSheetId="9">'Forma 7'!$L$62</definedName>
    <definedName name="VAS076_F_Kitasilgalaiki64IsViso" localSheetId="9">'Forma 7'!$I$62</definedName>
    <definedName name="VAS076_F_Kitasilgalaiki65PavirsiniuNuoteku" localSheetId="9">'Forma 7'!$M$62</definedName>
    <definedName name="VAS076_F_Kitasilgalaiki66KitosReguliuojamosios" localSheetId="9">'Forma 7'!$N$62</definedName>
    <definedName name="VAS076_F_Kitasilgalaiki67KitosVeiklos" localSheetId="9">'Forma 7'!$Q$62</definedName>
    <definedName name="VAS076_F_Kitasilgalaiki6Apskaitosveikla1" localSheetId="9">'Forma 7'!$O$62</definedName>
    <definedName name="VAS076_F_Kitasilgalaiki6Kitareguliuoja1" localSheetId="9">'Forma 7'!$P$62</definedName>
    <definedName name="VAS076_F_Kitasilgalaiki71IS" localSheetId="9">'Forma 7'!$D$90</definedName>
    <definedName name="VAS076_F_Kitasilgalaiki731GeriamojoVandens" localSheetId="9">'Forma 7'!$F$90</definedName>
    <definedName name="VAS076_F_Kitasilgalaiki732GeriamojoVandens" localSheetId="9">'Forma 7'!$G$90</definedName>
    <definedName name="VAS076_F_Kitasilgalaiki733GeriamojoVandens" localSheetId="9">'Forma 7'!$H$90</definedName>
    <definedName name="VAS076_F_Kitasilgalaiki73IsViso" localSheetId="9">'Forma 7'!$E$90</definedName>
    <definedName name="VAS076_F_Kitasilgalaiki741NuotekuSurinkimas" localSheetId="9">'Forma 7'!$J$90</definedName>
    <definedName name="VAS076_F_Kitasilgalaiki742NuotekuValymas" localSheetId="9">'Forma 7'!$K$90</definedName>
    <definedName name="VAS076_F_Kitasilgalaiki743NuotekuDumblo" localSheetId="9">'Forma 7'!$L$90</definedName>
    <definedName name="VAS076_F_Kitasilgalaiki74IsViso" localSheetId="9">'Forma 7'!$I$90</definedName>
    <definedName name="VAS076_F_Kitasilgalaiki75PavirsiniuNuoteku" localSheetId="9">'Forma 7'!$M$90</definedName>
    <definedName name="VAS076_F_Kitasilgalaiki76KitosReguliuojamosios" localSheetId="9">'Forma 7'!$N$90</definedName>
    <definedName name="VAS076_F_Kitasilgalaiki77KitosVeiklos" localSheetId="9">'Forma 7'!$Q$90</definedName>
    <definedName name="VAS076_F_Kitasilgalaiki7Apskaitosveikla1" localSheetId="9">'Forma 7'!$O$90</definedName>
    <definedName name="VAS076_F_Kitasilgalaiki7Kitareguliuoja1" localSheetId="9">'Forma 7'!$P$90</definedName>
    <definedName name="VAS076_F_Kitasilgalaiki81IS" localSheetId="9">'Forma 7'!$D$139</definedName>
    <definedName name="VAS076_F_Kitasilgalaiki831GeriamojoVandens" localSheetId="9">'Forma 7'!$F$139</definedName>
    <definedName name="VAS076_F_Kitasilgalaiki832GeriamojoVandens" localSheetId="9">'Forma 7'!$G$139</definedName>
    <definedName name="VAS076_F_Kitasilgalaiki833GeriamojoVandens" localSheetId="9">'Forma 7'!$H$139</definedName>
    <definedName name="VAS076_F_Kitasilgalaiki83IsViso" localSheetId="9">'Forma 7'!$E$139</definedName>
    <definedName name="VAS076_F_Kitasilgalaiki841NuotekuSurinkimas" localSheetId="9">'Forma 7'!$J$139</definedName>
    <definedName name="VAS076_F_Kitasilgalaiki842NuotekuValymas" localSheetId="9">'Forma 7'!$K$139</definedName>
    <definedName name="VAS076_F_Kitasilgalaiki843NuotekuDumblo" localSheetId="9">'Forma 7'!$L$139</definedName>
    <definedName name="VAS076_F_Kitasilgalaiki84IsViso" localSheetId="9">'Forma 7'!$I$139</definedName>
    <definedName name="VAS076_F_Kitasilgalaiki85PavirsiniuNuoteku" localSheetId="9">'Forma 7'!$M$139</definedName>
    <definedName name="VAS076_F_Kitasilgalaiki86KitosReguliuojamosios" localSheetId="9">'Forma 7'!$N$139</definedName>
    <definedName name="VAS076_F_Kitasilgalaiki87KitosVeiklos" localSheetId="9">'Forma 7'!$Q$139</definedName>
    <definedName name="VAS076_F_Kitasilgalaiki8Apskaitosveikla1" localSheetId="9">'Forma 7'!$O$139</definedName>
    <definedName name="VAS076_F_Kitasilgalaiki8Kitareguliuoja1" localSheetId="9">'Forma 7'!$P$139</definedName>
    <definedName name="VAS076_F_Kitasnemateria61IS" localSheetId="9">'Forma 7'!$D$14</definedName>
    <definedName name="VAS076_F_Kitasnemateria631GeriamojoVandens" localSheetId="9">'Forma 7'!$F$14</definedName>
    <definedName name="VAS076_F_Kitasnemateria632GeriamojoVandens" localSheetId="9">'Forma 7'!$G$14</definedName>
    <definedName name="VAS076_F_Kitasnemateria633GeriamojoVandens" localSheetId="9">'Forma 7'!$H$14</definedName>
    <definedName name="VAS076_F_Kitasnemateria63IsViso" localSheetId="9">'Forma 7'!$E$14</definedName>
    <definedName name="VAS076_F_Kitasnemateria641NuotekuSurinkimas" localSheetId="9">'Forma 7'!$J$14</definedName>
    <definedName name="VAS076_F_Kitasnemateria642NuotekuValymas" localSheetId="9">'Forma 7'!$K$14</definedName>
    <definedName name="VAS076_F_Kitasnemateria643NuotekuDumblo" localSheetId="9">'Forma 7'!$L$14</definedName>
    <definedName name="VAS076_F_Kitasnemateria64IsViso" localSheetId="9">'Forma 7'!$I$14</definedName>
    <definedName name="VAS076_F_Kitasnemateria65PavirsiniuNuoteku" localSheetId="9">'Forma 7'!$M$14</definedName>
    <definedName name="VAS076_F_Kitasnemateria66KitosReguliuojamosios" localSheetId="9">'Forma 7'!$N$14</definedName>
    <definedName name="VAS076_F_Kitasnemateria67KitosVeiklos" localSheetId="9">'Forma 7'!$Q$14</definedName>
    <definedName name="VAS076_F_Kitasnemateria6Apskaitosveikla1" localSheetId="9">'Forma 7'!$O$14</definedName>
    <definedName name="VAS076_F_Kitasnemateria6Kitareguliuoja1" localSheetId="9">'Forma 7'!$P$14</definedName>
    <definedName name="VAS076_F_Kitasnemateria71IS" localSheetId="9">'Forma 7'!$D$42</definedName>
    <definedName name="VAS076_F_Kitasnemateria731GeriamojoVandens" localSheetId="9">'Forma 7'!$F$42</definedName>
    <definedName name="VAS076_F_Kitasnemateria732GeriamojoVandens" localSheetId="9">'Forma 7'!$G$42</definedName>
    <definedName name="VAS076_F_Kitasnemateria733GeriamojoVandens" localSheetId="9">'Forma 7'!$H$42</definedName>
    <definedName name="VAS076_F_Kitasnemateria73IsViso" localSheetId="9">'Forma 7'!$E$42</definedName>
    <definedName name="VAS076_F_Kitasnemateria741NuotekuSurinkimas" localSheetId="9">'Forma 7'!$J$42</definedName>
    <definedName name="VAS076_F_Kitasnemateria742NuotekuValymas" localSheetId="9">'Forma 7'!$K$42</definedName>
    <definedName name="VAS076_F_Kitasnemateria743NuotekuDumblo" localSheetId="9">'Forma 7'!$L$42</definedName>
    <definedName name="VAS076_F_Kitasnemateria74IsViso" localSheetId="9">'Forma 7'!$I$42</definedName>
    <definedName name="VAS076_F_Kitasnemateria75PavirsiniuNuoteku" localSheetId="9">'Forma 7'!$M$42</definedName>
    <definedName name="VAS076_F_Kitasnemateria76KitosReguliuojamosios" localSheetId="9">'Forma 7'!$N$42</definedName>
    <definedName name="VAS076_F_Kitasnemateria77KitosVeiklos" localSheetId="9">'Forma 7'!$Q$42</definedName>
    <definedName name="VAS076_F_Kitasnemateria7Apskaitosveikla1" localSheetId="9">'Forma 7'!$O$42</definedName>
    <definedName name="VAS076_F_Kitasnemateria7Kitareguliuoja1" localSheetId="9">'Forma 7'!$P$42</definedName>
    <definedName name="VAS076_F_Kitasnemateria81IS" localSheetId="9">'Forma 7'!$D$70</definedName>
    <definedName name="VAS076_F_Kitasnemateria831GeriamojoVandens" localSheetId="9">'Forma 7'!$F$70</definedName>
    <definedName name="VAS076_F_Kitasnemateria832GeriamojoVandens" localSheetId="9">'Forma 7'!$G$70</definedName>
    <definedName name="VAS076_F_Kitasnemateria833GeriamojoVandens" localSheetId="9">'Forma 7'!$H$70</definedName>
    <definedName name="VAS076_F_Kitasnemateria83IsViso" localSheetId="9">'Forma 7'!$E$70</definedName>
    <definedName name="VAS076_F_Kitasnemateria841NuotekuSurinkimas" localSheetId="9">'Forma 7'!$J$70</definedName>
    <definedName name="VAS076_F_Kitasnemateria842NuotekuValymas" localSheetId="9">'Forma 7'!$K$70</definedName>
    <definedName name="VAS076_F_Kitasnemateria843NuotekuDumblo" localSheetId="9">'Forma 7'!$L$70</definedName>
    <definedName name="VAS076_F_Kitasnemateria84IsViso" localSheetId="9">'Forma 7'!$I$70</definedName>
    <definedName name="VAS076_F_Kitasnemateria85PavirsiniuNuoteku" localSheetId="9">'Forma 7'!$M$70</definedName>
    <definedName name="VAS076_F_Kitasnemateria86KitosReguliuojamosios" localSheetId="9">'Forma 7'!$N$70</definedName>
    <definedName name="VAS076_F_Kitasnemateria87KitosVeiklos" localSheetId="9">'Forma 7'!$Q$70</definedName>
    <definedName name="VAS076_F_Kitasnemateria8Apskaitosveikla1" localSheetId="9">'Forma 7'!$O$70</definedName>
    <definedName name="VAS076_F_Kitasnemateria8Kitareguliuoja1" localSheetId="9">'Forma 7'!$P$70</definedName>
    <definedName name="VAS076_F_Kitasnemateria91IS" localSheetId="9">'Forma 7'!$D$120</definedName>
    <definedName name="VAS076_F_Kitasnemateria931GeriamojoVandens" localSheetId="9">'Forma 7'!$F$120</definedName>
    <definedName name="VAS076_F_Kitasnemateria932GeriamojoVandens" localSheetId="9">'Forma 7'!$G$120</definedName>
    <definedName name="VAS076_F_Kitasnemateria933GeriamojoVandens" localSheetId="9">'Forma 7'!$H$120</definedName>
    <definedName name="VAS076_F_Kitasnemateria93IsViso" localSheetId="9">'Forma 7'!$E$120</definedName>
    <definedName name="VAS076_F_Kitasnemateria941NuotekuSurinkimas" localSheetId="9">'Forma 7'!$J$120</definedName>
    <definedName name="VAS076_F_Kitasnemateria942NuotekuValymas" localSheetId="9">'Forma 7'!$K$120</definedName>
    <definedName name="VAS076_F_Kitasnemateria943NuotekuDumblo" localSheetId="9">'Forma 7'!$L$120</definedName>
    <definedName name="VAS076_F_Kitasnemateria94IsViso" localSheetId="9">'Forma 7'!$I$120</definedName>
    <definedName name="VAS076_F_Kitasnemateria95PavirsiniuNuoteku" localSheetId="9">'Forma 7'!$M$120</definedName>
    <definedName name="VAS076_F_Kitasnemateria96KitosReguliuojamosios" localSheetId="9">'Forma 7'!$N$120</definedName>
    <definedName name="VAS076_F_Kitasnemateria97KitosVeiklos" localSheetId="9">'Forma 7'!$Q$120</definedName>
    <definedName name="VAS076_F_Kitasnemateria9Apskaitosveikla1" localSheetId="9">'Forma 7'!$O$120</definedName>
    <definedName name="VAS076_F_Kitasnemateria9Kitareguliuoja1" localSheetId="9">'Forma 7'!$P$120</definedName>
    <definedName name="VAS076_F_Kitigeriamojov11IS" localSheetId="9">'Forma 7'!$D$29</definedName>
    <definedName name="VAS076_F_Kitigeriamojov131GeriamojoVandens" localSheetId="9">'Forma 7'!$F$29</definedName>
    <definedName name="VAS076_F_Kitigeriamojov132GeriamojoVandens" localSheetId="9">'Forma 7'!$G$29</definedName>
    <definedName name="VAS076_F_Kitigeriamojov133GeriamojoVandens" localSheetId="9">'Forma 7'!$H$29</definedName>
    <definedName name="VAS076_F_Kitigeriamojov13IsViso" localSheetId="9">'Forma 7'!$E$29</definedName>
    <definedName name="VAS076_F_Kitigeriamojov141NuotekuSurinkimas" localSheetId="9">'Forma 7'!$J$29</definedName>
    <definedName name="VAS076_F_Kitigeriamojov142NuotekuValymas" localSheetId="9">'Forma 7'!$K$29</definedName>
    <definedName name="VAS076_F_Kitigeriamojov143NuotekuDumblo" localSheetId="9">'Forma 7'!$L$29</definedName>
    <definedName name="VAS076_F_Kitigeriamojov14IsViso" localSheetId="9">'Forma 7'!$I$29</definedName>
    <definedName name="VAS076_F_Kitigeriamojov15PavirsiniuNuoteku" localSheetId="9">'Forma 7'!$M$29</definedName>
    <definedName name="VAS076_F_Kitigeriamojov16KitosReguliuojamosios" localSheetId="9">'Forma 7'!$N$29</definedName>
    <definedName name="VAS076_F_Kitigeriamojov17KitosVeiklos" localSheetId="9">'Forma 7'!$Q$29</definedName>
    <definedName name="VAS076_F_Kitigeriamojov1Apskaitosveikla1" localSheetId="9">'Forma 7'!$O$29</definedName>
    <definedName name="VAS076_F_Kitigeriamojov1Kitareguliuoja1" localSheetId="9">'Forma 7'!$P$29</definedName>
    <definedName name="VAS076_F_Kitigeriamojov21IS" localSheetId="9">'Forma 7'!$D$57</definedName>
    <definedName name="VAS076_F_Kitigeriamojov231GeriamojoVandens" localSheetId="9">'Forma 7'!$F$57</definedName>
    <definedName name="VAS076_F_Kitigeriamojov232GeriamojoVandens" localSheetId="9">'Forma 7'!$G$57</definedName>
    <definedName name="VAS076_F_Kitigeriamojov233GeriamojoVandens" localSheetId="9">'Forma 7'!$H$57</definedName>
    <definedName name="VAS076_F_Kitigeriamojov23IsViso" localSheetId="9">'Forma 7'!$E$57</definedName>
    <definedName name="VAS076_F_Kitigeriamojov241NuotekuSurinkimas" localSheetId="9">'Forma 7'!$J$57</definedName>
    <definedName name="VAS076_F_Kitigeriamojov242NuotekuValymas" localSheetId="9">'Forma 7'!$K$57</definedName>
    <definedName name="VAS076_F_Kitigeriamojov243NuotekuDumblo" localSheetId="9">'Forma 7'!$L$57</definedName>
    <definedName name="VAS076_F_Kitigeriamojov24IsViso" localSheetId="9">'Forma 7'!$I$57</definedName>
    <definedName name="VAS076_F_Kitigeriamojov25PavirsiniuNuoteku" localSheetId="9">'Forma 7'!$M$57</definedName>
    <definedName name="VAS076_F_Kitigeriamojov26KitosReguliuojamosios" localSheetId="9">'Forma 7'!$N$57</definedName>
    <definedName name="VAS076_F_Kitigeriamojov27KitosVeiklos" localSheetId="9">'Forma 7'!$Q$57</definedName>
    <definedName name="VAS076_F_Kitigeriamojov2Apskaitosveikla1" localSheetId="9">'Forma 7'!$O$57</definedName>
    <definedName name="VAS076_F_Kitigeriamojov2Kitareguliuoja1" localSheetId="9">'Forma 7'!$P$57</definedName>
    <definedName name="VAS076_F_Kitigeriamojov31IS" localSheetId="9">'Forma 7'!$D$85</definedName>
    <definedName name="VAS076_F_Kitigeriamojov331GeriamojoVandens" localSheetId="9">'Forma 7'!$F$85</definedName>
    <definedName name="VAS076_F_Kitigeriamojov332GeriamojoVandens" localSheetId="9">'Forma 7'!$G$85</definedName>
    <definedName name="VAS076_F_Kitigeriamojov333GeriamojoVandens" localSheetId="9">'Forma 7'!$H$85</definedName>
    <definedName name="VAS076_F_Kitigeriamojov33IsViso" localSheetId="9">'Forma 7'!$E$85</definedName>
    <definedName name="VAS076_F_Kitigeriamojov341NuotekuSurinkimas" localSheetId="9">'Forma 7'!$J$85</definedName>
    <definedName name="VAS076_F_Kitigeriamojov342NuotekuValymas" localSheetId="9">'Forma 7'!$K$85</definedName>
    <definedName name="VAS076_F_Kitigeriamojov343NuotekuDumblo" localSheetId="9">'Forma 7'!$L$85</definedName>
    <definedName name="VAS076_F_Kitigeriamojov34IsViso" localSheetId="9">'Forma 7'!$I$85</definedName>
    <definedName name="VAS076_F_Kitigeriamojov35PavirsiniuNuoteku" localSheetId="9">'Forma 7'!$M$85</definedName>
    <definedName name="VAS076_F_Kitigeriamojov36KitosReguliuojamosios" localSheetId="9">'Forma 7'!$N$85</definedName>
    <definedName name="VAS076_F_Kitigeriamojov37KitosVeiklos" localSheetId="9">'Forma 7'!$Q$85</definedName>
    <definedName name="VAS076_F_Kitigeriamojov3Apskaitosveikla1" localSheetId="9">'Forma 7'!$O$85</definedName>
    <definedName name="VAS076_F_Kitigeriamojov3Kitareguliuoja1" localSheetId="9">'Forma 7'!$P$85</definedName>
    <definedName name="VAS076_F_Kitigeriamojov41IS" localSheetId="9">'Forma 7'!$D$134</definedName>
    <definedName name="VAS076_F_Kitigeriamojov431GeriamojoVandens" localSheetId="9">'Forma 7'!$F$134</definedName>
    <definedName name="VAS076_F_Kitigeriamojov432GeriamojoVandens" localSheetId="9">'Forma 7'!$G$134</definedName>
    <definedName name="VAS076_F_Kitigeriamojov433GeriamojoVandens" localSheetId="9">'Forma 7'!$H$134</definedName>
    <definedName name="VAS076_F_Kitigeriamojov43IsViso" localSheetId="9">'Forma 7'!$E$134</definedName>
    <definedName name="VAS076_F_Kitigeriamojov441NuotekuSurinkimas" localSheetId="9">'Forma 7'!$J$134</definedName>
    <definedName name="VAS076_F_Kitigeriamojov442NuotekuValymas" localSheetId="9">'Forma 7'!$K$134</definedName>
    <definedName name="VAS076_F_Kitigeriamojov443NuotekuDumblo" localSheetId="9">'Forma 7'!$L$134</definedName>
    <definedName name="VAS076_F_Kitigeriamojov44IsViso" localSheetId="9">'Forma 7'!$I$134</definedName>
    <definedName name="VAS076_F_Kitigeriamojov45PavirsiniuNuoteku" localSheetId="9">'Forma 7'!$M$134</definedName>
    <definedName name="VAS076_F_Kitigeriamojov46KitosReguliuojamosios" localSheetId="9">'Forma 7'!$N$134</definedName>
    <definedName name="VAS076_F_Kitigeriamojov47KitosVeiklos" localSheetId="9">'Forma 7'!$Q$134</definedName>
    <definedName name="VAS076_F_Kitigeriamojov4Apskaitosveikla1" localSheetId="9">'Forma 7'!$O$134</definedName>
    <definedName name="VAS076_F_Kitigeriamojov4Kitareguliuoja1" localSheetId="9">'Forma 7'!$P$134</definedName>
    <definedName name="VAS076_F_Kitiirenginiai111IS" localSheetId="9">'Forma 7'!$D$21</definedName>
    <definedName name="VAS076_F_Kitiirenginiai1131GeriamojoVandens" localSheetId="9">'Forma 7'!$F$21</definedName>
    <definedName name="VAS076_F_Kitiirenginiai1132GeriamojoVandens" localSheetId="9">'Forma 7'!$G$21</definedName>
    <definedName name="VAS076_F_Kitiirenginiai1133GeriamojoVandens" localSheetId="9">'Forma 7'!$H$21</definedName>
    <definedName name="VAS076_F_Kitiirenginiai113IsViso" localSheetId="9">'Forma 7'!$E$21</definedName>
    <definedName name="VAS076_F_Kitiirenginiai1141NuotekuSurinkimas" localSheetId="9">'Forma 7'!$J$21</definedName>
    <definedName name="VAS076_F_Kitiirenginiai1142NuotekuValymas" localSheetId="9">'Forma 7'!$K$21</definedName>
    <definedName name="VAS076_F_Kitiirenginiai1143NuotekuDumblo" localSheetId="9">'Forma 7'!$L$21</definedName>
    <definedName name="VAS076_F_Kitiirenginiai114IsViso" localSheetId="9">'Forma 7'!$I$21</definedName>
    <definedName name="VAS076_F_Kitiirenginiai115PavirsiniuNuoteku" localSheetId="9">'Forma 7'!$M$21</definedName>
    <definedName name="VAS076_F_Kitiirenginiai116KitosReguliuojamosios" localSheetId="9">'Forma 7'!$N$21</definedName>
    <definedName name="VAS076_F_Kitiirenginiai117KitosVeiklos" localSheetId="9">'Forma 7'!$Q$21</definedName>
    <definedName name="VAS076_F_Kitiirenginiai11Apskaitosveikla1" localSheetId="9">'Forma 7'!$O$21</definedName>
    <definedName name="VAS076_F_Kitiirenginiai11Kitareguliuoja1" localSheetId="9">'Forma 7'!$P$21</definedName>
    <definedName name="VAS076_F_Kitiirenginiai121IS" localSheetId="9">'Forma 7'!$D$25</definedName>
    <definedName name="VAS076_F_Kitiirenginiai1231GeriamojoVandens" localSheetId="9">'Forma 7'!$F$25</definedName>
    <definedName name="VAS076_F_Kitiirenginiai1232GeriamojoVandens" localSheetId="9">'Forma 7'!$G$25</definedName>
    <definedName name="VAS076_F_Kitiirenginiai1233GeriamojoVandens" localSheetId="9">'Forma 7'!$H$25</definedName>
    <definedName name="VAS076_F_Kitiirenginiai123IsViso" localSheetId="9">'Forma 7'!$E$25</definedName>
    <definedName name="VAS076_F_Kitiirenginiai1241NuotekuSurinkimas" localSheetId="9">'Forma 7'!$J$25</definedName>
    <definedName name="VAS076_F_Kitiirenginiai1242NuotekuValymas" localSheetId="9">'Forma 7'!$K$25</definedName>
    <definedName name="VAS076_F_Kitiirenginiai1243NuotekuDumblo" localSheetId="9">'Forma 7'!$L$25</definedName>
    <definedName name="VAS076_F_Kitiirenginiai124IsViso" localSheetId="9">'Forma 7'!$I$25</definedName>
    <definedName name="VAS076_F_Kitiirenginiai125PavirsiniuNuoteku" localSheetId="9">'Forma 7'!$M$25</definedName>
    <definedName name="VAS076_F_Kitiirenginiai126KitosReguliuojamosios" localSheetId="9">'Forma 7'!$N$25</definedName>
    <definedName name="VAS076_F_Kitiirenginiai127KitosVeiklos" localSheetId="9">'Forma 7'!$Q$25</definedName>
    <definedName name="VAS076_F_Kitiirenginiai12Apskaitosveikla1" localSheetId="9">'Forma 7'!$O$25</definedName>
    <definedName name="VAS076_F_Kitiirenginiai12Kitareguliuoja1" localSheetId="9">'Forma 7'!$P$25</definedName>
    <definedName name="VAS076_F_Kitiirenginiai131IS" localSheetId="9">'Forma 7'!$D$49</definedName>
    <definedName name="VAS076_F_Kitiirenginiai1331GeriamojoVandens" localSheetId="9">'Forma 7'!$F$49</definedName>
    <definedName name="VAS076_F_Kitiirenginiai1332GeriamojoVandens" localSheetId="9">'Forma 7'!$G$49</definedName>
    <definedName name="VAS076_F_Kitiirenginiai1333GeriamojoVandens" localSheetId="9">'Forma 7'!$H$49</definedName>
    <definedName name="VAS076_F_Kitiirenginiai133IsViso" localSheetId="9">'Forma 7'!$E$49</definedName>
    <definedName name="VAS076_F_Kitiirenginiai1341NuotekuSurinkimas" localSheetId="9">'Forma 7'!$J$49</definedName>
    <definedName name="VAS076_F_Kitiirenginiai1342NuotekuValymas" localSheetId="9">'Forma 7'!$K$49</definedName>
    <definedName name="VAS076_F_Kitiirenginiai1343NuotekuDumblo" localSheetId="9">'Forma 7'!$L$49</definedName>
    <definedName name="VAS076_F_Kitiirenginiai134IsViso" localSheetId="9">'Forma 7'!$I$49</definedName>
    <definedName name="VAS076_F_Kitiirenginiai135PavirsiniuNuoteku" localSheetId="9">'Forma 7'!$M$49</definedName>
    <definedName name="VAS076_F_Kitiirenginiai136KitosReguliuojamosios" localSheetId="9">'Forma 7'!$N$49</definedName>
    <definedName name="VAS076_F_Kitiirenginiai137KitosVeiklos" localSheetId="9">'Forma 7'!$Q$49</definedName>
    <definedName name="VAS076_F_Kitiirenginiai13Apskaitosveikla1" localSheetId="9">'Forma 7'!$O$49</definedName>
    <definedName name="VAS076_F_Kitiirenginiai13Kitareguliuoja1" localSheetId="9">'Forma 7'!$P$49</definedName>
    <definedName name="VAS076_F_Kitiirenginiai141IS" localSheetId="9">'Forma 7'!$D$53</definedName>
    <definedName name="VAS076_F_Kitiirenginiai1431GeriamojoVandens" localSheetId="9">'Forma 7'!$F$53</definedName>
    <definedName name="VAS076_F_Kitiirenginiai1432GeriamojoVandens" localSheetId="9">'Forma 7'!$G$53</definedName>
    <definedName name="VAS076_F_Kitiirenginiai1433GeriamojoVandens" localSheetId="9">'Forma 7'!$H$53</definedName>
    <definedName name="VAS076_F_Kitiirenginiai143IsViso" localSheetId="9">'Forma 7'!$E$53</definedName>
    <definedName name="VAS076_F_Kitiirenginiai1441NuotekuSurinkimas" localSheetId="9">'Forma 7'!$J$53</definedName>
    <definedName name="VAS076_F_Kitiirenginiai1442NuotekuValymas" localSheetId="9">'Forma 7'!$K$53</definedName>
    <definedName name="VAS076_F_Kitiirenginiai1443NuotekuDumblo" localSheetId="9">'Forma 7'!$L$53</definedName>
    <definedName name="VAS076_F_Kitiirenginiai144IsViso" localSheetId="9">'Forma 7'!$I$53</definedName>
    <definedName name="VAS076_F_Kitiirenginiai145PavirsiniuNuoteku" localSheetId="9">'Forma 7'!$M$53</definedName>
    <definedName name="VAS076_F_Kitiirenginiai146KitosReguliuojamosios" localSheetId="9">'Forma 7'!$N$53</definedName>
    <definedName name="VAS076_F_Kitiirenginiai147KitosVeiklos" localSheetId="9">'Forma 7'!$Q$53</definedName>
    <definedName name="VAS076_F_Kitiirenginiai14Apskaitosveikla1" localSheetId="9">'Forma 7'!$O$53</definedName>
    <definedName name="VAS076_F_Kitiirenginiai14Kitareguliuoja1" localSheetId="9">'Forma 7'!$P$53</definedName>
    <definedName name="VAS076_F_Kitiirenginiai151IS" localSheetId="9">'Forma 7'!$D$77</definedName>
    <definedName name="VAS076_F_Kitiirenginiai1531GeriamojoVandens" localSheetId="9">'Forma 7'!$F$77</definedName>
    <definedName name="VAS076_F_Kitiirenginiai1532GeriamojoVandens" localSheetId="9">'Forma 7'!$G$77</definedName>
    <definedName name="VAS076_F_Kitiirenginiai1533GeriamojoVandens" localSheetId="9">'Forma 7'!$H$77</definedName>
    <definedName name="VAS076_F_Kitiirenginiai153IsViso" localSheetId="9">'Forma 7'!$E$77</definedName>
    <definedName name="VAS076_F_Kitiirenginiai1541NuotekuSurinkimas" localSheetId="9">'Forma 7'!$J$77</definedName>
    <definedName name="VAS076_F_Kitiirenginiai1542NuotekuValymas" localSheetId="9">'Forma 7'!$K$77</definedName>
    <definedName name="VAS076_F_Kitiirenginiai1543NuotekuDumblo" localSheetId="9">'Forma 7'!$L$77</definedName>
    <definedName name="VAS076_F_Kitiirenginiai154IsViso" localSheetId="9">'Forma 7'!$I$77</definedName>
    <definedName name="VAS076_F_Kitiirenginiai155PavirsiniuNuoteku" localSheetId="9">'Forma 7'!$M$77</definedName>
    <definedName name="VAS076_F_Kitiirenginiai156KitosReguliuojamosios" localSheetId="9">'Forma 7'!$N$77</definedName>
    <definedName name="VAS076_F_Kitiirenginiai157KitosVeiklos" localSheetId="9">'Forma 7'!$Q$77</definedName>
    <definedName name="VAS076_F_Kitiirenginiai15Apskaitosveikla1" localSheetId="9">'Forma 7'!$O$77</definedName>
    <definedName name="VAS076_F_Kitiirenginiai15Kitareguliuoja1" localSheetId="9">'Forma 7'!$P$77</definedName>
    <definedName name="VAS076_F_Kitiirenginiai161IS" localSheetId="9">'Forma 7'!$D$81</definedName>
    <definedName name="VAS076_F_Kitiirenginiai1631GeriamojoVandens" localSheetId="9">'Forma 7'!$F$81</definedName>
    <definedName name="VAS076_F_Kitiirenginiai1632GeriamojoVandens" localSheetId="9">'Forma 7'!$G$81</definedName>
    <definedName name="VAS076_F_Kitiirenginiai1633GeriamojoVandens" localSheetId="9">'Forma 7'!$H$81</definedName>
    <definedName name="VAS076_F_Kitiirenginiai163IsViso" localSheetId="9">'Forma 7'!$E$81</definedName>
    <definedName name="VAS076_F_Kitiirenginiai1641NuotekuSurinkimas" localSheetId="9">'Forma 7'!$J$81</definedName>
    <definedName name="VAS076_F_Kitiirenginiai1642NuotekuValymas" localSheetId="9">'Forma 7'!$K$81</definedName>
    <definedName name="VAS076_F_Kitiirenginiai1643NuotekuDumblo" localSheetId="9">'Forma 7'!$L$81</definedName>
    <definedName name="VAS076_F_Kitiirenginiai164IsViso" localSheetId="9">'Forma 7'!$I$81</definedName>
    <definedName name="VAS076_F_Kitiirenginiai165PavirsiniuNuoteku" localSheetId="9">'Forma 7'!$M$81</definedName>
    <definedName name="VAS076_F_Kitiirenginiai166KitosReguliuojamosios" localSheetId="9">'Forma 7'!$N$81</definedName>
    <definedName name="VAS076_F_Kitiirenginiai167KitosVeiklos" localSheetId="9">'Forma 7'!$Q$81</definedName>
    <definedName name="VAS076_F_Kitiirenginiai16Apskaitosveikla1" localSheetId="9">'Forma 7'!$O$81</definedName>
    <definedName name="VAS076_F_Kitiirenginiai16Kitareguliuoja1" localSheetId="9">'Forma 7'!$P$81</definedName>
    <definedName name="VAS076_F_Kitiirenginiai171IS" localSheetId="9">'Forma 7'!$D$127</definedName>
    <definedName name="VAS076_F_Kitiirenginiai1731GeriamojoVandens" localSheetId="9">'Forma 7'!$F$127</definedName>
    <definedName name="VAS076_F_Kitiirenginiai1732GeriamojoVandens" localSheetId="9">'Forma 7'!$G$127</definedName>
    <definedName name="VAS076_F_Kitiirenginiai1733GeriamojoVandens" localSheetId="9">'Forma 7'!$H$127</definedName>
    <definedName name="VAS076_F_Kitiirenginiai173IsViso" localSheetId="9">'Forma 7'!$E$127</definedName>
    <definedName name="VAS076_F_Kitiirenginiai1741NuotekuSurinkimas" localSheetId="9">'Forma 7'!$J$127</definedName>
    <definedName name="VAS076_F_Kitiirenginiai1742NuotekuValymas" localSheetId="9">'Forma 7'!$K$127</definedName>
    <definedName name="VAS076_F_Kitiirenginiai1743NuotekuDumblo" localSheetId="9">'Forma 7'!$L$127</definedName>
    <definedName name="VAS076_F_Kitiirenginiai174IsViso" localSheetId="9">'Forma 7'!$I$127</definedName>
    <definedName name="VAS076_F_Kitiirenginiai175PavirsiniuNuoteku" localSheetId="9">'Forma 7'!$M$127</definedName>
    <definedName name="VAS076_F_Kitiirenginiai176KitosReguliuojamosios" localSheetId="9">'Forma 7'!$N$127</definedName>
    <definedName name="VAS076_F_Kitiirenginiai177KitosVeiklos" localSheetId="9">'Forma 7'!$Q$127</definedName>
    <definedName name="VAS076_F_Kitiirenginiai17Apskaitosveikla1" localSheetId="9">'Forma 7'!$O$127</definedName>
    <definedName name="VAS076_F_Kitiirenginiai17Kitareguliuoja1" localSheetId="9">'Forma 7'!$P$127</definedName>
    <definedName name="VAS076_F_Kitiirenginiai181IS" localSheetId="9">'Forma 7'!$D$130</definedName>
    <definedName name="VAS076_F_Kitiirenginiai1831GeriamojoVandens" localSheetId="9">'Forma 7'!$F$130</definedName>
    <definedName name="VAS076_F_Kitiirenginiai1832GeriamojoVandens" localSheetId="9">'Forma 7'!$G$130</definedName>
    <definedName name="VAS076_F_Kitiirenginiai1833GeriamojoVandens" localSheetId="9">'Forma 7'!$H$130</definedName>
    <definedName name="VAS076_F_Kitiirenginiai183IsViso" localSheetId="9">'Forma 7'!$E$130</definedName>
    <definedName name="VAS076_F_Kitiirenginiai1841NuotekuSurinkimas" localSheetId="9">'Forma 7'!$J$130</definedName>
    <definedName name="VAS076_F_Kitiirenginiai1842NuotekuValymas" localSheetId="9">'Forma 7'!$K$130</definedName>
    <definedName name="VAS076_F_Kitiirenginiai1843NuotekuDumblo" localSheetId="9">'Forma 7'!$L$130</definedName>
    <definedName name="VAS076_F_Kitiirenginiai184IsViso" localSheetId="9">'Forma 7'!$I$130</definedName>
    <definedName name="VAS076_F_Kitiirenginiai185PavirsiniuNuoteku" localSheetId="9">'Forma 7'!$M$130</definedName>
    <definedName name="VAS076_F_Kitiirenginiai186KitosReguliuojamosios" localSheetId="9">'Forma 7'!$N$130</definedName>
    <definedName name="VAS076_F_Kitiirenginiai187KitosVeiklos" localSheetId="9">'Forma 7'!$Q$130</definedName>
    <definedName name="VAS076_F_Kitiirenginiai18Apskaitosveikla1" localSheetId="9">'Forma 7'!$O$130</definedName>
    <definedName name="VAS076_F_Kitiirenginiai18Kitareguliuoja1" localSheetId="9">'Forma 7'!$P$130</definedName>
    <definedName name="VAS076_F_Kitostransport61IS" localSheetId="9">'Forma 7'!$D$33</definedName>
    <definedName name="VAS076_F_Kitostransport631GeriamojoVandens" localSheetId="9">'Forma 7'!$F$33</definedName>
    <definedName name="VAS076_F_Kitostransport632GeriamojoVandens" localSheetId="9">'Forma 7'!$G$33</definedName>
    <definedName name="VAS076_F_Kitostransport633GeriamojoVandens" localSheetId="9">'Forma 7'!$H$33</definedName>
    <definedName name="VAS076_F_Kitostransport63IsViso" localSheetId="9">'Forma 7'!$E$33</definedName>
    <definedName name="VAS076_F_Kitostransport641NuotekuSurinkimas" localSheetId="9">'Forma 7'!$J$33</definedName>
    <definedName name="VAS076_F_Kitostransport642NuotekuValymas" localSheetId="9">'Forma 7'!$K$33</definedName>
    <definedName name="VAS076_F_Kitostransport643NuotekuDumblo" localSheetId="9">'Forma 7'!$L$33</definedName>
    <definedName name="VAS076_F_Kitostransport64IsViso" localSheetId="9">'Forma 7'!$I$33</definedName>
    <definedName name="VAS076_F_Kitostransport65PavirsiniuNuoteku" localSheetId="9">'Forma 7'!$M$33</definedName>
    <definedName name="VAS076_F_Kitostransport66KitosReguliuojamosios" localSheetId="9">'Forma 7'!$N$33</definedName>
    <definedName name="VAS076_F_Kitostransport67KitosVeiklos" localSheetId="9">'Forma 7'!$Q$33</definedName>
    <definedName name="VAS076_F_Kitostransport6Apskaitosveikla1" localSheetId="9">'Forma 7'!$O$33</definedName>
    <definedName name="VAS076_F_Kitostransport6Kitareguliuoja1" localSheetId="9">'Forma 7'!$P$33</definedName>
    <definedName name="VAS076_F_Kitostransport71IS" localSheetId="9">'Forma 7'!$D$61</definedName>
    <definedName name="VAS076_F_Kitostransport731GeriamojoVandens" localSheetId="9">'Forma 7'!$F$61</definedName>
    <definedName name="VAS076_F_Kitostransport732GeriamojoVandens" localSheetId="9">'Forma 7'!$G$61</definedName>
    <definedName name="VAS076_F_Kitostransport733GeriamojoVandens" localSheetId="9">'Forma 7'!$H$61</definedName>
    <definedName name="VAS076_F_Kitostransport73IsViso" localSheetId="9">'Forma 7'!$E$61</definedName>
    <definedName name="VAS076_F_Kitostransport741NuotekuSurinkimas" localSheetId="9">'Forma 7'!$J$61</definedName>
    <definedName name="VAS076_F_Kitostransport742NuotekuValymas" localSheetId="9">'Forma 7'!$K$61</definedName>
    <definedName name="VAS076_F_Kitostransport743NuotekuDumblo" localSheetId="9">'Forma 7'!$L$61</definedName>
    <definedName name="VAS076_F_Kitostransport74IsViso" localSheetId="9">'Forma 7'!$I$61</definedName>
    <definedName name="VAS076_F_Kitostransport75PavirsiniuNuoteku" localSheetId="9">'Forma 7'!$M$61</definedName>
    <definedName name="VAS076_F_Kitostransport76KitosReguliuojamosios" localSheetId="9">'Forma 7'!$N$61</definedName>
    <definedName name="VAS076_F_Kitostransport77KitosVeiklos" localSheetId="9">'Forma 7'!$Q$61</definedName>
    <definedName name="VAS076_F_Kitostransport7Apskaitosveikla1" localSheetId="9">'Forma 7'!$O$61</definedName>
    <definedName name="VAS076_F_Kitostransport7Kitareguliuoja1" localSheetId="9">'Forma 7'!$P$61</definedName>
    <definedName name="VAS076_F_Kitostransport81IS" localSheetId="9">'Forma 7'!$D$89</definedName>
    <definedName name="VAS076_F_Kitostransport831GeriamojoVandens" localSheetId="9">'Forma 7'!$F$89</definedName>
    <definedName name="VAS076_F_Kitostransport832GeriamojoVandens" localSheetId="9">'Forma 7'!$G$89</definedName>
    <definedName name="VAS076_F_Kitostransport833GeriamojoVandens" localSheetId="9">'Forma 7'!$H$89</definedName>
    <definedName name="VAS076_F_Kitostransport83IsViso" localSheetId="9">'Forma 7'!$E$89</definedName>
    <definedName name="VAS076_F_Kitostransport841NuotekuSurinkimas" localSheetId="9">'Forma 7'!$J$89</definedName>
    <definedName name="VAS076_F_Kitostransport842NuotekuValymas" localSheetId="9">'Forma 7'!$K$89</definedName>
    <definedName name="VAS076_F_Kitostransport843NuotekuDumblo" localSheetId="9">'Forma 7'!$L$89</definedName>
    <definedName name="VAS076_F_Kitostransport84IsViso" localSheetId="9">'Forma 7'!$I$89</definedName>
    <definedName name="VAS076_F_Kitostransport85PavirsiniuNuoteku" localSheetId="9">'Forma 7'!$M$89</definedName>
    <definedName name="VAS076_F_Kitostransport86KitosReguliuojamosios" localSheetId="9">'Forma 7'!$N$89</definedName>
    <definedName name="VAS076_F_Kitostransport87KitosVeiklos" localSheetId="9">'Forma 7'!$Q$89</definedName>
    <definedName name="VAS076_F_Kitostransport8Apskaitosveikla1" localSheetId="9">'Forma 7'!$O$89</definedName>
    <definedName name="VAS076_F_Kitostransport8Kitareguliuoja1" localSheetId="9">'Forma 7'!$P$89</definedName>
    <definedName name="VAS076_F_Kitostransport91IS" localSheetId="9">'Forma 7'!$D$138</definedName>
    <definedName name="VAS076_F_Kitostransport931GeriamojoVandens" localSheetId="9">'Forma 7'!$F$138</definedName>
    <definedName name="VAS076_F_Kitostransport932GeriamojoVandens" localSheetId="9">'Forma 7'!$G$138</definedName>
    <definedName name="VAS076_F_Kitostransport933GeriamojoVandens" localSheetId="9">'Forma 7'!$H$138</definedName>
    <definedName name="VAS076_F_Kitostransport93IsViso" localSheetId="9">'Forma 7'!$E$138</definedName>
    <definedName name="VAS076_F_Kitostransport941NuotekuSurinkimas" localSheetId="9">'Forma 7'!$J$138</definedName>
    <definedName name="VAS076_F_Kitostransport942NuotekuValymas" localSheetId="9">'Forma 7'!$K$138</definedName>
    <definedName name="VAS076_F_Kitostransport943NuotekuDumblo" localSheetId="9">'Forma 7'!$L$138</definedName>
    <definedName name="VAS076_F_Kitostransport94IsViso" localSheetId="9">'Forma 7'!$I$138</definedName>
    <definedName name="VAS076_F_Kitostransport95PavirsiniuNuoteku" localSheetId="9">'Forma 7'!$M$138</definedName>
    <definedName name="VAS076_F_Kitostransport96KitosReguliuojamosios" localSheetId="9">'Forma 7'!$N$138</definedName>
    <definedName name="VAS076_F_Kitostransport97KitosVeiklos" localSheetId="9">'Forma 7'!$Q$138</definedName>
    <definedName name="VAS076_F_Kitostransport9Apskaitosveikla1" localSheetId="9">'Forma 7'!$O$138</definedName>
    <definedName name="VAS076_F_Kitostransport9Kitareguliuoja1" localSheetId="9">'Forma 7'!$P$138</definedName>
    <definedName name="VAS076_F_Lengviejiautom61IS" localSheetId="9">'Forma 7'!$D$32</definedName>
    <definedName name="VAS076_F_Lengviejiautom631GeriamojoVandens" localSheetId="9">'Forma 7'!$F$32</definedName>
    <definedName name="VAS076_F_Lengviejiautom632GeriamojoVandens" localSheetId="9">'Forma 7'!$G$32</definedName>
    <definedName name="VAS076_F_Lengviejiautom633GeriamojoVandens" localSheetId="9">'Forma 7'!$H$32</definedName>
    <definedName name="VAS076_F_Lengviejiautom63IsViso" localSheetId="9">'Forma 7'!$E$32</definedName>
    <definedName name="VAS076_F_Lengviejiautom641NuotekuSurinkimas" localSheetId="9">'Forma 7'!$J$32</definedName>
    <definedName name="VAS076_F_Lengviejiautom642NuotekuValymas" localSheetId="9">'Forma 7'!$K$32</definedName>
    <definedName name="VAS076_F_Lengviejiautom643NuotekuDumblo" localSheetId="9">'Forma 7'!$L$32</definedName>
    <definedName name="VAS076_F_Lengviejiautom64IsViso" localSheetId="9">'Forma 7'!$I$32</definedName>
    <definedName name="VAS076_F_Lengviejiautom65PavirsiniuNuoteku" localSheetId="9">'Forma 7'!$M$32</definedName>
    <definedName name="VAS076_F_Lengviejiautom66KitosReguliuojamosios" localSheetId="9">'Forma 7'!$N$32</definedName>
    <definedName name="VAS076_F_Lengviejiautom67KitosVeiklos" localSheetId="9">'Forma 7'!$Q$32</definedName>
    <definedName name="VAS076_F_Lengviejiautom6Apskaitosveikla1" localSheetId="9">'Forma 7'!$O$32</definedName>
    <definedName name="VAS076_F_Lengviejiautom6Kitareguliuoja1" localSheetId="9">'Forma 7'!$P$32</definedName>
    <definedName name="VAS076_F_Lengviejiautom71IS" localSheetId="9">'Forma 7'!$D$60</definedName>
    <definedName name="VAS076_F_Lengviejiautom731GeriamojoVandens" localSheetId="9">'Forma 7'!$F$60</definedName>
    <definedName name="VAS076_F_Lengviejiautom732GeriamojoVandens" localSheetId="9">'Forma 7'!$G$60</definedName>
    <definedName name="VAS076_F_Lengviejiautom733GeriamojoVandens" localSheetId="9">'Forma 7'!$H$60</definedName>
    <definedName name="VAS076_F_Lengviejiautom73IsViso" localSheetId="9">'Forma 7'!$E$60</definedName>
    <definedName name="VAS076_F_Lengviejiautom741NuotekuSurinkimas" localSheetId="9">'Forma 7'!$J$60</definedName>
    <definedName name="VAS076_F_Lengviejiautom742NuotekuValymas" localSheetId="9">'Forma 7'!$K$60</definedName>
    <definedName name="VAS076_F_Lengviejiautom743NuotekuDumblo" localSheetId="9">'Forma 7'!$L$60</definedName>
    <definedName name="VAS076_F_Lengviejiautom74IsViso" localSheetId="9">'Forma 7'!$I$60</definedName>
    <definedName name="VAS076_F_Lengviejiautom75PavirsiniuNuoteku" localSheetId="9">'Forma 7'!$M$60</definedName>
    <definedName name="VAS076_F_Lengviejiautom76KitosReguliuojamosios" localSheetId="9">'Forma 7'!$N$60</definedName>
    <definedName name="VAS076_F_Lengviejiautom77KitosVeiklos" localSheetId="9">'Forma 7'!$Q$60</definedName>
    <definedName name="VAS076_F_Lengviejiautom7Apskaitosveikla1" localSheetId="9">'Forma 7'!$O$60</definedName>
    <definedName name="VAS076_F_Lengviejiautom7Kitareguliuoja1" localSheetId="9">'Forma 7'!$P$60</definedName>
    <definedName name="VAS076_F_Lengviejiautom81IS" localSheetId="9">'Forma 7'!$D$88</definedName>
    <definedName name="VAS076_F_Lengviejiautom831GeriamojoVandens" localSheetId="9">'Forma 7'!$F$88</definedName>
    <definedName name="VAS076_F_Lengviejiautom832GeriamojoVandens" localSheetId="9">'Forma 7'!$G$88</definedName>
    <definedName name="VAS076_F_Lengviejiautom833GeriamojoVandens" localSheetId="9">'Forma 7'!$H$88</definedName>
    <definedName name="VAS076_F_Lengviejiautom83IsViso" localSheetId="9">'Forma 7'!$E$88</definedName>
    <definedName name="VAS076_F_Lengviejiautom841NuotekuSurinkimas" localSheetId="9">'Forma 7'!$J$88</definedName>
    <definedName name="VAS076_F_Lengviejiautom842NuotekuValymas" localSheetId="9">'Forma 7'!$K$88</definedName>
    <definedName name="VAS076_F_Lengviejiautom843NuotekuDumblo" localSheetId="9">'Forma 7'!$L$88</definedName>
    <definedName name="VAS076_F_Lengviejiautom84IsViso" localSheetId="9">'Forma 7'!$I$88</definedName>
    <definedName name="VAS076_F_Lengviejiautom85PavirsiniuNuoteku" localSheetId="9">'Forma 7'!$M$88</definedName>
    <definedName name="VAS076_F_Lengviejiautom86KitosReguliuojamosios" localSheetId="9">'Forma 7'!$N$88</definedName>
    <definedName name="VAS076_F_Lengviejiautom87KitosVeiklos" localSheetId="9">'Forma 7'!$Q$88</definedName>
    <definedName name="VAS076_F_Lengviejiautom8Apskaitosveikla1" localSheetId="9">'Forma 7'!$O$88</definedName>
    <definedName name="VAS076_F_Lengviejiautom8Kitareguliuoja1" localSheetId="9">'Forma 7'!$P$88</definedName>
    <definedName name="VAS076_F_Lengviejiautom91IS" localSheetId="9">'Forma 7'!$D$137</definedName>
    <definedName name="VAS076_F_Lengviejiautom931GeriamojoVandens" localSheetId="9">'Forma 7'!$F$137</definedName>
    <definedName name="VAS076_F_Lengviejiautom932GeriamojoVandens" localSheetId="9">'Forma 7'!$G$137</definedName>
    <definedName name="VAS076_F_Lengviejiautom933GeriamojoVandens" localSheetId="9">'Forma 7'!$H$137</definedName>
    <definedName name="VAS076_F_Lengviejiautom93IsViso" localSheetId="9">'Forma 7'!$E$137</definedName>
    <definedName name="VAS076_F_Lengviejiautom941NuotekuSurinkimas" localSheetId="9">'Forma 7'!$J$137</definedName>
    <definedName name="VAS076_F_Lengviejiautom942NuotekuValymas" localSheetId="9">'Forma 7'!$K$137</definedName>
    <definedName name="VAS076_F_Lengviejiautom943NuotekuDumblo" localSheetId="9">'Forma 7'!$L$137</definedName>
    <definedName name="VAS076_F_Lengviejiautom94IsViso" localSheetId="9">'Forma 7'!$I$137</definedName>
    <definedName name="VAS076_F_Lengviejiautom95PavirsiniuNuoteku" localSheetId="9">'Forma 7'!$M$137</definedName>
    <definedName name="VAS076_F_Lengviejiautom96KitosReguliuojamosios" localSheetId="9">'Forma 7'!$N$137</definedName>
    <definedName name="VAS076_F_Lengviejiautom97KitosVeiklos" localSheetId="9">'Forma 7'!$Q$137</definedName>
    <definedName name="VAS076_F_Lengviejiautom9Apskaitosveikla1" localSheetId="9">'Forma 7'!$O$137</definedName>
    <definedName name="VAS076_F_Lengviejiautom9Kitareguliuoja1" localSheetId="9">'Forma 7'!$P$137</definedName>
    <definedName name="VAS076_F_Masinosiriranga61IS" localSheetId="9">'Forma 7'!$D$22</definedName>
    <definedName name="VAS076_F_Masinosiriranga631GeriamojoVandens" localSheetId="9">'Forma 7'!$F$22</definedName>
    <definedName name="VAS076_F_Masinosiriranga632GeriamojoVandens" localSheetId="9">'Forma 7'!$G$22</definedName>
    <definedName name="VAS076_F_Masinosiriranga633GeriamojoVandens" localSheetId="9">'Forma 7'!$H$22</definedName>
    <definedName name="VAS076_F_Masinosiriranga63IsViso" localSheetId="9">'Forma 7'!$E$22</definedName>
    <definedName name="VAS076_F_Masinosiriranga641NuotekuSurinkimas" localSheetId="9">'Forma 7'!$J$22</definedName>
    <definedName name="VAS076_F_Masinosiriranga642NuotekuValymas" localSheetId="9">'Forma 7'!$K$22</definedName>
    <definedName name="VAS076_F_Masinosiriranga643NuotekuDumblo" localSheetId="9">'Forma 7'!$L$22</definedName>
    <definedName name="VAS076_F_Masinosiriranga64IsViso" localSheetId="9">'Forma 7'!$I$22</definedName>
    <definedName name="VAS076_F_Masinosiriranga65PavirsiniuNuoteku" localSheetId="9">'Forma 7'!$M$22</definedName>
    <definedName name="VAS076_F_Masinosiriranga66KitosReguliuojamosios" localSheetId="9">'Forma 7'!$N$22</definedName>
    <definedName name="VAS076_F_Masinosiriranga67KitosVeiklos" localSheetId="9">'Forma 7'!$Q$22</definedName>
    <definedName name="VAS076_F_Masinosiriranga6Apskaitosveikla1" localSheetId="9">'Forma 7'!$O$22</definedName>
    <definedName name="VAS076_F_Masinosiriranga6Kitareguliuoja1" localSheetId="9">'Forma 7'!$P$22</definedName>
    <definedName name="VAS076_F_Masinosiriranga71IS" localSheetId="9">'Forma 7'!$D$50</definedName>
    <definedName name="VAS076_F_Masinosiriranga731GeriamojoVandens" localSheetId="9">'Forma 7'!$F$50</definedName>
    <definedName name="VAS076_F_Masinosiriranga732GeriamojoVandens" localSheetId="9">'Forma 7'!$G$50</definedName>
    <definedName name="VAS076_F_Masinosiriranga733GeriamojoVandens" localSheetId="9">'Forma 7'!$H$50</definedName>
    <definedName name="VAS076_F_Masinosiriranga73IsViso" localSheetId="9">'Forma 7'!$E$50</definedName>
    <definedName name="VAS076_F_Masinosiriranga741NuotekuSurinkimas" localSheetId="9">'Forma 7'!$J$50</definedName>
    <definedName name="VAS076_F_Masinosiriranga742NuotekuValymas" localSheetId="9">'Forma 7'!$K$50</definedName>
    <definedName name="VAS076_F_Masinosiriranga743NuotekuDumblo" localSheetId="9">'Forma 7'!$L$50</definedName>
    <definedName name="VAS076_F_Masinosiriranga74IsViso" localSheetId="9">'Forma 7'!$I$50</definedName>
    <definedName name="VAS076_F_Masinosiriranga75PavirsiniuNuoteku" localSheetId="9">'Forma 7'!$M$50</definedName>
    <definedName name="VAS076_F_Masinosiriranga76KitosReguliuojamosios" localSheetId="9">'Forma 7'!$N$50</definedName>
    <definedName name="VAS076_F_Masinosiriranga77KitosVeiklos" localSheetId="9">'Forma 7'!$Q$50</definedName>
    <definedName name="VAS076_F_Masinosiriranga7Apskaitosveikla1" localSheetId="9">'Forma 7'!$O$50</definedName>
    <definedName name="VAS076_F_Masinosiriranga7Kitareguliuoja1" localSheetId="9">'Forma 7'!$P$50</definedName>
    <definedName name="VAS076_F_Masinosiriranga81IS" localSheetId="9">'Forma 7'!$D$78</definedName>
    <definedName name="VAS076_F_Masinosiriranga831GeriamojoVandens" localSheetId="9">'Forma 7'!$F$78</definedName>
    <definedName name="VAS076_F_Masinosiriranga832GeriamojoVandens" localSheetId="9">'Forma 7'!$G$78</definedName>
    <definedName name="VAS076_F_Masinosiriranga833GeriamojoVandens" localSheetId="9">'Forma 7'!$H$78</definedName>
    <definedName name="VAS076_F_Masinosiriranga83IsViso" localSheetId="9">'Forma 7'!$E$78</definedName>
    <definedName name="VAS076_F_Masinosiriranga841NuotekuSurinkimas" localSheetId="9">'Forma 7'!$J$78</definedName>
    <definedName name="VAS076_F_Masinosiriranga842NuotekuValymas" localSheetId="9">'Forma 7'!$K$78</definedName>
    <definedName name="VAS076_F_Masinosiriranga843NuotekuDumblo" localSheetId="9">'Forma 7'!$L$78</definedName>
    <definedName name="VAS076_F_Masinosiriranga84IsViso" localSheetId="9">'Forma 7'!$I$78</definedName>
    <definedName name="VAS076_F_Masinosiriranga85PavirsiniuNuoteku" localSheetId="9">'Forma 7'!$M$78</definedName>
    <definedName name="VAS076_F_Masinosiriranga86KitosReguliuojamosios" localSheetId="9">'Forma 7'!$N$78</definedName>
    <definedName name="VAS076_F_Masinosiriranga87KitosVeiklos" localSheetId="9">'Forma 7'!$Q$78</definedName>
    <definedName name="VAS076_F_Masinosiriranga8Apskaitosveikla1" localSheetId="9">'Forma 7'!$O$78</definedName>
    <definedName name="VAS076_F_Masinosiriranga8Kitareguliuoja1" localSheetId="9">'Forma 7'!$P$78</definedName>
    <definedName name="VAS076_F_Masinosiriranga91IS" localSheetId="9">'Forma 7'!$D$128</definedName>
    <definedName name="VAS076_F_Masinosiriranga931GeriamojoVandens" localSheetId="9">'Forma 7'!$F$128</definedName>
    <definedName name="VAS076_F_Masinosiriranga932GeriamojoVandens" localSheetId="9">'Forma 7'!$G$128</definedName>
    <definedName name="VAS076_F_Masinosiriranga933GeriamojoVandens" localSheetId="9">'Forma 7'!$H$128</definedName>
    <definedName name="VAS076_F_Masinosiriranga93IsViso" localSheetId="9">'Forma 7'!$E$128</definedName>
    <definedName name="VAS076_F_Masinosiriranga941NuotekuSurinkimas" localSheetId="9">'Forma 7'!$J$128</definedName>
    <definedName name="VAS076_F_Masinosiriranga942NuotekuValymas" localSheetId="9">'Forma 7'!$K$128</definedName>
    <definedName name="VAS076_F_Masinosiriranga943NuotekuDumblo" localSheetId="9">'Forma 7'!$L$128</definedName>
    <definedName name="VAS076_F_Masinosiriranga94IsViso" localSheetId="9">'Forma 7'!$I$128</definedName>
    <definedName name="VAS076_F_Masinosiriranga95PavirsiniuNuoteku" localSheetId="9">'Forma 7'!$M$128</definedName>
    <definedName name="VAS076_F_Masinosiriranga96KitosReguliuojamosios" localSheetId="9">'Forma 7'!$N$128</definedName>
    <definedName name="VAS076_F_Masinosiriranga97KitosVeiklos" localSheetId="9">'Forma 7'!$Q$128</definedName>
    <definedName name="VAS076_F_Masinosiriranga9Apskaitosveikla1" localSheetId="9">'Forma 7'!$O$128</definedName>
    <definedName name="VAS076_F_Masinosiriranga9Kitareguliuoja1" localSheetId="9">'Forma 7'!$P$128</definedName>
    <definedName name="VAS076_F_Nematerialusis61IS" localSheetId="9">'Forma 7'!$D$11</definedName>
    <definedName name="VAS076_F_Nematerialusis631GeriamojoVandens" localSheetId="9">'Forma 7'!$F$11</definedName>
    <definedName name="VAS076_F_Nematerialusis632GeriamojoVandens" localSheetId="9">'Forma 7'!$G$11</definedName>
    <definedName name="VAS076_F_Nematerialusis633GeriamojoVandens" localSheetId="9">'Forma 7'!$H$11</definedName>
    <definedName name="VAS076_F_Nematerialusis63IsViso" localSheetId="9">'Forma 7'!$E$11</definedName>
    <definedName name="VAS076_F_Nematerialusis641NuotekuSurinkimas" localSheetId="9">'Forma 7'!$J$11</definedName>
    <definedName name="VAS076_F_Nematerialusis642NuotekuValymas" localSheetId="9">'Forma 7'!$K$11</definedName>
    <definedName name="VAS076_F_Nematerialusis643NuotekuDumblo" localSheetId="9">'Forma 7'!$L$11</definedName>
    <definedName name="VAS076_F_Nematerialusis64IsViso" localSheetId="9">'Forma 7'!$I$11</definedName>
    <definedName name="VAS076_F_Nematerialusis65PavirsiniuNuoteku" localSheetId="9">'Forma 7'!$M$11</definedName>
    <definedName name="VAS076_F_Nematerialusis66KitosReguliuojamosios" localSheetId="9">'Forma 7'!$N$11</definedName>
    <definedName name="VAS076_F_Nematerialusis67KitosVeiklos" localSheetId="9">'Forma 7'!$Q$11</definedName>
    <definedName name="VAS076_F_Nematerialusis6Apskaitosveikla1" localSheetId="9">'Forma 7'!$O$11</definedName>
    <definedName name="VAS076_F_Nematerialusis6Kitareguliuoja1" localSheetId="9">'Forma 7'!$P$11</definedName>
    <definedName name="VAS076_F_Nematerialusis71IS" localSheetId="9">'Forma 7'!$D$39</definedName>
    <definedName name="VAS076_F_Nematerialusis731GeriamojoVandens" localSheetId="9">'Forma 7'!$F$39</definedName>
    <definedName name="VAS076_F_Nematerialusis732GeriamojoVandens" localSheetId="9">'Forma 7'!$G$39</definedName>
    <definedName name="VAS076_F_Nematerialusis733GeriamojoVandens" localSheetId="9">'Forma 7'!$H$39</definedName>
    <definedName name="VAS076_F_Nematerialusis73IsViso" localSheetId="9">'Forma 7'!$E$39</definedName>
    <definedName name="VAS076_F_Nematerialusis741NuotekuSurinkimas" localSheetId="9">'Forma 7'!$J$39</definedName>
    <definedName name="VAS076_F_Nematerialusis742NuotekuValymas" localSheetId="9">'Forma 7'!$K$39</definedName>
    <definedName name="VAS076_F_Nematerialusis743NuotekuDumblo" localSheetId="9">'Forma 7'!$L$39</definedName>
    <definedName name="VAS076_F_Nematerialusis74IsViso" localSheetId="9">'Forma 7'!$I$39</definedName>
    <definedName name="VAS076_F_Nematerialusis75PavirsiniuNuoteku" localSheetId="9">'Forma 7'!$M$39</definedName>
    <definedName name="VAS076_F_Nematerialusis76KitosReguliuojamosios" localSheetId="9">'Forma 7'!$N$39</definedName>
    <definedName name="VAS076_F_Nematerialusis77KitosVeiklos" localSheetId="9">'Forma 7'!$Q$39</definedName>
    <definedName name="VAS076_F_Nematerialusis7Apskaitosveikla1" localSheetId="9">'Forma 7'!$O$39</definedName>
    <definedName name="VAS076_F_Nematerialusis7Kitareguliuoja1" localSheetId="9">'Forma 7'!$P$39</definedName>
    <definedName name="VAS076_F_Nematerialusis81IS" localSheetId="9">'Forma 7'!$D$67</definedName>
    <definedName name="VAS076_F_Nematerialusis831GeriamojoVandens" localSheetId="9">'Forma 7'!$F$67</definedName>
    <definedName name="VAS076_F_Nematerialusis832GeriamojoVandens" localSheetId="9">'Forma 7'!$G$67</definedName>
    <definedName name="VAS076_F_Nematerialusis833GeriamojoVandens" localSheetId="9">'Forma 7'!$H$67</definedName>
    <definedName name="VAS076_F_Nematerialusis83IsViso" localSheetId="9">'Forma 7'!$E$67</definedName>
    <definedName name="VAS076_F_Nematerialusis841NuotekuSurinkimas" localSheetId="9">'Forma 7'!$J$67</definedName>
    <definedName name="VAS076_F_Nematerialusis842NuotekuValymas" localSheetId="9">'Forma 7'!$K$67</definedName>
    <definedName name="VAS076_F_Nematerialusis843NuotekuDumblo" localSheetId="9">'Forma 7'!$L$67</definedName>
    <definedName name="VAS076_F_Nematerialusis84IsViso" localSheetId="9">'Forma 7'!$I$67</definedName>
    <definedName name="VAS076_F_Nematerialusis85PavirsiniuNuoteku" localSheetId="9">'Forma 7'!$M$67</definedName>
    <definedName name="VAS076_F_Nematerialusis86KitosReguliuojamosios" localSheetId="9">'Forma 7'!$N$67</definedName>
    <definedName name="VAS076_F_Nematerialusis87KitosVeiklos" localSheetId="9">'Forma 7'!$Q$67</definedName>
    <definedName name="VAS076_F_Nematerialusis8Apskaitosveikla1" localSheetId="9">'Forma 7'!$O$67</definedName>
    <definedName name="VAS076_F_Nematerialusis8Kitareguliuoja1" localSheetId="9">'Forma 7'!$P$67</definedName>
    <definedName name="VAS076_F_Nematerialusis91IS" localSheetId="9">'Forma 7'!$D$117</definedName>
    <definedName name="VAS076_F_Nematerialusis931GeriamojoVandens" localSheetId="9">'Forma 7'!$F$117</definedName>
    <definedName name="VAS076_F_Nematerialusis932GeriamojoVandens" localSheetId="9">'Forma 7'!$G$117</definedName>
    <definedName name="VAS076_F_Nematerialusis933GeriamojoVandens" localSheetId="9">'Forma 7'!$H$117</definedName>
    <definedName name="VAS076_F_Nematerialusis93IsViso" localSheetId="9">'Forma 7'!$E$117</definedName>
    <definedName name="VAS076_F_Nematerialusis941NuotekuSurinkimas" localSheetId="9">'Forma 7'!$J$117</definedName>
    <definedName name="VAS076_F_Nematerialusis942NuotekuValymas" localSheetId="9">'Forma 7'!$K$117</definedName>
    <definedName name="VAS076_F_Nematerialusis943NuotekuDumblo" localSheetId="9">'Forma 7'!$L$117</definedName>
    <definedName name="VAS076_F_Nematerialusis94IsViso" localSheetId="9">'Forma 7'!$I$117</definedName>
    <definedName name="VAS076_F_Nematerialusis95PavirsiniuNuoteku" localSheetId="9">'Forma 7'!$M$117</definedName>
    <definedName name="VAS076_F_Nematerialusis96KitosReguliuojamosios" localSheetId="9">'Forma 7'!$N$117</definedName>
    <definedName name="VAS076_F_Nematerialusis97KitosVeiklos" localSheetId="9">'Forma 7'!$Q$117</definedName>
    <definedName name="VAS076_F_Nematerialusis9Apskaitosveikla1" localSheetId="9">'Forma 7'!$O$117</definedName>
    <definedName name="VAS076_F_Nematerialusis9Kitareguliuoja1" localSheetId="9">'Forma 7'!$P$117</definedName>
    <definedName name="VAS076_F_Netiesiogiaipa31IS" localSheetId="9">'Forma 7'!$D$66</definedName>
    <definedName name="VAS076_F_Netiesiogiaipa331GeriamojoVandens" localSheetId="9">'Forma 7'!$F$66</definedName>
    <definedName name="VAS076_F_Netiesiogiaipa332GeriamojoVandens" localSheetId="9">'Forma 7'!$G$66</definedName>
    <definedName name="VAS076_F_Netiesiogiaipa333GeriamojoVandens" localSheetId="9">'Forma 7'!$H$66</definedName>
    <definedName name="VAS076_F_Netiesiogiaipa33IsViso" localSheetId="9">'Forma 7'!$E$66</definedName>
    <definedName name="VAS076_F_Netiesiogiaipa341NuotekuSurinkimas" localSheetId="9">'Forma 7'!$J$66</definedName>
    <definedName name="VAS076_F_Netiesiogiaipa342NuotekuValymas" localSheetId="9">'Forma 7'!$K$66</definedName>
    <definedName name="VAS076_F_Netiesiogiaipa343NuotekuDumblo" localSheetId="9">'Forma 7'!$L$66</definedName>
    <definedName name="VAS076_F_Netiesiogiaipa34IsViso" localSheetId="9">'Forma 7'!$I$66</definedName>
    <definedName name="VAS076_F_Netiesiogiaipa35PavirsiniuNuoteku" localSheetId="9">'Forma 7'!$M$66</definedName>
    <definedName name="VAS076_F_Netiesiogiaipa36KitosReguliuojamosios" localSheetId="9">'Forma 7'!$N$66</definedName>
    <definedName name="VAS076_F_Netiesiogiaipa37KitosVeiklos" localSheetId="9">'Forma 7'!$Q$66</definedName>
    <definedName name="VAS076_F_Netiesiogiaipa3Apskaitosveikla1" localSheetId="9">'Forma 7'!$O$66</definedName>
    <definedName name="VAS076_F_Netiesiogiaipa3Kitareguliuoja1" localSheetId="9">'Forma 7'!$P$66</definedName>
    <definedName name="VAS076_F_Nuotekuirdumbl51IS" localSheetId="9">'Forma 7'!$D$24</definedName>
    <definedName name="VAS076_F_Nuotekuirdumbl531GeriamojoVandens" localSheetId="9">'Forma 7'!$F$24</definedName>
    <definedName name="VAS076_F_Nuotekuirdumbl532GeriamojoVandens" localSheetId="9">'Forma 7'!$G$24</definedName>
    <definedName name="VAS076_F_Nuotekuirdumbl533GeriamojoVandens" localSheetId="9">'Forma 7'!$H$24</definedName>
    <definedName name="VAS076_F_Nuotekuirdumbl53IsViso" localSheetId="9">'Forma 7'!$E$24</definedName>
    <definedName name="VAS076_F_Nuotekuirdumbl541NuotekuSurinkimas" localSheetId="9">'Forma 7'!$J$24</definedName>
    <definedName name="VAS076_F_Nuotekuirdumbl542NuotekuValymas" localSheetId="9">'Forma 7'!$K$24</definedName>
    <definedName name="VAS076_F_Nuotekuirdumbl543NuotekuDumblo" localSheetId="9">'Forma 7'!$L$24</definedName>
    <definedName name="VAS076_F_Nuotekuirdumbl54IsViso" localSheetId="9">'Forma 7'!$I$24</definedName>
    <definedName name="VAS076_F_Nuotekuirdumbl55PavirsiniuNuoteku" localSheetId="9">'Forma 7'!$M$24</definedName>
    <definedName name="VAS076_F_Nuotekuirdumbl56KitosReguliuojamosios" localSheetId="9">'Forma 7'!$N$24</definedName>
    <definedName name="VAS076_F_Nuotekuirdumbl57KitosVeiklos" localSheetId="9">'Forma 7'!$Q$24</definedName>
    <definedName name="VAS076_F_Nuotekuirdumbl5Apskaitosveikla1" localSheetId="9">'Forma 7'!$O$24</definedName>
    <definedName name="VAS076_F_Nuotekuirdumbl5Kitareguliuoja1" localSheetId="9">'Forma 7'!$P$24</definedName>
    <definedName name="VAS076_F_Nuotekuirdumbl61IS" localSheetId="9">'Forma 7'!$D$52</definedName>
    <definedName name="VAS076_F_Nuotekuirdumbl631GeriamojoVandens" localSheetId="9">'Forma 7'!$F$52</definedName>
    <definedName name="VAS076_F_Nuotekuirdumbl632GeriamojoVandens" localSheetId="9">'Forma 7'!$G$52</definedName>
    <definedName name="VAS076_F_Nuotekuirdumbl633GeriamojoVandens" localSheetId="9">'Forma 7'!$H$52</definedName>
    <definedName name="VAS076_F_Nuotekuirdumbl63IsViso" localSheetId="9">'Forma 7'!$E$52</definedName>
    <definedName name="VAS076_F_Nuotekuirdumbl641NuotekuSurinkimas" localSheetId="9">'Forma 7'!$J$52</definedName>
    <definedName name="VAS076_F_Nuotekuirdumbl642NuotekuValymas" localSheetId="9">'Forma 7'!$K$52</definedName>
    <definedName name="VAS076_F_Nuotekuirdumbl643NuotekuDumblo" localSheetId="9">'Forma 7'!$L$52</definedName>
    <definedName name="VAS076_F_Nuotekuirdumbl64IsViso" localSheetId="9">'Forma 7'!$I$52</definedName>
    <definedName name="VAS076_F_Nuotekuirdumbl65PavirsiniuNuoteku" localSheetId="9">'Forma 7'!$M$52</definedName>
    <definedName name="VAS076_F_Nuotekuirdumbl66KitosReguliuojamosios" localSheetId="9">'Forma 7'!$N$52</definedName>
    <definedName name="VAS076_F_Nuotekuirdumbl67KitosVeiklos" localSheetId="9">'Forma 7'!$Q$52</definedName>
    <definedName name="VAS076_F_Nuotekuirdumbl6Apskaitosveikla1" localSheetId="9">'Forma 7'!$O$52</definedName>
    <definedName name="VAS076_F_Nuotekuirdumbl6Kitareguliuoja1" localSheetId="9">'Forma 7'!$P$52</definedName>
    <definedName name="VAS076_F_Nuotekuirdumbl71IS" localSheetId="9">'Forma 7'!$D$80</definedName>
    <definedName name="VAS076_F_Nuotekuirdumbl731GeriamojoVandens" localSheetId="9">'Forma 7'!$F$80</definedName>
    <definedName name="VAS076_F_Nuotekuirdumbl732GeriamojoVandens" localSheetId="9">'Forma 7'!$G$80</definedName>
    <definedName name="VAS076_F_Nuotekuirdumbl733GeriamojoVandens" localSheetId="9">'Forma 7'!$H$80</definedName>
    <definedName name="VAS076_F_Nuotekuirdumbl73IsViso" localSheetId="9">'Forma 7'!$E$80</definedName>
    <definedName name="VAS076_F_Nuotekuirdumbl741NuotekuSurinkimas" localSheetId="9">'Forma 7'!$J$80</definedName>
    <definedName name="VAS076_F_Nuotekuirdumbl742NuotekuValymas" localSheetId="9">'Forma 7'!$K$80</definedName>
    <definedName name="VAS076_F_Nuotekuirdumbl743NuotekuDumblo" localSheetId="9">'Forma 7'!$L$80</definedName>
    <definedName name="VAS076_F_Nuotekuirdumbl74IsViso" localSheetId="9">'Forma 7'!$I$80</definedName>
    <definedName name="VAS076_F_Nuotekuirdumbl75PavirsiniuNuoteku" localSheetId="9">'Forma 7'!$M$80</definedName>
    <definedName name="VAS076_F_Nuotekuirdumbl76KitosReguliuojamosios" localSheetId="9">'Forma 7'!$N$80</definedName>
    <definedName name="VAS076_F_Nuotekuirdumbl77KitosVeiklos" localSheetId="9">'Forma 7'!$Q$80</definedName>
    <definedName name="VAS076_F_Nuotekuirdumbl7Apskaitosveikla1" localSheetId="9">'Forma 7'!$O$80</definedName>
    <definedName name="VAS076_F_Nuotekuirdumbl7Kitareguliuoja1" localSheetId="9">'Forma 7'!$P$80</definedName>
    <definedName name="VAS076_F_Paskirstomasil21IS" localSheetId="9">'Forma 7'!$D$10</definedName>
    <definedName name="VAS076_F_Paskirstomasil231GeriamojoVandens" localSheetId="9">'Forma 7'!$F$10</definedName>
    <definedName name="VAS076_F_Paskirstomasil232GeriamojoVandens" localSheetId="9">'Forma 7'!$G$10</definedName>
    <definedName name="VAS076_F_Paskirstomasil233GeriamojoVandens" localSheetId="9">'Forma 7'!$H$10</definedName>
    <definedName name="VAS076_F_Paskirstomasil23IsViso" localSheetId="9">'Forma 7'!$E$10</definedName>
    <definedName name="VAS076_F_Paskirstomasil241NuotekuSurinkimas" localSheetId="9">'Forma 7'!$J$10</definedName>
    <definedName name="VAS076_F_Paskirstomasil242NuotekuValymas" localSheetId="9">'Forma 7'!$K$10</definedName>
    <definedName name="VAS076_F_Paskirstomasil243NuotekuDumblo" localSheetId="9">'Forma 7'!$L$10</definedName>
    <definedName name="VAS076_F_Paskirstomasil24IsViso" localSheetId="9">'Forma 7'!$I$10</definedName>
    <definedName name="VAS076_F_Paskirstomasil25PavirsiniuNuoteku" localSheetId="9">'Forma 7'!$M$10</definedName>
    <definedName name="VAS076_F_Paskirstomasil26KitosReguliuojamosios" localSheetId="9">'Forma 7'!$N$10</definedName>
    <definedName name="VAS076_F_Paskirstomasil27KitosVeiklos" localSheetId="9">'Forma 7'!$Q$10</definedName>
    <definedName name="VAS076_F_Paskirstomasil2Apskaitosveikla1" localSheetId="9">'Forma 7'!$O$10</definedName>
    <definedName name="VAS076_F_Paskirstomasil2Kitareguliuoja1" localSheetId="9">'Forma 7'!$P$10</definedName>
    <definedName name="VAS076_F_Pastataiadmini61IS" localSheetId="9">'Forma 7'!$D$16</definedName>
    <definedName name="VAS076_F_Pastataiadmini631GeriamojoVandens" localSheetId="9">'Forma 7'!$F$16</definedName>
    <definedName name="VAS076_F_Pastataiadmini632GeriamojoVandens" localSheetId="9">'Forma 7'!$G$16</definedName>
    <definedName name="VAS076_F_Pastataiadmini633GeriamojoVandens" localSheetId="9">'Forma 7'!$H$16</definedName>
    <definedName name="VAS076_F_Pastataiadmini63IsViso" localSheetId="9">'Forma 7'!$E$16</definedName>
    <definedName name="VAS076_F_Pastataiadmini641NuotekuSurinkimas" localSheetId="9">'Forma 7'!$J$16</definedName>
    <definedName name="VAS076_F_Pastataiadmini642NuotekuValymas" localSheetId="9">'Forma 7'!$K$16</definedName>
    <definedName name="VAS076_F_Pastataiadmini643NuotekuDumblo" localSheetId="9">'Forma 7'!$L$16</definedName>
    <definedName name="VAS076_F_Pastataiadmini64IsViso" localSheetId="9">'Forma 7'!$I$16</definedName>
    <definedName name="VAS076_F_Pastataiadmini65PavirsiniuNuoteku" localSheetId="9">'Forma 7'!$M$16</definedName>
    <definedName name="VAS076_F_Pastataiadmini66KitosReguliuojamosios" localSheetId="9">'Forma 7'!$N$16</definedName>
    <definedName name="VAS076_F_Pastataiadmini67KitosVeiklos" localSheetId="9">'Forma 7'!$Q$16</definedName>
    <definedName name="VAS076_F_Pastataiadmini6Apskaitosveikla1" localSheetId="9">'Forma 7'!$O$16</definedName>
    <definedName name="VAS076_F_Pastataiadmini6Kitareguliuoja1" localSheetId="9">'Forma 7'!$P$16</definedName>
    <definedName name="VAS076_F_Pastataiadmini71IS" localSheetId="9">'Forma 7'!$D$44</definedName>
    <definedName name="VAS076_F_Pastataiadmini731GeriamojoVandens" localSheetId="9">'Forma 7'!$F$44</definedName>
    <definedName name="VAS076_F_Pastataiadmini732GeriamojoVandens" localSheetId="9">'Forma 7'!$G$44</definedName>
    <definedName name="VAS076_F_Pastataiadmini733GeriamojoVandens" localSheetId="9">'Forma 7'!$H$44</definedName>
    <definedName name="VAS076_F_Pastataiadmini73IsViso" localSheetId="9">'Forma 7'!$E$44</definedName>
    <definedName name="VAS076_F_Pastataiadmini741NuotekuSurinkimas" localSheetId="9">'Forma 7'!$J$44</definedName>
    <definedName name="VAS076_F_Pastataiadmini742NuotekuValymas" localSheetId="9">'Forma 7'!$K$44</definedName>
    <definedName name="VAS076_F_Pastataiadmini743NuotekuDumblo" localSheetId="9">'Forma 7'!$L$44</definedName>
    <definedName name="VAS076_F_Pastataiadmini74IsViso" localSheetId="9">'Forma 7'!$I$44</definedName>
    <definedName name="VAS076_F_Pastataiadmini75PavirsiniuNuoteku" localSheetId="9">'Forma 7'!$M$44</definedName>
    <definedName name="VAS076_F_Pastataiadmini76KitosReguliuojamosios" localSheetId="9">'Forma 7'!$N$44</definedName>
    <definedName name="VAS076_F_Pastataiadmini77KitosVeiklos" localSheetId="9">'Forma 7'!$Q$44</definedName>
    <definedName name="VAS076_F_Pastataiadmini7Apskaitosveikla1" localSheetId="9">'Forma 7'!$O$44</definedName>
    <definedName name="VAS076_F_Pastataiadmini7Kitareguliuoja1" localSheetId="9">'Forma 7'!$P$44</definedName>
    <definedName name="VAS076_F_Pastataiadmini81IS" localSheetId="9">'Forma 7'!$D$72</definedName>
    <definedName name="VAS076_F_Pastataiadmini831GeriamojoVandens" localSheetId="9">'Forma 7'!$F$72</definedName>
    <definedName name="VAS076_F_Pastataiadmini832GeriamojoVandens" localSheetId="9">'Forma 7'!$G$72</definedName>
    <definedName name="VAS076_F_Pastataiadmini833GeriamojoVandens" localSheetId="9">'Forma 7'!$H$72</definedName>
    <definedName name="VAS076_F_Pastataiadmini83IsViso" localSheetId="9">'Forma 7'!$E$72</definedName>
    <definedName name="VAS076_F_Pastataiadmini841NuotekuSurinkimas" localSheetId="9">'Forma 7'!$J$72</definedName>
    <definedName name="VAS076_F_Pastataiadmini842NuotekuValymas" localSheetId="9">'Forma 7'!$K$72</definedName>
    <definedName name="VAS076_F_Pastataiadmini843NuotekuDumblo" localSheetId="9">'Forma 7'!$L$72</definedName>
    <definedName name="VAS076_F_Pastataiadmini84IsViso" localSheetId="9">'Forma 7'!$I$72</definedName>
    <definedName name="VAS076_F_Pastataiadmini85PavirsiniuNuoteku" localSheetId="9">'Forma 7'!$M$72</definedName>
    <definedName name="VAS076_F_Pastataiadmini86KitosReguliuojamosios" localSheetId="9">'Forma 7'!$N$72</definedName>
    <definedName name="VAS076_F_Pastataiadmini87KitosVeiklos" localSheetId="9">'Forma 7'!$Q$72</definedName>
    <definedName name="VAS076_F_Pastataiadmini8Apskaitosveikla1" localSheetId="9">'Forma 7'!$O$72</definedName>
    <definedName name="VAS076_F_Pastataiadmini8Kitareguliuoja1" localSheetId="9">'Forma 7'!$P$72</definedName>
    <definedName name="VAS076_F_Pastataiadmini91IS" localSheetId="9">'Forma 7'!$D$122</definedName>
    <definedName name="VAS076_F_Pastataiadmini931GeriamojoVandens" localSheetId="9">'Forma 7'!$F$122</definedName>
    <definedName name="VAS076_F_Pastataiadmini932GeriamojoVandens" localSheetId="9">'Forma 7'!$G$122</definedName>
    <definedName name="VAS076_F_Pastataiadmini933GeriamojoVandens" localSheetId="9">'Forma 7'!$H$122</definedName>
    <definedName name="VAS076_F_Pastataiadmini93IsViso" localSheetId="9">'Forma 7'!$E$122</definedName>
    <definedName name="VAS076_F_Pastataiadmini941NuotekuSurinkimas" localSheetId="9">'Forma 7'!$J$122</definedName>
    <definedName name="VAS076_F_Pastataiadmini942NuotekuValymas" localSheetId="9">'Forma 7'!$K$122</definedName>
    <definedName name="VAS076_F_Pastataiadmini943NuotekuDumblo" localSheetId="9">'Forma 7'!$L$122</definedName>
    <definedName name="VAS076_F_Pastataiadmini94IsViso" localSheetId="9">'Forma 7'!$I$122</definedName>
    <definedName name="VAS076_F_Pastataiadmini95PavirsiniuNuoteku" localSheetId="9">'Forma 7'!$M$122</definedName>
    <definedName name="VAS076_F_Pastataiadmini96KitosReguliuojamosios" localSheetId="9">'Forma 7'!$N$122</definedName>
    <definedName name="VAS076_F_Pastataiadmini97KitosVeiklos" localSheetId="9">'Forma 7'!$Q$122</definedName>
    <definedName name="VAS076_F_Pastataiadmini9Apskaitosveikla1" localSheetId="9">'Forma 7'!$O$122</definedName>
    <definedName name="VAS076_F_Pastataiadmini9Kitareguliuoja1" localSheetId="9">'Forma 7'!$P$122</definedName>
    <definedName name="VAS076_F_Pastataiirstat61IS" localSheetId="9">'Forma 7'!$D$15</definedName>
    <definedName name="VAS076_F_Pastataiirstat631GeriamojoVandens" localSheetId="9">'Forma 7'!$F$15</definedName>
    <definedName name="VAS076_F_Pastataiirstat632GeriamojoVandens" localSheetId="9">'Forma 7'!$G$15</definedName>
    <definedName name="VAS076_F_Pastataiirstat633GeriamojoVandens" localSheetId="9">'Forma 7'!$H$15</definedName>
    <definedName name="VAS076_F_Pastataiirstat63IsViso" localSheetId="9">'Forma 7'!$E$15</definedName>
    <definedName name="VAS076_F_Pastataiirstat641NuotekuSurinkimas" localSheetId="9">'Forma 7'!$J$15</definedName>
    <definedName name="VAS076_F_Pastataiirstat642NuotekuValymas" localSheetId="9">'Forma 7'!$K$15</definedName>
    <definedName name="VAS076_F_Pastataiirstat643NuotekuDumblo" localSheetId="9">'Forma 7'!$L$15</definedName>
    <definedName name="VAS076_F_Pastataiirstat64IsViso" localSheetId="9">'Forma 7'!$I$15</definedName>
    <definedName name="VAS076_F_Pastataiirstat65PavirsiniuNuoteku" localSheetId="9">'Forma 7'!$M$15</definedName>
    <definedName name="VAS076_F_Pastataiirstat66KitosReguliuojamosios" localSheetId="9">'Forma 7'!$N$15</definedName>
    <definedName name="VAS076_F_Pastataiirstat67KitosVeiklos" localSheetId="9">'Forma 7'!$Q$15</definedName>
    <definedName name="VAS076_F_Pastataiirstat6Apskaitosveikla1" localSheetId="9">'Forma 7'!$O$15</definedName>
    <definedName name="VAS076_F_Pastataiirstat6Kitareguliuoja1" localSheetId="9">'Forma 7'!$P$15</definedName>
    <definedName name="VAS076_F_Pastataiirstat71IS" localSheetId="9">'Forma 7'!$D$43</definedName>
    <definedName name="VAS076_F_Pastataiirstat731GeriamojoVandens" localSheetId="9">'Forma 7'!$F$43</definedName>
    <definedName name="VAS076_F_Pastataiirstat732GeriamojoVandens" localSheetId="9">'Forma 7'!$G$43</definedName>
    <definedName name="VAS076_F_Pastataiirstat733GeriamojoVandens" localSheetId="9">'Forma 7'!$H$43</definedName>
    <definedName name="VAS076_F_Pastataiirstat73IsViso" localSheetId="9">'Forma 7'!$E$43</definedName>
    <definedName name="VAS076_F_Pastataiirstat741NuotekuSurinkimas" localSheetId="9">'Forma 7'!$J$43</definedName>
    <definedName name="VAS076_F_Pastataiirstat742NuotekuValymas" localSheetId="9">'Forma 7'!$K$43</definedName>
    <definedName name="VAS076_F_Pastataiirstat743NuotekuDumblo" localSheetId="9">'Forma 7'!$L$43</definedName>
    <definedName name="VAS076_F_Pastataiirstat74IsViso" localSheetId="9">'Forma 7'!$I$43</definedName>
    <definedName name="VAS076_F_Pastataiirstat75PavirsiniuNuoteku" localSheetId="9">'Forma 7'!$M$43</definedName>
    <definedName name="VAS076_F_Pastataiirstat76KitosReguliuojamosios" localSheetId="9">'Forma 7'!$N$43</definedName>
    <definedName name="VAS076_F_Pastataiirstat77KitosVeiklos" localSheetId="9">'Forma 7'!$Q$43</definedName>
    <definedName name="VAS076_F_Pastataiirstat7Apskaitosveikla1" localSheetId="9">'Forma 7'!$O$43</definedName>
    <definedName name="VAS076_F_Pastataiirstat7Kitareguliuoja1" localSheetId="9">'Forma 7'!$P$43</definedName>
    <definedName name="VAS076_F_Pastataiirstat81IS" localSheetId="9">'Forma 7'!$D$71</definedName>
    <definedName name="VAS076_F_Pastataiirstat831GeriamojoVandens" localSheetId="9">'Forma 7'!$F$71</definedName>
    <definedName name="VAS076_F_Pastataiirstat832GeriamojoVandens" localSheetId="9">'Forma 7'!$G$71</definedName>
    <definedName name="VAS076_F_Pastataiirstat833GeriamojoVandens" localSheetId="9">'Forma 7'!$H$71</definedName>
    <definedName name="VAS076_F_Pastataiirstat83IsViso" localSheetId="9">'Forma 7'!$E$71</definedName>
    <definedName name="VAS076_F_Pastataiirstat841NuotekuSurinkimas" localSheetId="9">'Forma 7'!$J$71</definedName>
    <definedName name="VAS076_F_Pastataiirstat842NuotekuValymas" localSheetId="9">'Forma 7'!$K$71</definedName>
    <definedName name="VAS076_F_Pastataiirstat843NuotekuDumblo" localSheetId="9">'Forma 7'!$L$71</definedName>
    <definedName name="VAS076_F_Pastataiirstat84IsViso" localSheetId="9">'Forma 7'!$I$71</definedName>
    <definedName name="VAS076_F_Pastataiirstat85PavirsiniuNuoteku" localSheetId="9">'Forma 7'!$M$71</definedName>
    <definedName name="VAS076_F_Pastataiirstat86KitosReguliuojamosios" localSheetId="9">'Forma 7'!$N$71</definedName>
    <definedName name="VAS076_F_Pastataiirstat87KitosVeiklos" localSheetId="9">'Forma 7'!$Q$71</definedName>
    <definedName name="VAS076_F_Pastataiirstat8Apskaitosveikla1" localSheetId="9">'Forma 7'!$O$71</definedName>
    <definedName name="VAS076_F_Pastataiirstat8Kitareguliuoja1" localSheetId="9">'Forma 7'!$P$71</definedName>
    <definedName name="VAS076_F_Pastataiirstat91IS" localSheetId="9">'Forma 7'!$D$121</definedName>
    <definedName name="VAS076_F_Pastataiirstat931GeriamojoVandens" localSheetId="9">'Forma 7'!$F$121</definedName>
    <definedName name="VAS076_F_Pastataiirstat932GeriamojoVandens" localSheetId="9">'Forma 7'!$G$121</definedName>
    <definedName name="VAS076_F_Pastataiirstat933GeriamojoVandens" localSheetId="9">'Forma 7'!$H$121</definedName>
    <definedName name="VAS076_F_Pastataiirstat93IsViso" localSheetId="9">'Forma 7'!$E$121</definedName>
    <definedName name="VAS076_F_Pastataiirstat941NuotekuSurinkimas" localSheetId="9">'Forma 7'!$J$121</definedName>
    <definedName name="VAS076_F_Pastataiirstat942NuotekuValymas" localSheetId="9">'Forma 7'!$K$121</definedName>
    <definedName name="VAS076_F_Pastataiirstat943NuotekuDumblo" localSheetId="9">'Forma 7'!$L$121</definedName>
    <definedName name="VAS076_F_Pastataiirstat94IsViso" localSheetId="9">'Forma 7'!$I$121</definedName>
    <definedName name="VAS076_F_Pastataiirstat95PavirsiniuNuoteku" localSheetId="9">'Forma 7'!$M$121</definedName>
    <definedName name="VAS076_F_Pastataiirstat96KitosReguliuojamosios" localSheetId="9">'Forma 7'!$N$121</definedName>
    <definedName name="VAS076_F_Pastataiirstat97KitosVeiklos" localSheetId="9">'Forma 7'!$Q$121</definedName>
    <definedName name="VAS076_F_Pastataiirstat9Apskaitosveikla1" localSheetId="9">'Forma 7'!$O$121</definedName>
    <definedName name="VAS076_F_Pastataiirstat9Kitareguliuoja1" localSheetId="9">'Forma 7'!$P$121</definedName>
    <definedName name="VAS076_F_Saulessviesose11IS" localSheetId="9">'Forma 7'!$D$20</definedName>
    <definedName name="VAS076_F_Saulessviesose131GeriamojoVandens" localSheetId="9">'Forma 7'!$F$20</definedName>
    <definedName name="VAS076_F_Saulessviesose132GeriamojoVandens" localSheetId="9">'Forma 7'!$G$20</definedName>
    <definedName name="VAS076_F_Saulessviesose133GeriamojoVandens" localSheetId="9">'Forma 7'!$H$20</definedName>
    <definedName name="VAS076_F_Saulessviesose13IsViso" localSheetId="9">'Forma 7'!$E$20</definedName>
    <definedName name="VAS076_F_Saulessviesose141NuotekuSurinkimas" localSheetId="9">'Forma 7'!$J$20</definedName>
    <definedName name="VAS076_F_Saulessviesose142NuotekuValymas" localSheetId="9">'Forma 7'!$K$20</definedName>
    <definedName name="VAS076_F_Saulessviesose143NuotekuDumblo" localSheetId="9">'Forma 7'!$L$20</definedName>
    <definedName name="VAS076_F_Saulessviesose14IsViso" localSheetId="9">'Forma 7'!$I$20</definedName>
    <definedName name="VAS076_F_Saulessviesose15PavirsiniuNuoteku" localSheetId="9">'Forma 7'!$M$20</definedName>
    <definedName name="VAS076_F_Saulessviesose16KitosReguliuojamosios" localSheetId="9">'Forma 7'!$N$20</definedName>
    <definedName name="VAS076_F_Saulessviesose17KitosVeiklos" localSheetId="9">'Forma 7'!$Q$20</definedName>
    <definedName name="VAS076_F_Saulessviesose1Apskaitosveikla1" localSheetId="9">'Forma 7'!$O$20</definedName>
    <definedName name="VAS076_F_Saulessviesose1Kitareguliuoja1" localSheetId="9">'Forma 7'!$P$20</definedName>
    <definedName name="VAS076_F_Saulessviesose21IS" localSheetId="9">'Forma 7'!$D$48</definedName>
    <definedName name="VAS076_F_Saulessviesose231GeriamojoVandens" localSheetId="9">'Forma 7'!$F$48</definedName>
    <definedName name="VAS076_F_Saulessviesose232GeriamojoVandens" localSheetId="9">'Forma 7'!$G$48</definedName>
    <definedName name="VAS076_F_Saulessviesose233GeriamojoVandens" localSheetId="9">'Forma 7'!$H$48</definedName>
    <definedName name="VAS076_F_Saulessviesose23IsViso" localSheetId="9">'Forma 7'!$E$48</definedName>
    <definedName name="VAS076_F_Saulessviesose241NuotekuSurinkimas" localSheetId="9">'Forma 7'!$J$48</definedName>
    <definedName name="VAS076_F_Saulessviesose242NuotekuValymas" localSheetId="9">'Forma 7'!$K$48</definedName>
    <definedName name="VAS076_F_Saulessviesose243NuotekuDumblo" localSheetId="9">'Forma 7'!$L$48</definedName>
    <definedName name="VAS076_F_Saulessviesose24IsViso" localSheetId="9">'Forma 7'!$I$48</definedName>
    <definedName name="VAS076_F_Saulessviesose25PavirsiniuNuoteku" localSheetId="9">'Forma 7'!$M$48</definedName>
    <definedName name="VAS076_F_Saulessviesose26KitosReguliuojamosios" localSheetId="9">'Forma 7'!$N$48</definedName>
    <definedName name="VAS076_F_Saulessviesose27KitosVeiklos" localSheetId="9">'Forma 7'!$Q$48</definedName>
    <definedName name="VAS076_F_Saulessviesose2Apskaitosveikla1" localSheetId="9">'Forma 7'!$O$48</definedName>
    <definedName name="VAS076_F_Saulessviesose2Kitareguliuoja1" localSheetId="9">'Forma 7'!$P$48</definedName>
    <definedName name="VAS076_F_Saulessviesose31IS" localSheetId="9">'Forma 7'!$D$76</definedName>
    <definedName name="VAS076_F_Saulessviesose331GeriamojoVandens" localSheetId="9">'Forma 7'!$F$76</definedName>
    <definedName name="VAS076_F_Saulessviesose332GeriamojoVandens" localSheetId="9">'Forma 7'!$G$76</definedName>
    <definedName name="VAS076_F_Saulessviesose333GeriamojoVandens" localSheetId="9">'Forma 7'!$H$76</definedName>
    <definedName name="VAS076_F_Saulessviesose33IsViso" localSheetId="9">'Forma 7'!$E$76</definedName>
    <definedName name="VAS076_F_Saulessviesose341NuotekuSurinkimas" localSheetId="9">'Forma 7'!$J$76</definedName>
    <definedName name="VAS076_F_Saulessviesose342NuotekuValymas" localSheetId="9">'Forma 7'!$K$76</definedName>
    <definedName name="VAS076_F_Saulessviesose343NuotekuDumblo" localSheetId="9">'Forma 7'!$L$76</definedName>
    <definedName name="VAS076_F_Saulessviesose34IsViso" localSheetId="9">'Forma 7'!$I$76</definedName>
    <definedName name="VAS076_F_Saulessviesose35PavirsiniuNuoteku" localSheetId="9">'Forma 7'!$M$76</definedName>
    <definedName name="VAS076_F_Saulessviesose36KitosReguliuojamosios" localSheetId="9">'Forma 7'!$N$76</definedName>
    <definedName name="VAS076_F_Saulessviesose37KitosVeiklos" localSheetId="9">'Forma 7'!$Q$76</definedName>
    <definedName name="VAS076_F_Saulessviesose3Apskaitosveikla1" localSheetId="9">'Forma 7'!$O$76</definedName>
    <definedName name="VAS076_F_Saulessviesose3Kitareguliuoja1" localSheetId="9">'Forma 7'!$P$76</definedName>
    <definedName name="VAS076_F_Saulessviesose41IS" localSheetId="9">'Forma 7'!$D$126</definedName>
    <definedName name="VAS076_F_Saulessviesose431GeriamojoVandens" localSheetId="9">'Forma 7'!$F$126</definedName>
    <definedName name="VAS076_F_Saulessviesose432GeriamojoVandens" localSheetId="9">'Forma 7'!$G$126</definedName>
    <definedName name="VAS076_F_Saulessviesose433GeriamojoVandens" localSheetId="9">'Forma 7'!$H$126</definedName>
    <definedName name="VAS076_F_Saulessviesose43IsViso" localSheetId="9">'Forma 7'!$E$126</definedName>
    <definedName name="VAS076_F_Saulessviesose441NuotekuSurinkimas" localSheetId="9">'Forma 7'!$J$126</definedName>
    <definedName name="VAS076_F_Saulessviesose442NuotekuValymas" localSheetId="9">'Forma 7'!$K$126</definedName>
    <definedName name="VAS076_F_Saulessviesose443NuotekuDumblo" localSheetId="9">'Forma 7'!$L$126</definedName>
    <definedName name="VAS076_F_Saulessviesose44IsViso" localSheetId="9">'Forma 7'!$I$126</definedName>
    <definedName name="VAS076_F_Saulessviesose45PavirsiniuNuoteku" localSheetId="9">'Forma 7'!$M$126</definedName>
    <definedName name="VAS076_F_Saulessviesose46KitosReguliuojamosios" localSheetId="9">'Forma 7'!$N$126</definedName>
    <definedName name="VAS076_F_Saulessviesose47KitosVeiklos" localSheetId="9">'Forma 7'!$Q$126</definedName>
    <definedName name="VAS076_F_Saulessviesose4Apskaitosveikla1" localSheetId="9">'Forma 7'!$O$126</definedName>
    <definedName name="VAS076_F_Saulessviesose4Kitareguliuoja1" localSheetId="9">'Forma 7'!$P$126</definedName>
    <definedName name="VAS076_F_Silumosatsiska11IS" localSheetId="9">'Forma 7'!$D$28</definedName>
    <definedName name="VAS076_F_Silumosatsiska131GeriamojoVandens" localSheetId="9">'Forma 7'!$F$28</definedName>
    <definedName name="VAS076_F_Silumosatsiska132GeriamojoVandens" localSheetId="9">'Forma 7'!$G$28</definedName>
    <definedName name="VAS076_F_Silumosatsiska133GeriamojoVandens" localSheetId="9">'Forma 7'!$H$28</definedName>
    <definedName name="VAS076_F_Silumosatsiska13IsViso" localSheetId="9">'Forma 7'!$E$28</definedName>
    <definedName name="VAS076_F_Silumosatsiska141NuotekuSurinkimas" localSheetId="9">'Forma 7'!$J$28</definedName>
    <definedName name="VAS076_F_Silumosatsiska142NuotekuValymas" localSheetId="9">'Forma 7'!$K$28</definedName>
    <definedName name="VAS076_F_Silumosatsiska143NuotekuDumblo" localSheetId="9">'Forma 7'!$L$28</definedName>
    <definedName name="VAS076_F_Silumosatsiska14IsViso" localSheetId="9">'Forma 7'!$I$28</definedName>
    <definedName name="VAS076_F_Silumosatsiska15PavirsiniuNuoteku" localSheetId="9">'Forma 7'!$M$28</definedName>
    <definedName name="VAS076_F_Silumosatsiska16KitosReguliuojamosios" localSheetId="9">'Forma 7'!$N$28</definedName>
    <definedName name="VAS076_F_Silumosatsiska17KitosVeiklos" localSheetId="9">'Forma 7'!$Q$28</definedName>
    <definedName name="VAS076_F_Silumosatsiska1Apskaitosveikla1" localSheetId="9">'Forma 7'!$O$28</definedName>
    <definedName name="VAS076_F_Silumosatsiska1Kitareguliuoja1" localSheetId="9">'Forma 7'!$P$28</definedName>
    <definedName name="VAS076_F_Silumosatsiska21IS" localSheetId="9">'Forma 7'!$D$56</definedName>
    <definedName name="VAS076_F_Silumosatsiska231GeriamojoVandens" localSheetId="9">'Forma 7'!$F$56</definedName>
    <definedName name="VAS076_F_Silumosatsiska232GeriamojoVandens" localSheetId="9">'Forma 7'!$G$56</definedName>
    <definedName name="VAS076_F_Silumosatsiska233GeriamojoVandens" localSheetId="9">'Forma 7'!$H$56</definedName>
    <definedName name="VAS076_F_Silumosatsiska23IsViso" localSheetId="9">'Forma 7'!$E$56</definedName>
    <definedName name="VAS076_F_Silumosatsiska241NuotekuSurinkimas" localSheetId="9">'Forma 7'!$J$56</definedName>
    <definedName name="VAS076_F_Silumosatsiska242NuotekuValymas" localSheetId="9">'Forma 7'!$K$56</definedName>
    <definedName name="VAS076_F_Silumosatsiska243NuotekuDumblo" localSheetId="9">'Forma 7'!$L$56</definedName>
    <definedName name="VAS076_F_Silumosatsiska24IsViso" localSheetId="9">'Forma 7'!$I$56</definedName>
    <definedName name="VAS076_F_Silumosatsiska25PavirsiniuNuoteku" localSheetId="9">'Forma 7'!$M$56</definedName>
    <definedName name="VAS076_F_Silumosatsiska26KitosReguliuojamosios" localSheetId="9">'Forma 7'!$N$56</definedName>
    <definedName name="VAS076_F_Silumosatsiska27KitosVeiklos" localSheetId="9">'Forma 7'!$Q$56</definedName>
    <definedName name="VAS076_F_Silumosatsiska2Apskaitosveikla1" localSheetId="9">'Forma 7'!$O$56</definedName>
    <definedName name="VAS076_F_Silumosatsiska2Kitareguliuoja1" localSheetId="9">'Forma 7'!$P$56</definedName>
    <definedName name="VAS076_F_Silumosatsiska31IS" localSheetId="9">'Forma 7'!$D$84</definedName>
    <definedName name="VAS076_F_Silumosatsiska331GeriamojoVandens" localSheetId="9">'Forma 7'!$F$84</definedName>
    <definedName name="VAS076_F_Silumosatsiska332GeriamojoVandens" localSheetId="9">'Forma 7'!$G$84</definedName>
    <definedName name="VAS076_F_Silumosatsiska333GeriamojoVandens" localSheetId="9">'Forma 7'!$H$84</definedName>
    <definedName name="VAS076_F_Silumosatsiska33IsViso" localSheetId="9">'Forma 7'!$E$84</definedName>
    <definedName name="VAS076_F_Silumosatsiska341NuotekuSurinkimas" localSheetId="9">'Forma 7'!$J$84</definedName>
    <definedName name="VAS076_F_Silumosatsiska342NuotekuValymas" localSheetId="9">'Forma 7'!$K$84</definedName>
    <definedName name="VAS076_F_Silumosatsiska343NuotekuDumblo" localSheetId="9">'Forma 7'!$L$84</definedName>
    <definedName name="VAS076_F_Silumosatsiska34IsViso" localSheetId="9">'Forma 7'!$I$84</definedName>
    <definedName name="VAS076_F_Silumosatsiska35PavirsiniuNuoteku" localSheetId="9">'Forma 7'!$M$84</definedName>
    <definedName name="VAS076_F_Silumosatsiska36KitosReguliuojamosios" localSheetId="9">'Forma 7'!$N$84</definedName>
    <definedName name="VAS076_F_Silumosatsiska37KitosVeiklos" localSheetId="9">'Forma 7'!$Q$84</definedName>
    <definedName name="VAS076_F_Silumosatsiska3Apskaitosveikla1" localSheetId="9">'Forma 7'!$O$84</definedName>
    <definedName name="VAS076_F_Silumosatsiska3Kitareguliuoja1" localSheetId="9">'Forma 7'!$P$84</definedName>
    <definedName name="VAS076_F_Silumosatsiska41IS" localSheetId="9">'Forma 7'!$D$133</definedName>
    <definedName name="VAS076_F_Silumosatsiska431GeriamojoVandens" localSheetId="9">'Forma 7'!$F$133</definedName>
    <definedName name="VAS076_F_Silumosatsiska432GeriamojoVandens" localSheetId="9">'Forma 7'!$G$133</definedName>
    <definedName name="VAS076_F_Silumosatsiska433GeriamojoVandens" localSheetId="9">'Forma 7'!$H$133</definedName>
    <definedName name="VAS076_F_Silumosatsiska43IsViso" localSheetId="9">'Forma 7'!$E$133</definedName>
    <definedName name="VAS076_F_Silumosatsiska441NuotekuSurinkimas" localSheetId="9">'Forma 7'!$J$133</definedName>
    <definedName name="VAS076_F_Silumosatsiska442NuotekuValymas" localSheetId="9">'Forma 7'!$K$133</definedName>
    <definedName name="VAS076_F_Silumosatsiska443NuotekuDumblo" localSheetId="9">'Forma 7'!$L$133</definedName>
    <definedName name="VAS076_F_Silumosatsiska44IsViso" localSheetId="9">'Forma 7'!$I$133</definedName>
    <definedName name="VAS076_F_Silumosatsiska45PavirsiniuNuoteku" localSheetId="9">'Forma 7'!$M$133</definedName>
    <definedName name="VAS076_F_Silumosatsiska46KitosReguliuojamosios" localSheetId="9">'Forma 7'!$N$133</definedName>
    <definedName name="VAS076_F_Silumosatsiska47KitosVeiklos" localSheetId="9">'Forma 7'!$Q$133</definedName>
    <definedName name="VAS076_F_Silumosatsiska4Apskaitosveikla1" localSheetId="9">'Forma 7'!$O$133</definedName>
    <definedName name="VAS076_F_Silumosatsiska4Kitareguliuoja1" localSheetId="9">'Forma 7'!$P$133</definedName>
    <definedName name="VAS076_F_Silumosirkarst11IS" localSheetId="9">'Forma 7'!$D$19</definedName>
    <definedName name="VAS076_F_Silumosirkarst131GeriamojoVandens" localSheetId="9">'Forma 7'!$F$19</definedName>
    <definedName name="VAS076_F_Silumosirkarst132GeriamojoVandens" localSheetId="9">'Forma 7'!$G$19</definedName>
    <definedName name="VAS076_F_Silumosirkarst133GeriamojoVandens" localSheetId="9">'Forma 7'!$H$19</definedName>
    <definedName name="VAS076_F_Silumosirkarst13IsViso" localSheetId="9">'Forma 7'!$E$19</definedName>
    <definedName name="VAS076_F_Silumosirkarst141NuotekuSurinkimas" localSheetId="9">'Forma 7'!$J$19</definedName>
    <definedName name="VAS076_F_Silumosirkarst142NuotekuValymas" localSheetId="9">'Forma 7'!$K$19</definedName>
    <definedName name="VAS076_F_Silumosirkarst143NuotekuDumblo" localSheetId="9">'Forma 7'!$L$19</definedName>
    <definedName name="VAS076_F_Silumosirkarst14IsViso" localSheetId="9">'Forma 7'!$I$19</definedName>
    <definedName name="VAS076_F_Silumosirkarst15PavirsiniuNuoteku" localSheetId="9">'Forma 7'!$M$19</definedName>
    <definedName name="VAS076_F_Silumosirkarst16KitosReguliuojamosios" localSheetId="9">'Forma 7'!$N$19</definedName>
    <definedName name="VAS076_F_Silumosirkarst17KitosVeiklos" localSheetId="9">'Forma 7'!$Q$19</definedName>
    <definedName name="VAS076_F_Silumosirkarst1Apskaitosveikla1" localSheetId="9">'Forma 7'!$O$19</definedName>
    <definedName name="VAS076_F_Silumosirkarst1Kitareguliuoja1" localSheetId="9">'Forma 7'!$P$19</definedName>
    <definedName name="VAS076_F_Silumosirkarst21IS" localSheetId="9">'Forma 7'!$D$47</definedName>
    <definedName name="VAS076_F_Silumosirkarst231GeriamojoVandens" localSheetId="9">'Forma 7'!$F$47</definedName>
    <definedName name="VAS076_F_Silumosirkarst232GeriamojoVandens" localSheetId="9">'Forma 7'!$G$47</definedName>
    <definedName name="VAS076_F_Silumosirkarst233GeriamojoVandens" localSheetId="9">'Forma 7'!$H$47</definedName>
    <definedName name="VAS076_F_Silumosirkarst23IsViso" localSheetId="9">'Forma 7'!$E$47</definedName>
    <definedName name="VAS076_F_Silumosirkarst241NuotekuSurinkimas" localSheetId="9">'Forma 7'!$J$47</definedName>
    <definedName name="VAS076_F_Silumosirkarst242NuotekuValymas" localSheetId="9">'Forma 7'!$K$47</definedName>
    <definedName name="VAS076_F_Silumosirkarst243NuotekuDumblo" localSheetId="9">'Forma 7'!$L$47</definedName>
    <definedName name="VAS076_F_Silumosirkarst24IsViso" localSheetId="9">'Forma 7'!$I$47</definedName>
    <definedName name="VAS076_F_Silumosirkarst25PavirsiniuNuoteku" localSheetId="9">'Forma 7'!$M$47</definedName>
    <definedName name="VAS076_F_Silumosirkarst26KitosReguliuojamosios" localSheetId="9">'Forma 7'!$N$47</definedName>
    <definedName name="VAS076_F_Silumosirkarst27KitosVeiklos" localSheetId="9">'Forma 7'!$Q$47</definedName>
    <definedName name="VAS076_F_Silumosirkarst2Apskaitosveikla1" localSheetId="9">'Forma 7'!$O$47</definedName>
    <definedName name="VAS076_F_Silumosirkarst2Kitareguliuoja1" localSheetId="9">'Forma 7'!$P$47</definedName>
    <definedName name="VAS076_F_Silumosirkarst31IS" localSheetId="9">'Forma 7'!$D$75</definedName>
    <definedName name="VAS076_F_Silumosirkarst331GeriamojoVandens" localSheetId="9">'Forma 7'!$F$75</definedName>
    <definedName name="VAS076_F_Silumosirkarst332GeriamojoVandens" localSheetId="9">'Forma 7'!$G$75</definedName>
    <definedName name="VAS076_F_Silumosirkarst333GeriamojoVandens" localSheetId="9">'Forma 7'!$H$75</definedName>
    <definedName name="VAS076_F_Silumosirkarst33IsViso" localSheetId="9">'Forma 7'!$E$75</definedName>
    <definedName name="VAS076_F_Silumosirkarst341NuotekuSurinkimas" localSheetId="9">'Forma 7'!$J$75</definedName>
    <definedName name="VAS076_F_Silumosirkarst342NuotekuValymas" localSheetId="9">'Forma 7'!$K$75</definedName>
    <definedName name="VAS076_F_Silumosirkarst343NuotekuDumblo" localSheetId="9">'Forma 7'!$L$75</definedName>
    <definedName name="VAS076_F_Silumosirkarst34IsViso" localSheetId="9">'Forma 7'!$I$75</definedName>
    <definedName name="VAS076_F_Silumosirkarst35PavirsiniuNuoteku" localSheetId="9">'Forma 7'!$M$75</definedName>
    <definedName name="VAS076_F_Silumosirkarst36KitosReguliuojamosios" localSheetId="9">'Forma 7'!$N$75</definedName>
    <definedName name="VAS076_F_Silumosirkarst37KitosVeiklos" localSheetId="9">'Forma 7'!$Q$75</definedName>
    <definedName name="VAS076_F_Silumosirkarst3Apskaitosveikla1" localSheetId="9">'Forma 7'!$O$75</definedName>
    <definedName name="VAS076_F_Silumosirkarst3Kitareguliuoja1" localSheetId="9">'Forma 7'!$P$75</definedName>
    <definedName name="VAS076_F_Silumosirkarst41IS" localSheetId="9">'Forma 7'!$D$125</definedName>
    <definedName name="VAS076_F_Silumosirkarst431GeriamojoVandens" localSheetId="9">'Forma 7'!$F$125</definedName>
    <definedName name="VAS076_F_Silumosirkarst432GeriamojoVandens" localSheetId="9">'Forma 7'!$G$125</definedName>
    <definedName name="VAS076_F_Silumosirkarst433GeriamojoVandens" localSheetId="9">'Forma 7'!$H$125</definedName>
    <definedName name="VAS076_F_Silumosirkarst43IsViso" localSheetId="9">'Forma 7'!$E$125</definedName>
    <definedName name="VAS076_F_Silumosirkarst441NuotekuSurinkimas" localSheetId="9">'Forma 7'!$J$125</definedName>
    <definedName name="VAS076_F_Silumosirkarst442NuotekuValymas" localSheetId="9">'Forma 7'!$K$125</definedName>
    <definedName name="VAS076_F_Silumosirkarst443NuotekuDumblo" localSheetId="9">'Forma 7'!$L$125</definedName>
    <definedName name="VAS076_F_Silumosirkarst44IsViso" localSheetId="9">'Forma 7'!$I$125</definedName>
    <definedName name="VAS076_F_Silumosirkarst45PavirsiniuNuoteku" localSheetId="9">'Forma 7'!$M$125</definedName>
    <definedName name="VAS076_F_Silumosirkarst46KitosReguliuojamosios" localSheetId="9">'Forma 7'!$N$125</definedName>
    <definedName name="VAS076_F_Silumosirkarst47KitosVeiklos" localSheetId="9">'Forma 7'!$Q$125</definedName>
    <definedName name="VAS076_F_Silumosirkarst4Apskaitosveikla1" localSheetId="9">'Forma 7'!$O$125</definedName>
    <definedName name="VAS076_F_Silumosirkarst4Kitareguliuoja1" localSheetId="9">'Forma 7'!$P$125</definedName>
    <definedName name="VAS076_F_Specprogramine61IS" localSheetId="9">'Forma 7'!$D$13</definedName>
    <definedName name="VAS076_F_Specprogramine631GeriamojoVandens" localSheetId="9">'Forma 7'!$F$13</definedName>
    <definedName name="VAS076_F_Specprogramine632GeriamojoVandens" localSheetId="9">'Forma 7'!$G$13</definedName>
    <definedName name="VAS076_F_Specprogramine633GeriamojoVandens" localSheetId="9">'Forma 7'!$H$13</definedName>
    <definedName name="VAS076_F_Specprogramine63IsViso" localSheetId="9">'Forma 7'!$E$13</definedName>
    <definedName name="VAS076_F_Specprogramine641NuotekuSurinkimas" localSheetId="9">'Forma 7'!$J$13</definedName>
    <definedName name="VAS076_F_Specprogramine642NuotekuValymas" localSheetId="9">'Forma 7'!$K$13</definedName>
    <definedName name="VAS076_F_Specprogramine643NuotekuDumblo" localSheetId="9">'Forma 7'!$L$13</definedName>
    <definedName name="VAS076_F_Specprogramine64IsViso" localSheetId="9">'Forma 7'!$I$13</definedName>
    <definedName name="VAS076_F_Specprogramine65PavirsiniuNuoteku" localSheetId="9">'Forma 7'!$M$13</definedName>
    <definedName name="VAS076_F_Specprogramine66KitosReguliuojamosios" localSheetId="9">'Forma 7'!$N$13</definedName>
    <definedName name="VAS076_F_Specprogramine67KitosVeiklos" localSheetId="9">'Forma 7'!$Q$13</definedName>
    <definedName name="VAS076_F_Specprogramine6Apskaitosveikla1" localSheetId="9">'Forma 7'!$O$13</definedName>
    <definedName name="VAS076_F_Specprogramine6Kitareguliuoja1" localSheetId="9">'Forma 7'!$P$13</definedName>
    <definedName name="VAS076_F_Specprogramine71IS" localSheetId="9">'Forma 7'!$D$41</definedName>
    <definedName name="VAS076_F_Specprogramine731GeriamojoVandens" localSheetId="9">'Forma 7'!$F$41</definedName>
    <definedName name="VAS076_F_Specprogramine732GeriamojoVandens" localSheetId="9">'Forma 7'!$G$41</definedName>
    <definedName name="VAS076_F_Specprogramine733GeriamojoVandens" localSheetId="9">'Forma 7'!$H$41</definedName>
    <definedName name="VAS076_F_Specprogramine73IsViso" localSheetId="9">'Forma 7'!$E$41</definedName>
    <definedName name="VAS076_F_Specprogramine741NuotekuSurinkimas" localSheetId="9">'Forma 7'!$J$41</definedName>
    <definedName name="VAS076_F_Specprogramine742NuotekuValymas" localSheetId="9">'Forma 7'!$K$41</definedName>
    <definedName name="VAS076_F_Specprogramine743NuotekuDumblo" localSheetId="9">'Forma 7'!$L$41</definedName>
    <definedName name="VAS076_F_Specprogramine74IsViso" localSheetId="9">'Forma 7'!$I$41</definedName>
    <definedName name="VAS076_F_Specprogramine75PavirsiniuNuoteku" localSheetId="9">'Forma 7'!$M$41</definedName>
    <definedName name="VAS076_F_Specprogramine76KitosReguliuojamosios" localSheetId="9">'Forma 7'!$N$41</definedName>
    <definedName name="VAS076_F_Specprogramine77KitosVeiklos" localSheetId="9">'Forma 7'!$Q$41</definedName>
    <definedName name="VAS076_F_Specprogramine7Apskaitosveikla1" localSheetId="9">'Forma 7'!$O$41</definedName>
    <definedName name="VAS076_F_Specprogramine7Kitareguliuoja1" localSheetId="9">'Forma 7'!$P$41</definedName>
    <definedName name="VAS076_F_Specprogramine81IS" localSheetId="9">'Forma 7'!$D$69</definedName>
    <definedName name="VAS076_F_Specprogramine831GeriamojoVandens" localSheetId="9">'Forma 7'!$F$69</definedName>
    <definedName name="VAS076_F_Specprogramine832GeriamojoVandens" localSheetId="9">'Forma 7'!$G$69</definedName>
    <definedName name="VAS076_F_Specprogramine833GeriamojoVandens" localSheetId="9">'Forma 7'!$H$69</definedName>
    <definedName name="VAS076_F_Specprogramine83IsViso" localSheetId="9">'Forma 7'!$E$69</definedName>
    <definedName name="VAS076_F_Specprogramine841NuotekuSurinkimas" localSheetId="9">'Forma 7'!$J$69</definedName>
    <definedName name="VAS076_F_Specprogramine842NuotekuValymas" localSheetId="9">'Forma 7'!$K$69</definedName>
    <definedName name="VAS076_F_Specprogramine843NuotekuDumblo" localSheetId="9">'Forma 7'!$L$69</definedName>
    <definedName name="VAS076_F_Specprogramine84IsViso" localSheetId="9">'Forma 7'!$I$69</definedName>
    <definedName name="VAS076_F_Specprogramine85PavirsiniuNuoteku" localSheetId="9">'Forma 7'!$M$69</definedName>
    <definedName name="VAS076_F_Specprogramine86KitosReguliuojamosios" localSheetId="9">'Forma 7'!$N$69</definedName>
    <definedName name="VAS076_F_Specprogramine87KitosVeiklos" localSheetId="9">'Forma 7'!$Q$69</definedName>
    <definedName name="VAS076_F_Specprogramine8Apskaitosveikla1" localSheetId="9">'Forma 7'!$O$69</definedName>
    <definedName name="VAS076_F_Specprogramine8Kitareguliuoja1" localSheetId="9">'Forma 7'!$P$69</definedName>
    <definedName name="VAS076_F_Specprogramine91IS" localSheetId="9">'Forma 7'!$D$119</definedName>
    <definedName name="VAS076_F_Specprogramine931GeriamojoVandens" localSheetId="9">'Forma 7'!$F$119</definedName>
    <definedName name="VAS076_F_Specprogramine932GeriamojoVandens" localSheetId="9">'Forma 7'!$G$119</definedName>
    <definedName name="VAS076_F_Specprogramine933GeriamojoVandens" localSheetId="9">'Forma 7'!$H$119</definedName>
    <definedName name="VAS076_F_Specprogramine93IsViso" localSheetId="9">'Forma 7'!$E$119</definedName>
    <definedName name="VAS076_F_Specprogramine941NuotekuSurinkimas" localSheetId="9">'Forma 7'!$J$119</definedName>
    <definedName name="VAS076_F_Specprogramine942NuotekuValymas" localSheetId="9">'Forma 7'!$K$119</definedName>
    <definedName name="VAS076_F_Specprogramine943NuotekuDumblo" localSheetId="9">'Forma 7'!$L$119</definedName>
    <definedName name="VAS076_F_Specprogramine94IsViso" localSheetId="9">'Forma 7'!$I$119</definedName>
    <definedName name="VAS076_F_Specprogramine95PavirsiniuNuoteku" localSheetId="9">'Forma 7'!$M$119</definedName>
    <definedName name="VAS076_F_Specprogramine96KitosReguliuojamosios" localSheetId="9">'Forma 7'!$N$119</definedName>
    <definedName name="VAS076_F_Specprogramine97KitosVeiklos" localSheetId="9">'Forma 7'!$Q$119</definedName>
    <definedName name="VAS076_F_Specprogramine9Apskaitosveikla1" localSheetId="9">'Forma 7'!$O$119</definedName>
    <definedName name="VAS076_F_Specprogramine9Kitareguliuoja1" localSheetId="9">'Forma 7'!$P$119</definedName>
    <definedName name="VAS076_F_Standartinepro61IS" localSheetId="9">'Forma 7'!$D$12</definedName>
    <definedName name="VAS076_F_Standartinepro631GeriamojoVandens" localSheetId="9">'Forma 7'!$F$12</definedName>
    <definedName name="VAS076_F_Standartinepro632GeriamojoVandens" localSheetId="9">'Forma 7'!$G$12</definedName>
    <definedName name="VAS076_F_Standartinepro633GeriamojoVandens" localSheetId="9">'Forma 7'!$H$12</definedName>
    <definedName name="VAS076_F_Standartinepro63IsViso" localSheetId="9">'Forma 7'!$E$12</definedName>
    <definedName name="VAS076_F_Standartinepro641NuotekuSurinkimas" localSheetId="9">'Forma 7'!$J$12</definedName>
    <definedName name="VAS076_F_Standartinepro642NuotekuValymas" localSheetId="9">'Forma 7'!$K$12</definedName>
    <definedName name="VAS076_F_Standartinepro643NuotekuDumblo" localSheetId="9">'Forma 7'!$L$12</definedName>
    <definedName name="VAS076_F_Standartinepro64IsViso" localSheetId="9">'Forma 7'!$I$12</definedName>
    <definedName name="VAS076_F_Standartinepro65PavirsiniuNuoteku" localSheetId="9">'Forma 7'!$M$12</definedName>
    <definedName name="VAS076_F_Standartinepro66KitosReguliuojamosios" localSheetId="9">'Forma 7'!$N$12</definedName>
    <definedName name="VAS076_F_Standartinepro67KitosVeiklos" localSheetId="9">'Forma 7'!$Q$12</definedName>
    <definedName name="VAS076_F_Standartinepro6Apskaitosveikla1" localSheetId="9">'Forma 7'!$O$12</definedName>
    <definedName name="VAS076_F_Standartinepro6Kitareguliuoja1" localSheetId="9">'Forma 7'!$P$12</definedName>
    <definedName name="VAS076_F_Standartinepro71IS" localSheetId="9">'Forma 7'!$D$40</definedName>
    <definedName name="VAS076_F_Standartinepro731GeriamojoVandens" localSheetId="9">'Forma 7'!$F$40</definedName>
    <definedName name="VAS076_F_Standartinepro732GeriamojoVandens" localSheetId="9">'Forma 7'!$G$40</definedName>
    <definedName name="VAS076_F_Standartinepro733GeriamojoVandens" localSheetId="9">'Forma 7'!$H$40</definedName>
    <definedName name="VAS076_F_Standartinepro73IsViso" localSheetId="9">'Forma 7'!$E$40</definedName>
    <definedName name="VAS076_F_Standartinepro741NuotekuSurinkimas" localSheetId="9">'Forma 7'!$J$40</definedName>
    <definedName name="VAS076_F_Standartinepro742NuotekuValymas" localSheetId="9">'Forma 7'!$K$40</definedName>
    <definedName name="VAS076_F_Standartinepro743NuotekuDumblo" localSheetId="9">'Forma 7'!$L$40</definedName>
    <definedName name="VAS076_F_Standartinepro74IsViso" localSheetId="9">'Forma 7'!$I$40</definedName>
    <definedName name="VAS076_F_Standartinepro75PavirsiniuNuoteku" localSheetId="9">'Forma 7'!$M$40</definedName>
    <definedName name="VAS076_F_Standartinepro76KitosReguliuojamosios" localSheetId="9">'Forma 7'!$N$40</definedName>
    <definedName name="VAS076_F_Standartinepro77KitosVeiklos" localSheetId="9">'Forma 7'!$Q$40</definedName>
    <definedName name="VAS076_F_Standartinepro7Apskaitosveikla1" localSheetId="9">'Forma 7'!$O$40</definedName>
    <definedName name="VAS076_F_Standartinepro7Kitareguliuoja1" localSheetId="9">'Forma 7'!$P$40</definedName>
    <definedName name="VAS076_F_Standartinepro81IS" localSheetId="9">'Forma 7'!$D$68</definedName>
    <definedName name="VAS076_F_Standartinepro831GeriamojoVandens" localSheetId="9">'Forma 7'!$F$68</definedName>
    <definedName name="VAS076_F_Standartinepro832GeriamojoVandens" localSheetId="9">'Forma 7'!$G$68</definedName>
    <definedName name="VAS076_F_Standartinepro833GeriamojoVandens" localSheetId="9">'Forma 7'!$H$68</definedName>
    <definedName name="VAS076_F_Standartinepro83IsViso" localSheetId="9">'Forma 7'!$E$68</definedName>
    <definedName name="VAS076_F_Standartinepro841NuotekuSurinkimas" localSheetId="9">'Forma 7'!$J$68</definedName>
    <definedName name="VAS076_F_Standartinepro842NuotekuValymas" localSheetId="9">'Forma 7'!$K$68</definedName>
    <definedName name="VAS076_F_Standartinepro843NuotekuDumblo" localSheetId="9">'Forma 7'!$L$68</definedName>
    <definedName name="VAS076_F_Standartinepro84IsViso" localSheetId="9">'Forma 7'!$I$68</definedName>
    <definedName name="VAS076_F_Standartinepro85PavirsiniuNuoteku" localSheetId="9">'Forma 7'!$M$68</definedName>
    <definedName name="VAS076_F_Standartinepro86KitosReguliuojamosios" localSheetId="9">'Forma 7'!$N$68</definedName>
    <definedName name="VAS076_F_Standartinepro87KitosVeiklos" localSheetId="9">'Forma 7'!$Q$68</definedName>
    <definedName name="VAS076_F_Standartinepro8Apskaitosveikla1" localSheetId="9">'Forma 7'!$O$68</definedName>
    <definedName name="VAS076_F_Standartinepro8Kitareguliuoja1" localSheetId="9">'Forma 7'!$P$68</definedName>
    <definedName name="VAS076_F_Standartinepro91IS" localSheetId="9">'Forma 7'!$D$118</definedName>
    <definedName name="VAS076_F_Standartinepro931GeriamojoVandens" localSheetId="9">'Forma 7'!$F$118</definedName>
    <definedName name="VAS076_F_Standartinepro932GeriamojoVandens" localSheetId="9">'Forma 7'!$G$118</definedName>
    <definedName name="VAS076_F_Standartinepro933GeriamojoVandens" localSheetId="9">'Forma 7'!$H$118</definedName>
    <definedName name="VAS076_F_Standartinepro93IsViso" localSheetId="9">'Forma 7'!$E$118</definedName>
    <definedName name="VAS076_F_Standartinepro941NuotekuSurinkimas" localSheetId="9">'Forma 7'!$J$118</definedName>
    <definedName name="VAS076_F_Standartinepro942NuotekuValymas" localSheetId="9">'Forma 7'!$K$118</definedName>
    <definedName name="VAS076_F_Standartinepro943NuotekuDumblo" localSheetId="9">'Forma 7'!$L$118</definedName>
    <definedName name="VAS076_F_Standartinepro94IsViso" localSheetId="9">'Forma 7'!$I$118</definedName>
    <definedName name="VAS076_F_Standartinepro95PavirsiniuNuoteku" localSheetId="9">'Forma 7'!$M$118</definedName>
    <definedName name="VAS076_F_Standartinepro96KitosReguliuojamosios" localSheetId="9">'Forma 7'!$N$118</definedName>
    <definedName name="VAS076_F_Standartinepro97KitosVeiklos" localSheetId="9">'Forma 7'!$Q$118</definedName>
    <definedName name="VAS076_F_Standartinepro9Apskaitosveikla1" localSheetId="9">'Forma 7'!$O$118</definedName>
    <definedName name="VAS076_F_Standartinepro9Kitareguliuoja1" localSheetId="9">'Forma 7'!$P$118</definedName>
    <definedName name="VAS076_F_Tiesiogiaipask21IS" localSheetId="9">'Forma 7'!$D$38</definedName>
    <definedName name="VAS076_F_Tiesiogiaipask231GeriamojoVandens" localSheetId="9">'Forma 7'!$F$38</definedName>
    <definedName name="VAS076_F_Tiesiogiaipask232GeriamojoVandens" localSheetId="9">'Forma 7'!$G$38</definedName>
    <definedName name="VAS076_F_Tiesiogiaipask233GeriamojoVandens" localSheetId="9">'Forma 7'!$H$38</definedName>
    <definedName name="VAS076_F_Tiesiogiaipask23IsViso" localSheetId="9">'Forma 7'!$E$38</definedName>
    <definedName name="VAS076_F_Tiesiogiaipask241NuotekuSurinkimas" localSheetId="9">'Forma 7'!$J$38</definedName>
    <definedName name="VAS076_F_Tiesiogiaipask242NuotekuValymas" localSheetId="9">'Forma 7'!$K$38</definedName>
    <definedName name="VAS076_F_Tiesiogiaipask243NuotekuDumblo" localSheetId="9">'Forma 7'!$L$38</definedName>
    <definedName name="VAS076_F_Tiesiogiaipask24IsViso" localSheetId="9">'Forma 7'!$I$38</definedName>
    <definedName name="VAS076_F_Tiesiogiaipask25PavirsiniuNuoteku" localSheetId="9">'Forma 7'!$M$38</definedName>
    <definedName name="VAS076_F_Tiesiogiaipask26KitosReguliuojamosios" localSheetId="9">'Forma 7'!$N$38</definedName>
    <definedName name="VAS076_F_Tiesiogiaipask27KitosVeiklos" localSheetId="9">'Forma 7'!$Q$38</definedName>
    <definedName name="VAS076_F_Tiesiogiaipask2Apskaitosveikla1" localSheetId="9">'Forma 7'!$O$38</definedName>
    <definedName name="VAS076_F_Tiesiogiaipask2Kitareguliuoja1" localSheetId="9">'Forma 7'!$P$38</definedName>
    <definedName name="VAS076_F_Transportoprie61IS" localSheetId="9">'Forma 7'!$D$31</definedName>
    <definedName name="VAS076_F_Transportoprie631GeriamojoVandens" localSheetId="9">'Forma 7'!$F$31</definedName>
    <definedName name="VAS076_F_Transportoprie632GeriamojoVandens" localSheetId="9">'Forma 7'!$G$31</definedName>
    <definedName name="VAS076_F_Transportoprie633GeriamojoVandens" localSheetId="9">'Forma 7'!$H$31</definedName>
    <definedName name="VAS076_F_Transportoprie63IsViso" localSheetId="9">'Forma 7'!$E$31</definedName>
    <definedName name="VAS076_F_Transportoprie641NuotekuSurinkimas" localSheetId="9">'Forma 7'!$J$31</definedName>
    <definedName name="VAS076_F_Transportoprie642NuotekuValymas" localSheetId="9">'Forma 7'!$K$31</definedName>
    <definedName name="VAS076_F_Transportoprie643NuotekuDumblo" localSheetId="9">'Forma 7'!$L$31</definedName>
    <definedName name="VAS076_F_Transportoprie64IsViso" localSheetId="9">'Forma 7'!$I$31</definedName>
    <definedName name="VAS076_F_Transportoprie65PavirsiniuNuoteku" localSheetId="9">'Forma 7'!$M$31</definedName>
    <definedName name="VAS076_F_Transportoprie66KitosReguliuojamosios" localSheetId="9">'Forma 7'!$N$31</definedName>
    <definedName name="VAS076_F_Transportoprie67KitosVeiklos" localSheetId="9">'Forma 7'!$Q$31</definedName>
    <definedName name="VAS076_F_Transportoprie6Apskaitosveikla1" localSheetId="9">'Forma 7'!$O$31</definedName>
    <definedName name="VAS076_F_Transportoprie6Kitareguliuoja1" localSheetId="9">'Forma 7'!$P$31</definedName>
    <definedName name="VAS076_F_Transportoprie71IS" localSheetId="9">'Forma 7'!$D$59</definedName>
    <definedName name="VAS076_F_Transportoprie731GeriamojoVandens" localSheetId="9">'Forma 7'!$F$59</definedName>
    <definedName name="VAS076_F_Transportoprie732GeriamojoVandens" localSheetId="9">'Forma 7'!$G$59</definedName>
    <definedName name="VAS076_F_Transportoprie733GeriamojoVandens" localSheetId="9">'Forma 7'!$H$59</definedName>
    <definedName name="VAS076_F_Transportoprie73IsViso" localSheetId="9">'Forma 7'!$E$59</definedName>
    <definedName name="VAS076_F_Transportoprie741NuotekuSurinkimas" localSheetId="9">'Forma 7'!$J$59</definedName>
    <definedName name="VAS076_F_Transportoprie742NuotekuValymas" localSheetId="9">'Forma 7'!$K$59</definedName>
    <definedName name="VAS076_F_Transportoprie743NuotekuDumblo" localSheetId="9">'Forma 7'!$L$59</definedName>
    <definedName name="VAS076_F_Transportoprie74IsViso" localSheetId="9">'Forma 7'!$I$59</definedName>
    <definedName name="VAS076_F_Transportoprie75PavirsiniuNuoteku" localSheetId="9">'Forma 7'!$M$59</definedName>
    <definedName name="VAS076_F_Transportoprie76KitosReguliuojamosios" localSheetId="9">'Forma 7'!$N$59</definedName>
    <definedName name="VAS076_F_Transportoprie77KitosVeiklos" localSheetId="9">'Forma 7'!$Q$59</definedName>
    <definedName name="VAS076_F_Transportoprie7Apskaitosveikla1" localSheetId="9">'Forma 7'!$O$59</definedName>
    <definedName name="VAS076_F_Transportoprie7Kitareguliuoja1" localSheetId="9">'Forma 7'!$P$59</definedName>
    <definedName name="VAS076_F_Transportoprie81IS" localSheetId="9">'Forma 7'!$D$87</definedName>
    <definedName name="VAS076_F_Transportoprie831GeriamojoVandens" localSheetId="9">'Forma 7'!$F$87</definedName>
    <definedName name="VAS076_F_Transportoprie832GeriamojoVandens" localSheetId="9">'Forma 7'!$G$87</definedName>
    <definedName name="VAS076_F_Transportoprie833GeriamojoVandens" localSheetId="9">'Forma 7'!$H$87</definedName>
    <definedName name="VAS076_F_Transportoprie83IsViso" localSheetId="9">'Forma 7'!$E$87</definedName>
    <definedName name="VAS076_F_Transportoprie841NuotekuSurinkimas" localSheetId="9">'Forma 7'!$J$87</definedName>
    <definedName name="VAS076_F_Transportoprie842NuotekuValymas" localSheetId="9">'Forma 7'!$K$87</definedName>
    <definedName name="VAS076_F_Transportoprie843NuotekuDumblo" localSheetId="9">'Forma 7'!$L$87</definedName>
    <definedName name="VAS076_F_Transportoprie84IsViso" localSheetId="9">'Forma 7'!$I$87</definedName>
    <definedName name="VAS076_F_Transportoprie85PavirsiniuNuoteku" localSheetId="9">'Forma 7'!$M$87</definedName>
    <definedName name="VAS076_F_Transportoprie86KitosReguliuojamosios" localSheetId="9">'Forma 7'!$N$87</definedName>
    <definedName name="VAS076_F_Transportoprie87KitosVeiklos" localSheetId="9">'Forma 7'!$Q$87</definedName>
    <definedName name="VAS076_F_Transportoprie8Apskaitosveikla1" localSheetId="9">'Forma 7'!$O$87</definedName>
    <definedName name="VAS076_F_Transportoprie8Kitareguliuoja1" localSheetId="9">'Forma 7'!$P$87</definedName>
    <definedName name="VAS076_F_Transportoprie91IS" localSheetId="9">'Forma 7'!$D$136</definedName>
    <definedName name="VAS076_F_Transportoprie931GeriamojoVandens" localSheetId="9">'Forma 7'!$F$136</definedName>
    <definedName name="VAS076_F_Transportoprie932GeriamojoVandens" localSheetId="9">'Forma 7'!$G$136</definedName>
    <definedName name="VAS076_F_Transportoprie933GeriamojoVandens" localSheetId="9">'Forma 7'!$H$136</definedName>
    <definedName name="VAS076_F_Transportoprie93IsViso" localSheetId="9">'Forma 7'!$E$136</definedName>
    <definedName name="VAS076_F_Transportoprie941NuotekuSurinkimas" localSheetId="9">'Forma 7'!$J$136</definedName>
    <definedName name="VAS076_F_Transportoprie942NuotekuValymas" localSheetId="9">'Forma 7'!$K$136</definedName>
    <definedName name="VAS076_F_Transportoprie943NuotekuDumblo" localSheetId="9">'Forma 7'!$L$136</definedName>
    <definedName name="VAS076_F_Transportoprie94IsViso" localSheetId="9">'Forma 7'!$I$136</definedName>
    <definedName name="VAS076_F_Transportoprie95PavirsiniuNuoteku" localSheetId="9">'Forma 7'!$M$136</definedName>
    <definedName name="VAS076_F_Transportoprie96KitosReguliuojamosios" localSheetId="9">'Forma 7'!$N$136</definedName>
    <definedName name="VAS076_F_Transportoprie97KitosVeiklos" localSheetId="9">'Forma 7'!$Q$136</definedName>
    <definedName name="VAS076_F_Transportoprie9Apskaitosveikla1" localSheetId="9">'Forma 7'!$O$136</definedName>
    <definedName name="VAS076_F_Transportoprie9Kitareguliuoja1" localSheetId="9">'Forma 7'!$P$136</definedName>
    <definedName name="VAS076_F_Vamzdynai61IS" localSheetId="9">'Forma 7'!$D$18</definedName>
    <definedName name="VAS076_F_Vamzdynai631GeriamojoVandens" localSheetId="9">'Forma 7'!$F$18</definedName>
    <definedName name="VAS076_F_Vamzdynai632GeriamojoVandens" localSheetId="9">'Forma 7'!$G$18</definedName>
    <definedName name="VAS076_F_Vamzdynai633GeriamojoVandens" localSheetId="9">'Forma 7'!$H$18</definedName>
    <definedName name="VAS076_F_Vamzdynai63IsViso" localSheetId="9">'Forma 7'!$E$18</definedName>
    <definedName name="VAS076_F_Vamzdynai641NuotekuSurinkimas" localSheetId="9">'Forma 7'!$J$18</definedName>
    <definedName name="VAS076_F_Vamzdynai642NuotekuValymas" localSheetId="9">'Forma 7'!$K$18</definedName>
    <definedName name="VAS076_F_Vamzdynai643NuotekuDumblo" localSheetId="9">'Forma 7'!$L$18</definedName>
    <definedName name="VAS076_F_Vamzdynai64IsViso" localSheetId="9">'Forma 7'!$I$18</definedName>
    <definedName name="VAS076_F_Vamzdynai65PavirsiniuNuoteku" localSheetId="9">'Forma 7'!$M$18</definedName>
    <definedName name="VAS076_F_Vamzdynai66KitosReguliuojamosios" localSheetId="9">'Forma 7'!$N$18</definedName>
    <definedName name="VAS076_F_Vamzdynai67KitosVeiklos" localSheetId="9">'Forma 7'!$Q$18</definedName>
    <definedName name="VAS076_F_Vamzdynai6Apskaitosveikla1" localSheetId="9">'Forma 7'!$O$18</definedName>
    <definedName name="VAS076_F_Vamzdynai6Kitareguliuoja1" localSheetId="9">'Forma 7'!$P$18</definedName>
    <definedName name="VAS076_F_Vamzdynai71IS" localSheetId="9">'Forma 7'!$D$46</definedName>
    <definedName name="VAS076_F_Vamzdynai731GeriamojoVandens" localSheetId="9">'Forma 7'!$F$46</definedName>
    <definedName name="VAS076_F_Vamzdynai732GeriamojoVandens" localSheetId="9">'Forma 7'!$G$46</definedName>
    <definedName name="VAS076_F_Vamzdynai733GeriamojoVandens" localSheetId="9">'Forma 7'!$H$46</definedName>
    <definedName name="VAS076_F_Vamzdynai73IsViso" localSheetId="9">'Forma 7'!$E$46</definedName>
    <definedName name="VAS076_F_Vamzdynai741NuotekuSurinkimas" localSheetId="9">'Forma 7'!$J$46</definedName>
    <definedName name="VAS076_F_Vamzdynai742NuotekuValymas" localSheetId="9">'Forma 7'!$K$46</definedName>
    <definedName name="VAS076_F_Vamzdynai743NuotekuDumblo" localSheetId="9">'Forma 7'!$L$46</definedName>
    <definedName name="VAS076_F_Vamzdynai74IsViso" localSheetId="9">'Forma 7'!$I$46</definedName>
    <definedName name="VAS076_F_Vamzdynai75PavirsiniuNuoteku" localSheetId="9">'Forma 7'!$M$46</definedName>
    <definedName name="VAS076_F_Vamzdynai76KitosReguliuojamosios" localSheetId="9">'Forma 7'!$N$46</definedName>
    <definedName name="VAS076_F_Vamzdynai77KitosVeiklos" localSheetId="9">'Forma 7'!$Q$46</definedName>
    <definedName name="VAS076_F_Vamzdynai7Apskaitosveikla1" localSheetId="9">'Forma 7'!$O$46</definedName>
    <definedName name="VAS076_F_Vamzdynai7Kitareguliuoja1" localSheetId="9">'Forma 7'!$P$46</definedName>
    <definedName name="VAS076_F_Vamzdynai81IS" localSheetId="9">'Forma 7'!$D$74</definedName>
    <definedName name="VAS076_F_Vamzdynai831GeriamojoVandens" localSheetId="9">'Forma 7'!$F$74</definedName>
    <definedName name="VAS076_F_Vamzdynai832GeriamojoVandens" localSheetId="9">'Forma 7'!$G$74</definedName>
    <definedName name="VAS076_F_Vamzdynai833GeriamojoVandens" localSheetId="9">'Forma 7'!$H$74</definedName>
    <definedName name="VAS076_F_Vamzdynai83IsViso" localSheetId="9">'Forma 7'!$E$74</definedName>
    <definedName name="VAS076_F_Vamzdynai841NuotekuSurinkimas" localSheetId="9">'Forma 7'!$J$74</definedName>
    <definedName name="VAS076_F_Vamzdynai842NuotekuValymas" localSheetId="9">'Forma 7'!$K$74</definedName>
    <definedName name="VAS076_F_Vamzdynai843NuotekuDumblo" localSheetId="9">'Forma 7'!$L$74</definedName>
    <definedName name="VAS076_F_Vamzdynai84IsViso" localSheetId="9">'Forma 7'!$I$74</definedName>
    <definedName name="VAS076_F_Vamzdynai85PavirsiniuNuoteku" localSheetId="9">'Forma 7'!$M$74</definedName>
    <definedName name="VAS076_F_Vamzdynai86KitosReguliuojamosios" localSheetId="9">'Forma 7'!$N$74</definedName>
    <definedName name="VAS076_F_Vamzdynai87KitosVeiklos" localSheetId="9">'Forma 7'!$Q$74</definedName>
    <definedName name="VAS076_F_Vamzdynai8Apskaitosveikla1" localSheetId="9">'Forma 7'!$O$74</definedName>
    <definedName name="VAS076_F_Vamzdynai8Kitareguliuoja1" localSheetId="9">'Forma 7'!$P$74</definedName>
    <definedName name="VAS076_F_Vamzdynai91IS" localSheetId="9">'Forma 7'!$D$124</definedName>
    <definedName name="VAS076_F_Vamzdynai931GeriamojoVandens" localSheetId="9">'Forma 7'!$F$124</definedName>
    <definedName name="VAS076_F_Vamzdynai932GeriamojoVandens" localSheetId="9">'Forma 7'!$G$124</definedName>
    <definedName name="VAS076_F_Vamzdynai933GeriamojoVandens" localSheetId="9">'Forma 7'!$H$124</definedName>
    <definedName name="VAS076_F_Vamzdynai93IsViso" localSheetId="9">'Forma 7'!$E$124</definedName>
    <definedName name="VAS076_F_Vamzdynai941NuotekuSurinkimas" localSheetId="9">'Forma 7'!$J$124</definedName>
    <definedName name="VAS076_F_Vamzdynai942NuotekuValymas" localSheetId="9">'Forma 7'!$K$124</definedName>
    <definedName name="VAS076_F_Vamzdynai943NuotekuDumblo" localSheetId="9">'Forma 7'!$L$124</definedName>
    <definedName name="VAS076_F_Vamzdynai94IsViso" localSheetId="9">'Forma 7'!$I$124</definedName>
    <definedName name="VAS076_F_Vamzdynai95PavirsiniuNuoteku" localSheetId="9">'Forma 7'!$M$124</definedName>
    <definedName name="VAS076_F_Vamzdynai96KitosReguliuojamosios" localSheetId="9">'Forma 7'!$N$124</definedName>
    <definedName name="VAS076_F_Vamzdynai97KitosVeiklos" localSheetId="9">'Forma 7'!$Q$124</definedName>
    <definedName name="VAS076_F_Vamzdynai9Apskaitosveikla1" localSheetId="9">'Forma 7'!$O$124</definedName>
    <definedName name="VAS076_F_Vamzdynai9Kitareguliuoja1" localSheetId="9">'Forma 7'!$P$124</definedName>
    <definedName name="VAS076_F_Vandenssiurbli51IS" localSheetId="9">'Forma 7'!$D$23</definedName>
    <definedName name="VAS076_F_Vandenssiurbli531GeriamojoVandens" localSheetId="9">'Forma 7'!$F$23</definedName>
    <definedName name="VAS076_F_Vandenssiurbli532GeriamojoVandens" localSheetId="9">'Forma 7'!$G$23</definedName>
    <definedName name="VAS076_F_Vandenssiurbli533GeriamojoVandens" localSheetId="9">'Forma 7'!$H$23</definedName>
    <definedName name="VAS076_F_Vandenssiurbli53IsViso" localSheetId="9">'Forma 7'!$E$23</definedName>
    <definedName name="VAS076_F_Vandenssiurbli541NuotekuSurinkimas" localSheetId="9">'Forma 7'!$J$23</definedName>
    <definedName name="VAS076_F_Vandenssiurbli542NuotekuValymas" localSheetId="9">'Forma 7'!$K$23</definedName>
    <definedName name="VAS076_F_Vandenssiurbli543NuotekuDumblo" localSheetId="9">'Forma 7'!$L$23</definedName>
    <definedName name="VAS076_F_Vandenssiurbli54IsViso" localSheetId="9">'Forma 7'!$I$23</definedName>
    <definedName name="VAS076_F_Vandenssiurbli55PavirsiniuNuoteku" localSheetId="9">'Forma 7'!$M$23</definedName>
    <definedName name="VAS076_F_Vandenssiurbli56KitosReguliuojamosios" localSheetId="9">'Forma 7'!$N$23</definedName>
    <definedName name="VAS076_F_Vandenssiurbli57KitosVeiklos" localSheetId="9">'Forma 7'!$Q$23</definedName>
    <definedName name="VAS076_F_Vandenssiurbli5Apskaitosveikla1" localSheetId="9">'Forma 7'!$O$23</definedName>
    <definedName name="VAS076_F_Vandenssiurbli5Kitareguliuoja1" localSheetId="9">'Forma 7'!$P$23</definedName>
    <definedName name="VAS076_F_Vandenssiurbli61IS" localSheetId="9">'Forma 7'!$D$51</definedName>
    <definedName name="VAS076_F_Vandenssiurbli631GeriamojoVandens" localSheetId="9">'Forma 7'!$F$51</definedName>
    <definedName name="VAS076_F_Vandenssiurbli632GeriamojoVandens" localSheetId="9">'Forma 7'!$G$51</definedName>
    <definedName name="VAS076_F_Vandenssiurbli633GeriamojoVandens" localSheetId="9">'Forma 7'!$H$51</definedName>
    <definedName name="VAS076_F_Vandenssiurbli63IsViso" localSheetId="9">'Forma 7'!$E$51</definedName>
    <definedName name="VAS076_F_Vandenssiurbli641NuotekuSurinkimas" localSheetId="9">'Forma 7'!$J$51</definedName>
    <definedName name="VAS076_F_Vandenssiurbli642NuotekuValymas" localSheetId="9">'Forma 7'!$K$51</definedName>
    <definedName name="VAS076_F_Vandenssiurbli643NuotekuDumblo" localSheetId="9">'Forma 7'!$L$51</definedName>
    <definedName name="VAS076_F_Vandenssiurbli64IsViso" localSheetId="9">'Forma 7'!$I$51</definedName>
    <definedName name="VAS076_F_Vandenssiurbli65PavirsiniuNuoteku" localSheetId="9">'Forma 7'!$M$51</definedName>
    <definedName name="VAS076_F_Vandenssiurbli66KitosReguliuojamosios" localSheetId="9">'Forma 7'!$N$51</definedName>
    <definedName name="VAS076_F_Vandenssiurbli67KitosVeiklos" localSheetId="9">'Forma 7'!$Q$51</definedName>
    <definedName name="VAS076_F_Vandenssiurbli6Apskaitosveikla1" localSheetId="9">'Forma 7'!$O$51</definedName>
    <definedName name="VAS076_F_Vandenssiurbli6Kitareguliuoja1" localSheetId="9">'Forma 7'!$P$51</definedName>
    <definedName name="VAS076_F_Vandenssiurbli71IS" localSheetId="9">'Forma 7'!$D$79</definedName>
    <definedName name="VAS076_F_Vandenssiurbli731GeriamojoVandens" localSheetId="9">'Forma 7'!$F$79</definedName>
    <definedName name="VAS076_F_Vandenssiurbli732GeriamojoVandens" localSheetId="9">'Forma 7'!$G$79</definedName>
    <definedName name="VAS076_F_Vandenssiurbli733GeriamojoVandens" localSheetId="9">'Forma 7'!$H$79</definedName>
    <definedName name="VAS076_F_Vandenssiurbli73IsViso" localSheetId="9">'Forma 7'!$E$79</definedName>
    <definedName name="VAS076_F_Vandenssiurbli741NuotekuSurinkimas" localSheetId="9">'Forma 7'!$J$79</definedName>
    <definedName name="VAS076_F_Vandenssiurbli742NuotekuValymas" localSheetId="9">'Forma 7'!$K$79</definedName>
    <definedName name="VAS076_F_Vandenssiurbli743NuotekuDumblo" localSheetId="9">'Forma 7'!$L$79</definedName>
    <definedName name="VAS076_F_Vandenssiurbli74IsViso" localSheetId="9">'Forma 7'!$I$79</definedName>
    <definedName name="VAS076_F_Vandenssiurbli75PavirsiniuNuoteku" localSheetId="9">'Forma 7'!$M$79</definedName>
    <definedName name="VAS076_F_Vandenssiurbli76KitosReguliuojamosios" localSheetId="9">'Forma 7'!$N$79</definedName>
    <definedName name="VAS076_F_Vandenssiurbli77KitosVeiklos" localSheetId="9">'Forma 7'!$Q$79</definedName>
    <definedName name="VAS076_F_Vandenssiurbli7Apskaitosveikla1" localSheetId="9">'Forma 7'!$O$79</definedName>
    <definedName name="VAS076_F_Vandenssiurbli7Kitareguliuoja1" localSheetId="9">'Forma 7'!$P$79</definedName>
    <definedName name="VAS076_F_Verslovienetui31IS" localSheetId="9">'Forma 7'!$D$164</definedName>
    <definedName name="VAS076_F_Verslovienetui331GeriamojoVandens" localSheetId="9">'Forma 7'!$F$164</definedName>
    <definedName name="VAS076_F_Verslovienetui332GeriamojoVandens" localSheetId="9">'Forma 7'!$G$164</definedName>
    <definedName name="VAS076_F_Verslovienetui333GeriamojoVandens" localSheetId="9">'Forma 7'!$H$164</definedName>
    <definedName name="VAS076_F_Verslovienetui33IsViso" localSheetId="9">'Forma 7'!$E$164</definedName>
    <definedName name="VAS076_F_Verslovienetui341NuotekuSurinkimas" localSheetId="9">'Forma 7'!$J$164</definedName>
    <definedName name="VAS076_F_Verslovienetui342NuotekuValymas" localSheetId="9">'Forma 7'!$K$164</definedName>
    <definedName name="VAS076_F_Verslovienetui343NuotekuDumblo" localSheetId="9">'Forma 7'!$L$164</definedName>
    <definedName name="VAS076_F_Verslovienetui34IsViso" localSheetId="9">'Forma 7'!$I$164</definedName>
    <definedName name="VAS076_F_Verslovienetui35PavirsiniuNuoteku" localSheetId="9">'Forma 7'!$M$164</definedName>
    <definedName name="VAS076_F_Verslovienetui36KitosReguliuojamosios" localSheetId="9">'Forma 7'!$N$164</definedName>
    <definedName name="VAS076_F_Verslovienetui37KitosVeiklos" localSheetId="9">'Forma 7'!$Q$164</definedName>
    <definedName name="VAS076_F_Verslovienetui3Apskaitosveikla1" localSheetId="9">'Forma 7'!$O$164</definedName>
    <definedName name="VAS076_F_Verslovienetui3Kitareguliuoja1" localSheetId="9">'Forma 7'!$P$164</definedName>
    <definedName name="VAS078_D_Abonentinestar1" localSheetId="10">'Forma 9'!$C$193</definedName>
    <definedName name="VAS078_D_Abonentuskaici1" localSheetId="10">'Forma 9'!$C$86</definedName>
    <definedName name="VAS078_D_Abonentuskaiti1" localSheetId="10">'Forma 9'!$C$72</definedName>
    <definedName name="VAS078_D_Administracijo1" localSheetId="10">'Forma 9'!$C$194</definedName>
    <definedName name="VAS078_D_Anaerobiniuiap1" localSheetId="10">'Forma 9'!$C$156</definedName>
    <definedName name="VAS078_D_Anaerobiskaiap1" localSheetId="10">'Forma 9'!$C$160</definedName>
    <definedName name="VAS078_D_Anaerobiskaiap2" localSheetId="10">'Forma 9'!$C$161</definedName>
    <definedName name="VAS078_D_Asenizacinesma1" localSheetId="10">'Forma 9'!$C$187</definedName>
    <definedName name="VAS078_D_AtaskaitinisLaikotarpis" localSheetId="10">'Forma 9'!$E$9</definedName>
    <definedName name="VAS078_D_Atitekanciunuo1" localSheetId="10">'Forma 9'!$C$111</definedName>
    <definedName name="VAS078_D_Atitekanciupav1" localSheetId="10">'Forma 9'!$C$135</definedName>
    <definedName name="VAS078_D_Aukioprojektin1" localSheetId="10">'Forma 9'!$C$10</definedName>
    <definedName name="VAS078_D_Azotasn1" localSheetId="10">'Forma 9'!$C$115</definedName>
    <definedName name="VAS078_D_Azotasn2" localSheetId="10">'Forma 9'!$C$121</definedName>
    <definedName name="VAS078_D_Beslegeseirkit1" localSheetId="10">'Forma 9'!$C$40</definedName>
    <definedName name="VAS078_D_Bgeriamojovand1" localSheetId="10">'Forma 9'!$C$31</definedName>
    <definedName name="VAS078_D_Biologiniosume1" localSheetId="10">'Forma 9'!$C$104</definedName>
    <definedName name="VAS078_D_Bokstuskaicius1" localSheetId="10">'Forma 9'!$C$50</definedName>
    <definedName name="VAS078_D_Cgeriamojovand1" localSheetId="10">'Forma 9'!$C$35</definedName>
    <definedName name="VAS078_D_Chloru1" localSheetId="10">'Forma 9'!$C$48</definedName>
    <definedName name="VAS078_D_Darbomasinuiri1" localSheetId="10">'Forma 9'!$C$134</definedName>
    <definedName name="VAS078_D_Daugiabuciunam2" localSheetId="10">'Forma 9'!$C$66</definedName>
    <definedName name="VAS078_D_Daugiabuciuose3" localSheetId="10">'Forma 9'!$C$71</definedName>
    <definedName name="VAS078_D_Denitrifikacij1" localSheetId="10">'Forma 9'!$C$106</definedName>
    <definedName name="VAS078_D_Dezinfekavimoi1" localSheetId="10">'Forma 9'!$C$45</definedName>
    <definedName name="VAS078_D_Dezinfekuotoch1" localSheetId="10">'Forma 9'!$C$49</definedName>
    <definedName name="VAS078_D_Dezinfekuotona1" localSheetId="10">'Forma 9'!$C$47</definedName>
    <definedName name="VAS078_D_Dezinfekuotova1" localSheetId="10">'Forma 9'!$C$44</definedName>
    <definedName name="VAS078_D_Dgeriamojovand1" localSheetId="10">'Forma 9'!$C$57</definedName>
    <definedName name="VAS078_D_Dumblokiekisde1" localSheetId="10">'Forma 9'!$C$124</definedName>
    <definedName name="VAS078_D_Dumblokiekisde2" localSheetId="10">'Forma 9'!$C$125</definedName>
    <definedName name="VAS078_D_Dumblokiekisde3" localSheetId="10">'Forma 9'!$C$126</definedName>
    <definedName name="VAS078_D_Dumblokiekisde4" localSheetId="10">'Forma 9'!$C$127</definedName>
    <definedName name="VAS078_D_Enuotekusurink1" localSheetId="10">'Forma 9'!$C$75</definedName>
    <definedName name="VAS078_D_Filtracijoslau1" localSheetId="10">'Forma 9'!$C$99</definedName>
    <definedName name="VAS078_D_Filtracijoslau2" localSheetId="10">'Forma 9'!$C$100</definedName>
    <definedName name="VAS078_D_Fosforasp1" localSheetId="10">'Forma 9'!$C$116</definedName>
    <definedName name="VAS078_D_Fosforasp2" localSheetId="10">'Forma 9'!$C$122</definedName>
    <definedName name="VAS078_D_Fpavirsiniunuo1" localSheetId="10">'Forma 9'!$C$88</definedName>
    <definedName name="VAS078_D_Gbuitiniuirgam1" localSheetId="10">'Forma 9'!$C$98</definedName>
    <definedName name="VAS078_D_Greziniuoseins1" localSheetId="10">'Forma 9'!$C$33</definedName>
    <definedName name="VAS078_D_Hidrantuskaici1" localSheetId="10">'Forma 9'!$C$68</definedName>
    <definedName name="VAS078_D_Hpavirsiniunuo1" localSheetId="10">'Forma 9'!$C$131</definedName>
    <definedName name="VAS078_D_Individualiuna1" localSheetId="10">'Forma 9'!$C$85</definedName>
    <definedName name="VAS078_D_Instaliuotusiu1" localSheetId="10">'Forma 9'!$C$52</definedName>
    <definedName name="VAS078_D_Inuotekudumblo1" localSheetId="10">'Forma 9'!$C$145</definedName>
    <definedName name="VAS078_D_Isjutransporto1" localSheetId="10">'Forma 9'!$C$186</definedName>
    <definedName name="VAS078_D_Isleidziamunuo1" localSheetId="10">'Forma 9'!$C$117</definedName>
    <definedName name="VAS078_D_Isleidziamupav1" localSheetId="10">'Forma 9'!$C$139</definedName>
    <definedName name="VAS078_D_Issioskaiciaus13" localSheetId="10">'Forma 9'!$C$70</definedName>
    <definedName name="VAS078_D_Issioskaiciaus14" localSheetId="10">'Forma 9'!$C$81</definedName>
    <definedName name="VAS078_D_Issioskaiciaus15" localSheetId="10">'Forma 9'!$C$84</definedName>
    <definedName name="VAS078_D_Issioskaiciaus16" localSheetId="10">'Forma 9'!$C$94</definedName>
    <definedName name="VAS078_D_Issioskaiciaus17" localSheetId="10">'Forma 9'!$C$191</definedName>
    <definedName name="VAS078_D_Istoskaiciausn1" localSheetId="10">'Forma 9'!$C$46</definedName>
    <definedName name="VAS078_D_Istoskaiciausu1" localSheetId="10">'Forma 9'!$C$39</definedName>
    <definedName name="VAS078_D_Istoskaiciausv1" localSheetId="10">'Forma 9'!$C$37</definedName>
    <definedName name="VAS078_D_Isvalytunuotek1" localSheetId="10">'Forma 9'!$C$130</definedName>
    <definedName name="VAS078_D_Isvalytupavirs1" localSheetId="10">'Forma 9'!$C$132</definedName>
    <definedName name="VAS078_D_Ivadiniukartus1" localSheetId="10">'Forma 9'!$C$69</definedName>
    <definedName name="VAS078_D_Jtransportoukis1" localSheetId="10">'Forma 9'!$C$184</definedName>
    <definedName name="VAS078_D_Kanalizacijoje1" localSheetId="10">'Forma 9'!$C$87</definedName>
    <definedName name="VAS078_D_Kanalizacijosi1" localSheetId="10">'Forma 9'!$C$82</definedName>
    <definedName name="VAS078_D_Kanalizacijoss1" localSheetId="10">'Forma 9'!$C$76</definedName>
    <definedName name="VAS078_D_Kanalizavimopa1" localSheetId="10">'Forma 9'!$C$83</definedName>
    <definedName name="VAS078_D_Kitaisbudaispa1" localSheetId="10">'Forma 9'!$C$42</definedName>
    <definedName name="VAS078_D_Kitosspecialio1" localSheetId="10">'Forma 9'!$C$189</definedName>
    <definedName name="VAS078_D_Kitudarbomasin1" localSheetId="10">'Forma 9'!$C$110</definedName>
    <definedName name="VAS078_D_Kitupadaliniup1" localSheetId="10">'Forma 9'!$C$195</definedName>
    <definedName name="VAS078_D_Kituvandentiek1" localSheetId="10">'Forma 9'!$C$64</definedName>
    <definedName name="VAS078_D_Kompostodregnu1" localSheetId="10">'Forma 9'!$C$172</definedName>
    <definedName name="VAS078_D_Kompostokiekis1" localSheetId="10">'Forma 9'!$C$171</definedName>
    <definedName name="VAS078_D_Magistraliniuv1" localSheetId="10">'Forma 9'!$C$63</definedName>
    <definedName name="VAS078_D_Mechaniniovaly1" localSheetId="10">'Forma 9'!$C$102</definedName>
    <definedName name="VAS078_D_Membraniniaios1" localSheetId="10">'Forma 9'!$C$55</definedName>
    <definedName name="VAS078_D_Membraniniaiul1" localSheetId="10">'Forma 9'!$C$53</definedName>
    <definedName name="VAS078_D_Metinisbiologi1" localSheetId="10">'Forma 9'!$C$105</definedName>
    <definedName name="VAS078_D_Metinisdenitri1" localSheetId="10">'Forma 9'!$C$107</definedName>
    <definedName name="VAS078_D_Metinisfiltrav1" localSheetId="10">'Forma 9'!$C$101</definedName>
    <definedName name="VAS078_D_Metinismechani1" localSheetId="10">'Forma 9'!$C$103</definedName>
    <definedName name="VAS078_D_Metinisnuoteku1" localSheetId="10">'Forma 9'!$C$174</definedName>
    <definedName name="VAS078_D_Metinisnuoteku2" localSheetId="10">'Forma 9'!$C$182</definedName>
    <definedName name="VAS078_D_Metinisparuost1" localSheetId="10">'Forma 9'!$C$38</definedName>
    <definedName name="VAS078_D_Naftosprodukta1" localSheetId="10">'Forma 9'!$C$138</definedName>
    <definedName name="VAS078_D_Naftosprodukta2" localSheetId="10">'Forma 9'!$C$142</definedName>
    <definedName name="VAS078_D_Nuotekudumblas1" localSheetId="10">'Forma 9'!$C$176</definedName>
    <definedName name="VAS078_D_Nuotekudumbloa1" localSheetId="10">'Forma 9'!$C$25</definedName>
    <definedName name="VAS078_D_Nuotekudumbloa2" localSheetId="10">'Forma 9'!$C$155</definedName>
    <definedName name="VAS078_D_Nuotekudumblod1" localSheetId="10">'Forma 9'!$C$29</definedName>
    <definedName name="VAS078_D_Nuotekudumblod2" localSheetId="10">'Forma 9'!$C$165</definedName>
    <definedName name="VAS078_D_Nuotekudumblod3" localSheetId="10">'Forma 9'!$C$169</definedName>
    <definedName name="VAS078_D_Nuotekudumblok1" localSheetId="10">'Forma 9'!$C$30</definedName>
    <definedName name="VAS078_D_Nuotekudumblok2" localSheetId="10">'Forma 9'!$C$151</definedName>
    <definedName name="VAS078_D_Nuotekudumblok3" localSheetId="10">'Forma 9'!$C$153</definedName>
    <definedName name="VAS078_D_Nuotekudumblok4" localSheetId="10">'Forma 9'!$C$158</definedName>
    <definedName name="VAS078_D_Nuotekudumblok5" localSheetId="10">'Forma 9'!$C$163</definedName>
    <definedName name="VAS078_D_Nuotekudumblok6" localSheetId="10">'Forma 9'!$C$166</definedName>
    <definedName name="VAS078_D_Nuotekudumblok7" localSheetId="10">'Forma 9'!$C$168</definedName>
    <definedName name="VAS078_D_Nuotekudumblok8" localSheetId="10">'Forma 9'!$C$170</definedName>
    <definedName name="VAS078_D_Nuotekudumblop1" localSheetId="10">'Forma 9'!$C$28</definedName>
    <definedName name="VAS078_D_Nuotekudumblop2" localSheetId="10">'Forma 9'!$C$159</definedName>
    <definedName name="VAS078_D_Nuotekudumblos1" localSheetId="10">'Forma 9'!$C$27</definedName>
    <definedName name="VAS078_D_Nuotekudumblos2" localSheetId="10">'Forma 9'!$C$164</definedName>
    <definedName name="VAS078_D_Nuotekudumblot10" localSheetId="10">'Forma 9'!$C$154</definedName>
    <definedName name="VAS078_D_Nuotekudumblot11" localSheetId="10">'Forma 9'!$C$175</definedName>
    <definedName name="VAS078_D_Nuotekudumblot12" localSheetId="10">'Forma 9'!$C$183</definedName>
    <definedName name="VAS078_D_Nuotekudumblot7" localSheetId="10">'Forma 9'!$C$26</definedName>
    <definedName name="VAS078_D_Nuotekudumblot8" localSheetId="10">'Forma 9'!$C$149</definedName>
    <definedName name="VAS078_D_Nuotekudumblot9" localSheetId="10">'Forma 9'!$C$150</definedName>
    <definedName name="VAS078_D_Nuotekudumblov1" localSheetId="10">'Forma 9'!$C$152</definedName>
    <definedName name="VAS078_D_Nuotekudumblov2" localSheetId="10">'Forma 9'!$C$167</definedName>
    <definedName name="VAS078_D_Nuotekulaborat1" localSheetId="10">'Forma 9'!$C$192</definedName>
    <definedName name="VAS078_D_Nuotekuperpump1" localSheetId="10">'Forma 9'!$C$77</definedName>
    <definedName name="VAS078_D_Nuotekusiurbli1" localSheetId="10">'Forma 9'!$C$14</definedName>
    <definedName name="VAS078_D_Nuotekutinklui1" localSheetId="10">'Forma 9'!$C$80</definedName>
    <definedName name="VAS078_D_Nuotekuvalyklo1" localSheetId="10">'Forma 9'!$C$108</definedName>
    <definedName name="VAS078_D_Nuotekuvalyklo2" localSheetId="10">'Forma 9'!$C$109</definedName>
    <definedName name="VAS078_D_Nuotekuvalyklu1" localSheetId="10">'Forma 9'!$C$16</definedName>
    <definedName name="VAS078_D_Padidejusiosta1" localSheetId="10">'Forma 9'!$C$123</definedName>
    <definedName name="VAS078_D_Pagalbiochemin1" localSheetId="10">'Forma 9'!$C$112</definedName>
    <definedName name="VAS078_D_Pagalbiochemin2" localSheetId="10">'Forma 9'!$C$118</definedName>
    <definedName name="VAS078_D_Pagalbiochemin3" localSheetId="10">'Forma 9'!$C$129</definedName>
    <definedName name="VAS078_D_Pagalbiochemin4" localSheetId="10">'Forma 9'!$C$136</definedName>
    <definedName name="VAS078_D_Pagalbiochemin5" localSheetId="10">'Forma 9'!$C$140</definedName>
    <definedName name="VAS078_D_Pagalbiochemin6" localSheetId="10">'Forma 9'!$C$144</definedName>
    <definedName name="VAS078_D_Pagamintubrike1" localSheetId="10">'Forma 9'!$C$180</definedName>
    <definedName name="VAS078_D_Pagamintugranu1" localSheetId="10">'Forma 9'!$C$181</definedName>
    <definedName name="VAS078_D_Paruostonuotek1" localSheetId="10">'Forma 9'!$C$177</definedName>
    <definedName name="VAS078_D_Paruostonuotek2" localSheetId="10">'Forma 9'!$C$178</definedName>
    <definedName name="VAS078_D_Pasalintatersa1" localSheetId="10">'Forma 9'!$C$128</definedName>
    <definedName name="VAS078_D_Pasalintatersa2" localSheetId="10">'Forma 9'!$C$143</definedName>
    <definedName name="VAS078_D_Patiektasvande1" localSheetId="10">'Forma 9'!$C$43</definedName>
    <definedName name="VAS078_D_Pavirsiniunuot10" localSheetId="10">'Forma 9'!$C$90</definedName>
    <definedName name="VAS078_D_Pavirsiniunuot11" localSheetId="10">'Forma 9'!$C$91</definedName>
    <definedName name="VAS078_D_Pavirsiniunuot12" localSheetId="10">'Forma 9'!$C$93</definedName>
    <definedName name="VAS078_D_Pavirsiniunuot13" localSheetId="10">'Forma 9'!$C$95</definedName>
    <definedName name="VAS078_D_Pavirsiniunuot14" localSheetId="10">'Forma 9'!$C$96</definedName>
    <definedName name="VAS078_D_Pavirsiniunuot15" localSheetId="10">'Forma 9'!$C$97</definedName>
    <definedName name="VAS078_D_Pavirsiniunuot16" localSheetId="10">'Forma 9'!$C$133</definedName>
    <definedName name="VAS078_D_Pavirsiniunuot7" localSheetId="10">'Forma 9'!$C$15</definedName>
    <definedName name="VAS078_D_Pavirsiniunuot8" localSheetId="10">'Forma 9'!$C$21</definedName>
    <definedName name="VAS078_D_Pavirsiniunuot9" localSheetId="10">'Forma 9'!$C$89</definedName>
    <definedName name="VAS078_D_Perpumpavimost1" localSheetId="10">'Forma 9'!$C$78</definedName>
    <definedName name="VAS078_D_Pozeminiovande1" localSheetId="10">'Forma 9'!$C$62</definedName>
    <definedName name="VAS078_D_Rezervuaruskai1" localSheetId="10">'Forma 9'!$C$51</definedName>
    <definedName name="VAS078_D_Riebalair1" localSheetId="10">'Forma 9'!$C$114</definedName>
    <definedName name="VAS078_D_Riebalair2" localSheetId="10">'Forma 9'!$C$120</definedName>
    <definedName name="VAS078_D_Sausumedziaguk1" localSheetId="10">'Forma 9'!$C$173</definedName>
    <definedName name="VAS078_D_Sausumedziaguk2" localSheetId="10">'Forma 9'!$C$179</definedName>
    <definedName name="VAS078_D_Skaitikliubutu1" localSheetId="10">'Forma 9'!$C$73</definedName>
    <definedName name="VAS078_D_Suspenduotosme1" localSheetId="10">'Forma 9'!$C$113</definedName>
    <definedName name="VAS078_D_Suspenduotosme2" localSheetId="10">'Forma 9'!$C$119</definedName>
    <definedName name="VAS078_D_Suspenduotosme3" localSheetId="10">'Forma 9'!$C$137</definedName>
    <definedName name="VAS078_D_Suspenduotosme4" localSheetId="10">'Forma 9'!$C$141</definedName>
    <definedName name="VAS078_D_Transportoprie10" localSheetId="10">'Forma 9'!$C$185</definedName>
    <definedName name="VAS078_D_Transportoprie11" localSheetId="10">'Forma 9'!$C$188</definedName>
    <definedName name="VAS078_D_Transportoprie12" localSheetId="10">'Forma 9'!$C$190</definedName>
    <definedName name="VAS078_D_Uzdaroseslegin1" localSheetId="10">'Forma 9'!$C$41</definedName>
    <definedName name="VAS078_D_Valyklosesusid1" localSheetId="10">'Forma 9'!$C$146</definedName>
    <definedName name="VAS078_D_Valyklosesusid2" localSheetId="10">'Forma 9'!$C$147</definedName>
    <definedName name="VAS078_D_Valyklosesusid3" localSheetId="10">'Forma 9'!$C$148</definedName>
    <definedName name="VAS078_D_Vandensaeravim1" localSheetId="10">'Forma 9'!$C$36</definedName>
    <definedName name="VAS078_D_Vandensemimoko1" localSheetId="10">'Forma 9'!$C$67</definedName>
    <definedName name="VAS078_D_Vandensisgavimo1" localSheetId="10">'Forma 9'!$C$11</definedName>
    <definedName name="VAS078_D_Vandenspakelim1" localSheetId="10">'Forma 9'!$C$13</definedName>
    <definedName name="VAS078_D_Vandenspakelim2" localSheetId="10">'Forma 9'!$C$59</definedName>
    <definedName name="VAS078_D_Vandenspakelim3" localSheetId="10">'Forma 9'!$C$60</definedName>
    <definedName name="VAS078_D_Vandensruosime1" localSheetId="10">'Forma 9'!$C$54</definedName>
    <definedName name="VAS078_D_Vandensruosimo1" localSheetId="10">'Forma 9'!$C$12</definedName>
    <definedName name="VAS078_D_Vandentiekyjel1" localSheetId="10">'Forma 9'!$C$74</definedName>
    <definedName name="VAS078_D_Vandentiekiopr1" localSheetId="10">'Forma 9'!$C$65</definedName>
    <definedName name="VAS078_D_Vandentiekiusk1" localSheetId="10">'Forma 9'!$C$58</definedName>
    <definedName name="VAS078_D_Vandenvieciusk1" localSheetId="10">'Forma 9'!$C$32</definedName>
    <definedName name="VAS078_D_Vidutinisnuote1" localSheetId="10">'Forma 9'!$C$157</definedName>
    <definedName name="VAS078_D_Vidutinisnuote2" localSheetId="10">'Forma 9'!$C$162</definedName>
    <definedName name="VAS078_D_Vidutinispajeg1" localSheetId="10">'Forma 9'!$C$17</definedName>
    <definedName name="VAS078_D_Vidutinispajeg2" localSheetId="10">'Forma 9'!$C$18</definedName>
    <definedName name="VAS078_D_Vidutinispajeg3" localSheetId="10">'Forma 9'!$C$19</definedName>
    <definedName name="VAS078_D_Vidutinispajeg4" localSheetId="10">'Forma 9'!$C$20</definedName>
    <definedName name="VAS078_D_Vidutinispajeg5" localSheetId="10">'Forma 9'!$C$22</definedName>
    <definedName name="VAS078_D_Vidutinispajeg6" localSheetId="10">'Forma 9'!$C$23</definedName>
    <definedName name="VAS078_D_Vidutinispajeg7" localSheetId="10">'Forma 9'!$C$24</definedName>
    <definedName name="VAS078_D_Vidutinissvert1" localSheetId="10">'Forma 9'!$C$34</definedName>
    <definedName name="VAS078_D_Vidutinissvert2" localSheetId="10">'Forma 9'!$C$56</definedName>
    <definedName name="VAS078_D_Vidutinissvert3" localSheetId="10">'Forma 9'!$C$61</definedName>
    <definedName name="VAS078_D_Vidutinissvert4" localSheetId="10">'Forma 9'!$C$79</definedName>
    <definedName name="VAS078_D_Vidutinissvert5" localSheetId="10">'Forma 9'!$C$92</definedName>
    <definedName name="VAS078_F_Abonentinestar1AtaskaitinisLaikotarpis" localSheetId="10">'Forma 9'!$E$193</definedName>
    <definedName name="VAS078_F_Abonentuskaici1AtaskaitinisLaikotarpis" localSheetId="10">'Forma 9'!$E$86</definedName>
    <definedName name="VAS078_F_Abonentuskaiti1AtaskaitinisLaikotarpis" localSheetId="10">'Forma 9'!$E$72</definedName>
    <definedName name="VAS078_F_Administracijo1AtaskaitinisLaikotarpis" localSheetId="10">'Forma 9'!$E$194</definedName>
    <definedName name="VAS078_F_Anaerobiniuiap1AtaskaitinisLaikotarpis" localSheetId="10">'Forma 9'!$E$156</definedName>
    <definedName name="VAS078_F_Anaerobiskaiap2AtaskaitinisLaikotarpis" localSheetId="10">'Forma 9'!$E$161</definedName>
    <definedName name="VAS078_F_Asenizacinesma1AtaskaitinisLaikotarpis" localSheetId="10">'Forma 9'!$E$187</definedName>
    <definedName name="VAS078_F_Azotasn1AtaskaitinisLaikotarpis" localSheetId="10">'Forma 9'!$E$115</definedName>
    <definedName name="VAS078_F_Azotasn2AtaskaitinisLaikotarpis" localSheetId="10">'Forma 9'!$E$121</definedName>
    <definedName name="VAS078_F_Beslegeseirkit1AtaskaitinisLaikotarpis" localSheetId="10">'Forma 9'!$E$40</definedName>
    <definedName name="VAS078_F_Biologiniosume1AtaskaitinisLaikotarpis" localSheetId="10">'Forma 9'!$E$104</definedName>
    <definedName name="VAS078_F_Bokstuskaicius1AtaskaitinisLaikotarpis" localSheetId="10">'Forma 9'!$E$50</definedName>
    <definedName name="VAS078_F_Chloru1AtaskaitinisLaikotarpis" localSheetId="10">'Forma 9'!$E$48</definedName>
    <definedName name="VAS078_F_Darbomasinuiri1AtaskaitinisLaikotarpis" localSheetId="10">'Forma 9'!$E$134</definedName>
    <definedName name="VAS078_F_Daugiabuciunam2AtaskaitinisLaikotarpis" localSheetId="10">'Forma 9'!$E$66</definedName>
    <definedName name="VAS078_F_Daugiabuciuose3AtaskaitinisLaikotarpis" localSheetId="10">'Forma 9'!$E$71</definedName>
    <definedName name="VAS078_F_Denitrifikacij1AtaskaitinisLaikotarpis" localSheetId="10">'Forma 9'!$E$106</definedName>
    <definedName name="VAS078_F_Dezinfekavimoi1AtaskaitinisLaikotarpis" localSheetId="10">'Forma 9'!$E$45</definedName>
    <definedName name="VAS078_F_Dezinfekuotoch1AtaskaitinisLaikotarpis" localSheetId="10">'Forma 9'!$E$49</definedName>
    <definedName name="VAS078_F_Dezinfekuotona1AtaskaitinisLaikotarpis" localSheetId="10">'Forma 9'!$E$47</definedName>
    <definedName name="VAS078_F_Dezinfekuotova1AtaskaitinisLaikotarpis" localSheetId="10">'Forma 9'!$E$44</definedName>
    <definedName name="VAS078_F_Dumblokiekisde1AtaskaitinisLaikotarpis" localSheetId="10">'Forma 9'!$E$124</definedName>
    <definedName name="VAS078_F_Dumblokiekisde2AtaskaitinisLaikotarpis" localSheetId="10">'Forma 9'!$E$125</definedName>
    <definedName name="VAS078_F_Dumblokiekisde3AtaskaitinisLaikotarpis" localSheetId="10">'Forma 9'!$E$126</definedName>
    <definedName name="VAS078_F_Dumblokiekisde4AtaskaitinisLaikotarpis" localSheetId="10">'Forma 9'!$E$127</definedName>
    <definedName name="VAS078_F_Filtracijoslau1AtaskaitinisLaikotarpis" localSheetId="10">'Forma 9'!$E$99</definedName>
    <definedName name="VAS078_F_Filtracijoslau2AtaskaitinisLaikotarpis" localSheetId="10">'Forma 9'!$E$100</definedName>
    <definedName name="VAS078_F_Fosforasp1AtaskaitinisLaikotarpis" localSheetId="10">'Forma 9'!$E$116</definedName>
    <definedName name="VAS078_F_Fosforasp2AtaskaitinisLaikotarpis" localSheetId="10">'Forma 9'!$E$122</definedName>
    <definedName name="VAS078_F_Greziniuoseins1AtaskaitinisLaikotarpis" localSheetId="10">'Forma 9'!$E$33</definedName>
    <definedName name="VAS078_F_Hidrantuskaici1AtaskaitinisLaikotarpis" localSheetId="10">'Forma 9'!$E$68</definedName>
    <definedName name="VAS078_F_Individualiuna1AtaskaitinisLaikotarpis" localSheetId="10">'Forma 9'!$E$85</definedName>
    <definedName name="VAS078_F_Instaliuotusiu1AtaskaitinisLaikotarpis" localSheetId="10">'Forma 9'!$E$52</definedName>
    <definedName name="VAS078_F_Isjutransporto1AtaskaitinisLaikotarpis" localSheetId="10">'Forma 9'!$E$186</definedName>
    <definedName name="VAS078_F_Issioskaiciaus13AtaskaitinisLaikotarpis" localSheetId="10">'Forma 9'!$E$70</definedName>
    <definedName name="VAS078_F_Issioskaiciaus14AtaskaitinisLaikotarpis" localSheetId="10">'Forma 9'!$E$81</definedName>
    <definedName name="VAS078_F_Issioskaiciaus15AtaskaitinisLaikotarpis" localSheetId="10">'Forma 9'!$E$84</definedName>
    <definedName name="VAS078_F_Issioskaiciaus16AtaskaitinisLaikotarpis" localSheetId="10">'Forma 9'!$E$94</definedName>
    <definedName name="VAS078_F_Issioskaiciaus17AtaskaitinisLaikotarpis" localSheetId="10">'Forma 9'!$E$191</definedName>
    <definedName name="VAS078_F_Istoskaiciausn1AtaskaitinisLaikotarpis" localSheetId="10">'Forma 9'!$E$46</definedName>
    <definedName name="VAS078_F_Istoskaiciausu1AtaskaitinisLaikotarpis" localSheetId="10">'Forma 9'!$E$39</definedName>
    <definedName name="VAS078_F_Istoskaiciausv1AtaskaitinisLaikotarpis" localSheetId="10">'Forma 9'!$E$37</definedName>
    <definedName name="VAS078_F_Isvalytunuotek1AtaskaitinisLaikotarpis" localSheetId="10">'Forma 9'!$E$130</definedName>
    <definedName name="VAS078_F_Isvalytupavirs1AtaskaitinisLaikotarpis" localSheetId="10">'Forma 9'!$E$132</definedName>
    <definedName name="VAS078_F_Ivadiniukartus1AtaskaitinisLaikotarpis" localSheetId="10">'Forma 9'!$E$69</definedName>
    <definedName name="VAS078_F_Kanalizacijoje1AtaskaitinisLaikotarpis" localSheetId="10">'Forma 9'!$E$87</definedName>
    <definedName name="VAS078_F_Kanalizacijosi1AtaskaitinisLaikotarpis" localSheetId="10">'Forma 9'!$E$82</definedName>
    <definedName name="VAS078_F_Kanalizacijoss1AtaskaitinisLaikotarpis" localSheetId="10">'Forma 9'!$E$76</definedName>
    <definedName name="VAS078_F_Kanalizavimopa1AtaskaitinisLaikotarpis" localSheetId="10">'Forma 9'!$E$83</definedName>
    <definedName name="VAS078_F_Kitaisbudaispa1AtaskaitinisLaikotarpis" localSheetId="10">'Forma 9'!$E$42</definedName>
    <definedName name="VAS078_F_Kitosspecialio1AtaskaitinisLaikotarpis" localSheetId="10">'Forma 9'!$E$189</definedName>
    <definedName name="VAS078_F_Kitudarbomasin1AtaskaitinisLaikotarpis" localSheetId="10">'Forma 9'!$E$110</definedName>
    <definedName name="VAS078_F_Kitupadaliniup1AtaskaitinisLaikotarpis" localSheetId="10">'Forma 9'!$E$195</definedName>
    <definedName name="VAS078_F_Kituvandentiek1AtaskaitinisLaikotarpis" localSheetId="10">'Forma 9'!$E$64</definedName>
    <definedName name="VAS078_F_Kompostodregnu1AtaskaitinisLaikotarpis" localSheetId="10">'Forma 9'!$E$172</definedName>
    <definedName name="VAS078_F_Kompostokiekis1AtaskaitinisLaikotarpis" localSheetId="10">'Forma 9'!$E$171</definedName>
    <definedName name="VAS078_F_Magistraliniuv1AtaskaitinisLaikotarpis" localSheetId="10">'Forma 9'!$E$63</definedName>
    <definedName name="VAS078_F_Mechaniniovaly1AtaskaitinisLaikotarpis" localSheetId="10">'Forma 9'!$E$102</definedName>
    <definedName name="VAS078_F_Membraniniaios1AtaskaitinisLaikotarpis" localSheetId="10">'Forma 9'!$E$55</definedName>
    <definedName name="VAS078_F_Membraniniaiul1AtaskaitinisLaikotarpis" localSheetId="10">'Forma 9'!$E$53</definedName>
    <definedName name="VAS078_F_Metinisbiologi1AtaskaitinisLaikotarpis" localSheetId="10">'Forma 9'!$E$105</definedName>
    <definedName name="VAS078_F_Metinisdenitri1AtaskaitinisLaikotarpis" localSheetId="10">'Forma 9'!$E$107</definedName>
    <definedName name="VAS078_F_Metinisfiltrav1AtaskaitinisLaikotarpis" localSheetId="10">'Forma 9'!$E$101</definedName>
    <definedName name="VAS078_F_Metinismechani1AtaskaitinisLaikotarpis" localSheetId="10">'Forma 9'!$E$103</definedName>
    <definedName name="VAS078_F_Metinisnuoteku1AtaskaitinisLaikotarpis" localSheetId="10">'Forma 9'!$E$174</definedName>
    <definedName name="VAS078_F_Metinisnuoteku2AtaskaitinisLaikotarpis" localSheetId="10">'Forma 9'!$E$182</definedName>
    <definedName name="VAS078_F_Metinisparuost1AtaskaitinisLaikotarpis" localSheetId="10">'Forma 9'!$E$38</definedName>
    <definedName name="VAS078_F_Naftosprodukta1AtaskaitinisLaikotarpis" localSheetId="10">'Forma 9'!$E$138</definedName>
    <definedName name="VAS078_F_Naftosprodukta2AtaskaitinisLaikotarpis" localSheetId="10">'Forma 9'!$E$142</definedName>
    <definedName name="VAS078_F_Nuotekudumbloa1AtaskaitinisLaikotarpis" localSheetId="10">'Forma 9'!$E$25</definedName>
    <definedName name="VAS078_F_Nuotekudumblod1AtaskaitinisLaikotarpis" localSheetId="10">'Forma 9'!$E$29</definedName>
    <definedName name="VAS078_F_Nuotekudumblod3AtaskaitinisLaikotarpis" localSheetId="10">'Forma 9'!$E$169</definedName>
    <definedName name="VAS078_F_Nuotekudumblok1AtaskaitinisLaikotarpis" localSheetId="10">'Forma 9'!$E$30</definedName>
    <definedName name="VAS078_F_Nuotekudumblok2AtaskaitinisLaikotarpis" localSheetId="10">'Forma 9'!$E$151</definedName>
    <definedName name="VAS078_F_Nuotekudumblok3AtaskaitinisLaikotarpis" localSheetId="10">'Forma 9'!$E$153</definedName>
    <definedName name="VAS078_F_Nuotekudumblok4AtaskaitinisLaikotarpis" localSheetId="10">'Forma 9'!$E$158</definedName>
    <definedName name="VAS078_F_Nuotekudumblok5AtaskaitinisLaikotarpis" localSheetId="10">'Forma 9'!$E$163</definedName>
    <definedName name="VAS078_F_Nuotekudumblok6AtaskaitinisLaikotarpis" localSheetId="10">'Forma 9'!$E$166</definedName>
    <definedName name="VAS078_F_Nuotekudumblok7AtaskaitinisLaikotarpis" localSheetId="10">'Forma 9'!$E$168</definedName>
    <definedName name="VAS078_F_Nuotekudumblop1AtaskaitinisLaikotarpis" localSheetId="10">'Forma 9'!$E$28</definedName>
    <definedName name="VAS078_F_Nuotekudumblop2AtaskaitinisLaikotarpis" localSheetId="10">'Forma 9'!$E$159</definedName>
    <definedName name="VAS078_F_Nuotekudumblos1AtaskaitinisLaikotarpis" localSheetId="10">'Forma 9'!$E$27</definedName>
    <definedName name="VAS078_F_Nuotekudumblos2AtaskaitinisLaikotarpis" localSheetId="10">'Forma 9'!$E$164</definedName>
    <definedName name="VAS078_F_Nuotekudumblot10AtaskaitinisLaikotarpis" localSheetId="10">'Forma 9'!$E$154</definedName>
    <definedName name="VAS078_F_Nuotekudumblot11AtaskaitinisLaikotarpis" localSheetId="10">'Forma 9'!$E$175</definedName>
    <definedName name="VAS078_F_Nuotekudumblot12AtaskaitinisLaikotarpis" localSheetId="10">'Forma 9'!$E$183</definedName>
    <definedName name="VAS078_F_Nuotekudumblot7AtaskaitinisLaikotarpis" localSheetId="10">'Forma 9'!$E$26</definedName>
    <definedName name="VAS078_F_Nuotekudumblot8AtaskaitinisLaikotarpis" localSheetId="10">'Forma 9'!$E$149</definedName>
    <definedName name="VAS078_F_Nuotekudumblov1AtaskaitinisLaikotarpis" localSheetId="10">'Forma 9'!$E$152</definedName>
    <definedName name="VAS078_F_Nuotekudumblov2AtaskaitinisLaikotarpis" localSheetId="10">'Forma 9'!$E$167</definedName>
    <definedName name="VAS078_F_Nuotekulaborat1AtaskaitinisLaikotarpis" localSheetId="10">'Forma 9'!$E$192</definedName>
    <definedName name="VAS078_F_Nuotekuperpump1AtaskaitinisLaikotarpis" localSheetId="10">'Forma 9'!$E$77</definedName>
    <definedName name="VAS078_F_Nuotekusiurbli1AtaskaitinisLaikotarpis" localSheetId="10">'Forma 9'!$E$14</definedName>
    <definedName name="VAS078_F_Nuotekutinklui1AtaskaitinisLaikotarpis" localSheetId="10">'Forma 9'!$E$80</definedName>
    <definedName name="VAS078_F_Nuotekuvalyklo1AtaskaitinisLaikotarpis" localSheetId="10">'Forma 9'!$E$108</definedName>
    <definedName name="VAS078_F_Nuotekuvalyklo2AtaskaitinisLaikotarpis" localSheetId="10">'Forma 9'!$E$109</definedName>
    <definedName name="VAS078_F_Nuotekuvalyklu1AtaskaitinisLaikotarpis" localSheetId="10">'Forma 9'!$E$16</definedName>
    <definedName name="VAS078_F_Pagalbiochemin1AtaskaitinisLaikotarpis" localSheetId="10">'Forma 9'!$E$112</definedName>
    <definedName name="VAS078_F_Pagalbiochemin2AtaskaitinisLaikotarpis" localSheetId="10">'Forma 9'!$E$118</definedName>
    <definedName name="VAS078_F_Pagalbiochemin3AtaskaitinisLaikotarpis" localSheetId="10">'Forma 9'!$E$129</definedName>
    <definedName name="VAS078_F_Pagalbiochemin4AtaskaitinisLaikotarpis" localSheetId="10">'Forma 9'!$E$136</definedName>
    <definedName name="VAS078_F_Pagalbiochemin5AtaskaitinisLaikotarpis" localSheetId="10">'Forma 9'!$E$140</definedName>
    <definedName name="VAS078_F_Pagalbiochemin6AtaskaitinisLaikotarpis" localSheetId="10">'Forma 9'!$E$144</definedName>
    <definedName name="VAS078_F_Pagamintubrike1AtaskaitinisLaikotarpis" localSheetId="10">'Forma 9'!$E$180</definedName>
    <definedName name="VAS078_F_Pagamintugranu1AtaskaitinisLaikotarpis" localSheetId="10">'Forma 9'!$E$181</definedName>
    <definedName name="VAS078_F_Paruostonuotek1AtaskaitinisLaikotarpis" localSheetId="10">'Forma 9'!$E$177</definedName>
    <definedName name="VAS078_F_Paruostonuotek2AtaskaitinisLaikotarpis" localSheetId="10">'Forma 9'!$E$178</definedName>
    <definedName name="VAS078_F_Patiektasvande1AtaskaitinisLaikotarpis" localSheetId="10">'Forma 9'!$E$43</definedName>
    <definedName name="VAS078_F_Pavirsiniunuot10AtaskaitinisLaikotarpis" localSheetId="10">'Forma 9'!$E$90</definedName>
    <definedName name="VAS078_F_Pavirsiniunuot11AtaskaitinisLaikotarpis" localSheetId="10">'Forma 9'!$E$91</definedName>
    <definedName name="VAS078_F_Pavirsiniunuot12AtaskaitinisLaikotarpis" localSheetId="10">'Forma 9'!$E$93</definedName>
    <definedName name="VAS078_F_Pavirsiniunuot13AtaskaitinisLaikotarpis" localSheetId="10">'Forma 9'!$E$95</definedName>
    <definedName name="VAS078_F_Pavirsiniunuot14AtaskaitinisLaikotarpis" localSheetId="10">'Forma 9'!$E$96</definedName>
    <definedName name="VAS078_F_Pavirsiniunuot15AtaskaitinisLaikotarpis" localSheetId="10">'Forma 9'!$E$97</definedName>
    <definedName name="VAS078_F_Pavirsiniunuot16AtaskaitinisLaikotarpis" localSheetId="10">'Forma 9'!$E$133</definedName>
    <definedName name="VAS078_F_Pavirsiniunuot7AtaskaitinisLaikotarpis" localSheetId="10">'Forma 9'!$E$15</definedName>
    <definedName name="VAS078_F_Pavirsiniunuot8AtaskaitinisLaikotarpis" localSheetId="10">'Forma 9'!$E$21</definedName>
    <definedName name="VAS078_F_Pavirsiniunuot9AtaskaitinisLaikotarpis" localSheetId="10">'Forma 9'!$E$89</definedName>
    <definedName name="VAS078_F_Perpumpavimost1AtaskaitinisLaikotarpis" localSheetId="10">'Forma 9'!$E$78</definedName>
    <definedName name="VAS078_F_Pozeminiovande1AtaskaitinisLaikotarpis" localSheetId="10">'Forma 9'!$E$62</definedName>
    <definedName name="VAS078_F_Rezervuaruskai1AtaskaitinisLaikotarpis" localSheetId="10">'Forma 9'!$E$51</definedName>
    <definedName name="VAS078_F_Riebalair1AtaskaitinisLaikotarpis" localSheetId="10">'Forma 9'!$E$114</definedName>
    <definedName name="VAS078_F_Riebalair2AtaskaitinisLaikotarpis" localSheetId="10">'Forma 9'!$E$120</definedName>
    <definedName name="VAS078_F_Sausumedziaguk1AtaskaitinisLaikotarpis" localSheetId="10">'Forma 9'!$E$173</definedName>
    <definedName name="VAS078_F_Sausumedziaguk2AtaskaitinisLaikotarpis" localSheetId="10">'Forma 9'!$E$179</definedName>
    <definedName name="VAS078_F_Skaitikliubutu1AtaskaitinisLaikotarpis" localSheetId="10">'Forma 9'!$E$73</definedName>
    <definedName name="VAS078_F_Suspenduotosme1AtaskaitinisLaikotarpis" localSheetId="10">'Forma 9'!$E$113</definedName>
    <definedName name="VAS078_F_Suspenduotosme2AtaskaitinisLaikotarpis" localSheetId="10">'Forma 9'!$E$119</definedName>
    <definedName name="VAS078_F_Suspenduotosme3AtaskaitinisLaikotarpis" localSheetId="10">'Forma 9'!$E$137</definedName>
    <definedName name="VAS078_F_Suspenduotosme4AtaskaitinisLaikotarpis" localSheetId="10">'Forma 9'!$E$141</definedName>
    <definedName name="VAS078_F_Transportoprie10AtaskaitinisLaikotarpis" localSheetId="10">'Forma 9'!$E$185</definedName>
    <definedName name="VAS078_F_Transportoprie11AtaskaitinisLaikotarpis" localSheetId="10">'Forma 9'!$E$188</definedName>
    <definedName name="VAS078_F_Transportoprie12AtaskaitinisLaikotarpis" localSheetId="10">'Forma 9'!$E$190</definedName>
    <definedName name="VAS078_F_Uzdaroseslegin1AtaskaitinisLaikotarpis" localSheetId="10">'Forma 9'!$E$41</definedName>
    <definedName name="VAS078_F_Valyklosesusid1AtaskaitinisLaikotarpis" localSheetId="10">'Forma 9'!$E$146</definedName>
    <definedName name="VAS078_F_Valyklosesusid2AtaskaitinisLaikotarpis" localSheetId="10">'Forma 9'!$E$147</definedName>
    <definedName name="VAS078_F_Valyklosesusid3AtaskaitinisLaikotarpis" localSheetId="10">'Forma 9'!$E$148</definedName>
    <definedName name="VAS078_F_Vandensaeravim1AtaskaitinisLaikotarpis" localSheetId="10">'Forma 9'!$E$36</definedName>
    <definedName name="VAS078_F_Vandensemimoko1AtaskaitinisLaikotarpis" localSheetId="10">'Forma 9'!$E$67</definedName>
    <definedName name="VAS078_F_Vandensisgavimo1AtaskaitinisLaikotarpis" localSheetId="10">'Forma 9'!$E$11</definedName>
    <definedName name="VAS078_F_Vandenspakelim1AtaskaitinisLaikotarpis" localSheetId="10">'Forma 9'!$E$13</definedName>
    <definedName name="VAS078_F_Vandenspakelim2AtaskaitinisLaikotarpis" localSheetId="10">'Forma 9'!$E$59</definedName>
    <definedName name="VAS078_F_Vandenspakelim3AtaskaitinisLaikotarpis" localSheetId="10">'Forma 9'!$E$60</definedName>
    <definedName name="VAS078_F_Vandensruosime1AtaskaitinisLaikotarpis" localSheetId="10">'Forma 9'!$E$54</definedName>
    <definedName name="VAS078_F_Vandensruosimo1AtaskaitinisLaikotarpis" localSheetId="10">'Forma 9'!$E$12</definedName>
    <definedName name="VAS078_F_Vandentiekyjel1AtaskaitinisLaikotarpis" localSheetId="10">'Forma 9'!$E$74</definedName>
    <definedName name="VAS078_F_Vandentiekiopr1AtaskaitinisLaikotarpis" localSheetId="10">'Forma 9'!$E$65</definedName>
    <definedName name="VAS078_F_Vandentiekiusk1AtaskaitinisLaikotarpis" localSheetId="10">'Forma 9'!$E$58</definedName>
    <definedName name="VAS078_F_Vandenvieciusk1AtaskaitinisLaikotarpis" localSheetId="10">'Forma 9'!$E$32</definedName>
    <definedName name="VAS078_F_Vidutinisnuote1AtaskaitinisLaikotarpis" localSheetId="10">'Forma 9'!$E$157</definedName>
    <definedName name="VAS078_F_Vidutinisnuote2AtaskaitinisLaikotarpis" localSheetId="10">'Forma 9'!$E$162</definedName>
    <definedName name="VAS078_F_Vidutinispajeg1AtaskaitinisLaikotarpis" localSheetId="10">'Forma 9'!$E$17</definedName>
    <definedName name="VAS078_F_Vidutinispajeg2AtaskaitinisLaikotarpis" localSheetId="10">'Forma 9'!$E$18</definedName>
    <definedName name="VAS078_F_Vidutinispajeg3AtaskaitinisLaikotarpis" localSheetId="10">'Forma 9'!$E$19</definedName>
    <definedName name="VAS078_F_Vidutinispajeg4AtaskaitinisLaikotarpis" localSheetId="10">'Forma 9'!$E$20</definedName>
    <definedName name="VAS078_F_Vidutinispajeg5AtaskaitinisLaikotarpis" localSheetId="10">'Forma 9'!$E$22</definedName>
    <definedName name="VAS078_F_Vidutinispajeg6AtaskaitinisLaikotarpis" localSheetId="10">'Forma 9'!$E$23</definedName>
    <definedName name="VAS078_F_Vidutinispajeg7AtaskaitinisLaikotarpis" localSheetId="10">'Forma 9'!$E$24</definedName>
    <definedName name="VAS078_F_Vidutinissvert1AtaskaitinisLaikotarpis" localSheetId="10">'Forma 9'!$E$34</definedName>
    <definedName name="VAS078_F_Vidutinissvert2AtaskaitinisLaikotarpis" localSheetId="10">'Forma 9'!$E$56</definedName>
    <definedName name="VAS078_F_Vidutinissvert3AtaskaitinisLaikotarpis" localSheetId="10">'Forma 9'!$E$61</definedName>
    <definedName name="VAS078_F_Vidutinissvert4AtaskaitinisLaikotarpis" localSheetId="10">'Forma 9'!$E$79</definedName>
    <definedName name="VAS078_F_Vidutinissvert5AtaskaitinisLaikotarpis" localSheetId="10">'Forma 9'!$E$92</definedName>
    <definedName name="VAS083_D_Apskaitosveikla1" localSheetId="11">'Forma 12'!$N$9</definedName>
    <definedName name="VAS083_D_Atsiskaitomiej1" localSheetId="11">'Forma 12'!$C$63</definedName>
    <definedName name="VAS083_D_Atsiskaitomiej2" localSheetId="11">'Forma 12'!$C$145</definedName>
    <definedName name="VAS083_D_Atsiskaitomiej3" localSheetId="11">'Forma 12'!$C$227</definedName>
    <definedName name="VAS083_D_Bendraipaskirs1" localSheetId="11">'Forma 12'!$C$174</definedName>
    <definedName name="VAS083_D_Geriamojovande1" localSheetId="11">'Forma 12'!$C$33</definedName>
    <definedName name="VAS083_D_Geriamojovande2" localSheetId="11">'Forma 12'!$C$59</definedName>
    <definedName name="VAS083_D_Geriamojovande3" localSheetId="11">'Forma 12'!$C$115</definedName>
    <definedName name="VAS083_D_Geriamojovande4" localSheetId="11">'Forma 12'!$C$141</definedName>
    <definedName name="VAS083_D_Geriamojovande5" localSheetId="11">'Forma 12'!$C$197</definedName>
    <definedName name="VAS083_D_Geriamojovande6" localSheetId="11">'Forma 12'!$C$223</definedName>
    <definedName name="VAS083_D_Geriamojovande7" localSheetId="11">'Forma 12'!$G$9</definedName>
    <definedName name="VAS083_D_Geriamojovande8" localSheetId="11">'Forma 12'!$H$9</definedName>
    <definedName name="VAS083_D_Geriamojovande9" localSheetId="11">'Forma 12'!$I$9</definedName>
    <definedName name="VAS083_D_Ilgalaikioturt1" localSheetId="11">'Forma 12'!$C$13</definedName>
    <definedName name="VAS083_D_Ilgalaikioturt10" localSheetId="11">'Forma 12'!$C$26</definedName>
    <definedName name="VAS083_D_Ilgalaikioturt100" localSheetId="11">'Forma 12'!$C$154</definedName>
    <definedName name="VAS083_D_Ilgalaikioturt101" localSheetId="11">'Forma 12'!$C$155</definedName>
    <definedName name="VAS083_D_Ilgalaikioturt102" localSheetId="11">'Forma 12'!$C$156</definedName>
    <definedName name="VAS083_D_Ilgalaikioturt103" localSheetId="11">'Forma 12'!$C$158</definedName>
    <definedName name="VAS083_D_Ilgalaikioturt104" localSheetId="11">'Forma 12'!$C$159</definedName>
    <definedName name="VAS083_D_Ilgalaikioturt105" localSheetId="11">'Forma 12'!$C$160</definedName>
    <definedName name="VAS083_D_Ilgalaikioturt106" localSheetId="11">'Forma 12'!$C$163</definedName>
    <definedName name="VAS083_D_Ilgalaikioturt107" localSheetId="11">'Forma 12'!$C$164</definedName>
    <definedName name="VAS083_D_Ilgalaikioturt108" localSheetId="11">'Forma 12'!$C$165</definedName>
    <definedName name="VAS083_D_Ilgalaikioturt109" localSheetId="11">'Forma 12'!$C$167</definedName>
    <definedName name="VAS083_D_Ilgalaikioturt11" localSheetId="11">'Forma 12'!$C$27</definedName>
    <definedName name="VAS083_D_Ilgalaikioturt110" localSheetId="11">'Forma 12'!$C$168</definedName>
    <definedName name="VAS083_D_Ilgalaikioturt111" localSheetId="11">'Forma 12'!$C$169</definedName>
    <definedName name="VAS083_D_Ilgalaikioturt112" localSheetId="11">'Forma 12'!$C$171</definedName>
    <definedName name="VAS083_D_Ilgalaikioturt113" localSheetId="11">'Forma 12'!$C$172</definedName>
    <definedName name="VAS083_D_Ilgalaikioturt114" localSheetId="11">'Forma 12'!$C$173</definedName>
    <definedName name="VAS083_D_Ilgalaikioturt115" localSheetId="11">'Forma 12'!$C$177</definedName>
    <definedName name="VAS083_D_Ilgalaikioturt116" localSheetId="11">'Forma 12'!$C$178</definedName>
    <definedName name="VAS083_D_Ilgalaikioturt117" localSheetId="11">'Forma 12'!$C$179</definedName>
    <definedName name="VAS083_D_Ilgalaikioturt118" localSheetId="11">'Forma 12'!$C$181</definedName>
    <definedName name="VAS083_D_Ilgalaikioturt119" localSheetId="11">'Forma 12'!$C$182</definedName>
    <definedName name="VAS083_D_Ilgalaikioturt12" localSheetId="11">'Forma 12'!$C$28</definedName>
    <definedName name="VAS083_D_Ilgalaikioturt120" localSheetId="11">'Forma 12'!$C$183</definedName>
    <definedName name="VAS083_D_Ilgalaikioturt121" localSheetId="11">'Forma 12'!$C$185</definedName>
    <definedName name="VAS083_D_Ilgalaikioturt122" localSheetId="11">'Forma 12'!$C$186</definedName>
    <definedName name="VAS083_D_Ilgalaikioturt123" localSheetId="11">'Forma 12'!$C$187</definedName>
    <definedName name="VAS083_D_Ilgalaikioturt124" localSheetId="11">'Forma 12'!$C$190</definedName>
    <definedName name="VAS083_D_Ilgalaikioturt125" localSheetId="11">'Forma 12'!$C$191</definedName>
    <definedName name="VAS083_D_Ilgalaikioturt126" localSheetId="11">'Forma 12'!$C$192</definedName>
    <definedName name="VAS083_D_Ilgalaikioturt127" localSheetId="11">'Forma 12'!$C$194</definedName>
    <definedName name="VAS083_D_Ilgalaikioturt128" localSheetId="11">'Forma 12'!$C$195</definedName>
    <definedName name="VAS083_D_Ilgalaikioturt129" localSheetId="11">'Forma 12'!$C$196</definedName>
    <definedName name="VAS083_D_Ilgalaikioturt13" localSheetId="11">'Forma 12'!$C$30</definedName>
    <definedName name="VAS083_D_Ilgalaikioturt130" localSheetId="11">'Forma 12'!$C$198</definedName>
    <definedName name="VAS083_D_Ilgalaikioturt131" localSheetId="11">'Forma 12'!$C$199</definedName>
    <definedName name="VAS083_D_Ilgalaikioturt132" localSheetId="11">'Forma 12'!$C$200</definedName>
    <definedName name="VAS083_D_Ilgalaikioturt133" localSheetId="11">'Forma 12'!$C$202</definedName>
    <definedName name="VAS083_D_Ilgalaikioturt134" localSheetId="11">'Forma 12'!$C$203</definedName>
    <definedName name="VAS083_D_Ilgalaikioturt135" localSheetId="11">'Forma 12'!$C$204</definedName>
    <definedName name="VAS083_D_Ilgalaikioturt136" localSheetId="11">'Forma 12'!$C$206</definedName>
    <definedName name="VAS083_D_Ilgalaikioturt137" localSheetId="11">'Forma 12'!$C$207</definedName>
    <definedName name="VAS083_D_Ilgalaikioturt138" localSheetId="11">'Forma 12'!$C$208</definedName>
    <definedName name="VAS083_D_Ilgalaikioturt139" localSheetId="11">'Forma 12'!$C$210</definedName>
    <definedName name="VAS083_D_Ilgalaikioturt14" localSheetId="11">'Forma 12'!$C$31</definedName>
    <definedName name="VAS083_D_Ilgalaikioturt140" localSheetId="11">'Forma 12'!$C$211</definedName>
    <definedName name="VAS083_D_Ilgalaikioturt141" localSheetId="11">'Forma 12'!$C$212</definedName>
    <definedName name="VAS083_D_Ilgalaikioturt142" localSheetId="11">'Forma 12'!$C$215</definedName>
    <definedName name="VAS083_D_Ilgalaikioturt143" localSheetId="11">'Forma 12'!$C$216</definedName>
    <definedName name="VAS083_D_Ilgalaikioturt144" localSheetId="11">'Forma 12'!$C$217</definedName>
    <definedName name="VAS083_D_Ilgalaikioturt145" localSheetId="11">'Forma 12'!$C$219</definedName>
    <definedName name="VAS083_D_Ilgalaikioturt146" localSheetId="11">'Forma 12'!$C$220</definedName>
    <definedName name="VAS083_D_Ilgalaikioturt147" localSheetId="11">'Forma 12'!$C$221</definedName>
    <definedName name="VAS083_D_Ilgalaikioturt148" localSheetId="11">'Forma 12'!$C$224</definedName>
    <definedName name="VAS083_D_Ilgalaikioturt149" localSheetId="11">'Forma 12'!$C$225</definedName>
    <definedName name="VAS083_D_Ilgalaikioturt15" localSheetId="11">'Forma 12'!$C$32</definedName>
    <definedName name="VAS083_D_Ilgalaikioturt150" localSheetId="11">'Forma 12'!$C$226</definedName>
    <definedName name="VAS083_D_Ilgalaikioturt151" localSheetId="11">'Forma 12'!$C$228</definedName>
    <definedName name="VAS083_D_Ilgalaikioturt152" localSheetId="11">'Forma 12'!$C$229</definedName>
    <definedName name="VAS083_D_Ilgalaikioturt153" localSheetId="11">'Forma 12'!$C$230</definedName>
    <definedName name="VAS083_D_Ilgalaikioturt154" localSheetId="11">'Forma 12'!$C$232</definedName>
    <definedName name="VAS083_D_Ilgalaikioturt155" localSheetId="11">'Forma 12'!$C$233</definedName>
    <definedName name="VAS083_D_Ilgalaikioturt156" localSheetId="11">'Forma 12'!$C$234</definedName>
    <definedName name="VAS083_D_Ilgalaikioturt157" localSheetId="11">'Forma 12'!$C$236</definedName>
    <definedName name="VAS083_D_Ilgalaikioturt158" localSheetId="11">'Forma 12'!$C$237</definedName>
    <definedName name="VAS083_D_Ilgalaikioturt159" localSheetId="11">'Forma 12'!$C$238</definedName>
    <definedName name="VAS083_D_Ilgalaikioturt16" localSheetId="11">'Forma 12'!$C$34</definedName>
    <definedName name="VAS083_D_Ilgalaikioturt160" localSheetId="11">'Forma 12'!$C$240</definedName>
    <definedName name="VAS083_D_Ilgalaikioturt161" localSheetId="11">'Forma 12'!$C$241</definedName>
    <definedName name="VAS083_D_Ilgalaikioturt162" localSheetId="11">'Forma 12'!$C$242</definedName>
    <definedName name="VAS083_D_Ilgalaikioturt163" localSheetId="11">'Forma 12'!$C$245</definedName>
    <definedName name="VAS083_D_Ilgalaikioturt164" localSheetId="11">'Forma 12'!$C$246</definedName>
    <definedName name="VAS083_D_Ilgalaikioturt165" localSheetId="11">'Forma 12'!$C$247</definedName>
    <definedName name="VAS083_D_Ilgalaikioturt166" localSheetId="11">'Forma 12'!$C$249</definedName>
    <definedName name="VAS083_D_Ilgalaikioturt167" localSheetId="11">'Forma 12'!$C$250</definedName>
    <definedName name="VAS083_D_Ilgalaikioturt168" localSheetId="11">'Forma 12'!$C$251</definedName>
    <definedName name="VAS083_D_Ilgalaikioturt17" localSheetId="11">'Forma 12'!$C$35</definedName>
    <definedName name="VAS083_D_Ilgalaikioturt18" localSheetId="11">'Forma 12'!$C$36</definedName>
    <definedName name="VAS083_D_Ilgalaikioturt19" localSheetId="11">'Forma 12'!$C$38</definedName>
    <definedName name="VAS083_D_Ilgalaikioturt2" localSheetId="11">'Forma 12'!$C$14</definedName>
    <definedName name="VAS083_D_Ilgalaikioturt20" localSheetId="11">'Forma 12'!$C$39</definedName>
    <definedName name="VAS083_D_Ilgalaikioturt21" localSheetId="11">'Forma 12'!$C$40</definedName>
    <definedName name="VAS083_D_Ilgalaikioturt22" localSheetId="11">'Forma 12'!$C$42</definedName>
    <definedName name="VAS083_D_Ilgalaikioturt23" localSheetId="11">'Forma 12'!$C$43</definedName>
    <definedName name="VAS083_D_Ilgalaikioturt24" localSheetId="11">'Forma 12'!$C$44</definedName>
    <definedName name="VAS083_D_Ilgalaikioturt25" localSheetId="11">'Forma 12'!$C$46</definedName>
    <definedName name="VAS083_D_Ilgalaikioturt26" localSheetId="11">'Forma 12'!$C$47</definedName>
    <definedName name="VAS083_D_Ilgalaikioturt27" localSheetId="11">'Forma 12'!$C$48</definedName>
    <definedName name="VAS083_D_Ilgalaikioturt28" localSheetId="11">'Forma 12'!$C$51</definedName>
    <definedName name="VAS083_D_Ilgalaikioturt29" localSheetId="11">'Forma 12'!$C$52</definedName>
    <definedName name="VAS083_D_Ilgalaikioturt3" localSheetId="11">'Forma 12'!$C$15</definedName>
    <definedName name="VAS083_D_Ilgalaikioturt30" localSheetId="11">'Forma 12'!$C$53</definedName>
    <definedName name="VAS083_D_Ilgalaikioturt31" localSheetId="11">'Forma 12'!$C$55</definedName>
    <definedName name="VAS083_D_Ilgalaikioturt32" localSheetId="11">'Forma 12'!$C$56</definedName>
    <definedName name="VAS083_D_Ilgalaikioturt33" localSheetId="11">'Forma 12'!$C$57</definedName>
    <definedName name="VAS083_D_Ilgalaikioturt34" localSheetId="11">'Forma 12'!$C$60</definedName>
    <definedName name="VAS083_D_Ilgalaikioturt35" localSheetId="11">'Forma 12'!$C$61</definedName>
    <definedName name="VAS083_D_Ilgalaikioturt36" localSheetId="11">'Forma 12'!$C$62</definedName>
    <definedName name="VAS083_D_Ilgalaikioturt37" localSheetId="11">'Forma 12'!$C$64</definedName>
    <definedName name="VAS083_D_Ilgalaikioturt38" localSheetId="11">'Forma 12'!$C$65</definedName>
    <definedName name="VAS083_D_Ilgalaikioturt39" localSheetId="11">'Forma 12'!$C$66</definedName>
    <definedName name="VAS083_D_Ilgalaikioturt4" localSheetId="11">'Forma 12'!$C$17</definedName>
    <definedName name="VAS083_D_Ilgalaikioturt40" localSheetId="11">'Forma 12'!$C$68</definedName>
    <definedName name="VAS083_D_Ilgalaikioturt41" localSheetId="11">'Forma 12'!$C$69</definedName>
    <definedName name="VAS083_D_Ilgalaikioturt42" localSheetId="11">'Forma 12'!$C$70</definedName>
    <definedName name="VAS083_D_Ilgalaikioturt43" localSheetId="11">'Forma 12'!$C$72</definedName>
    <definedName name="VAS083_D_Ilgalaikioturt44" localSheetId="11">'Forma 12'!$C$73</definedName>
    <definedName name="VAS083_D_Ilgalaikioturt45" localSheetId="11">'Forma 12'!$C$74</definedName>
    <definedName name="VAS083_D_Ilgalaikioturt46" localSheetId="11">'Forma 12'!$C$76</definedName>
    <definedName name="VAS083_D_Ilgalaikioturt47" localSheetId="11">'Forma 12'!$C$77</definedName>
    <definedName name="VAS083_D_Ilgalaikioturt48" localSheetId="11">'Forma 12'!$C$78</definedName>
    <definedName name="VAS083_D_Ilgalaikioturt49" localSheetId="11">'Forma 12'!$C$81</definedName>
    <definedName name="VAS083_D_Ilgalaikioturt5" localSheetId="11">'Forma 12'!$C$18</definedName>
    <definedName name="VAS083_D_Ilgalaikioturt50" localSheetId="11">'Forma 12'!$C$82</definedName>
    <definedName name="VAS083_D_Ilgalaikioturt51" localSheetId="11">'Forma 12'!$C$83</definedName>
    <definedName name="VAS083_D_Ilgalaikioturt52" localSheetId="11">'Forma 12'!$C$85</definedName>
    <definedName name="VAS083_D_Ilgalaikioturt53" localSheetId="11">'Forma 12'!$C$86</definedName>
    <definedName name="VAS083_D_Ilgalaikioturt54" localSheetId="11">'Forma 12'!$C$87</definedName>
    <definedName name="VAS083_D_Ilgalaikioturt55" localSheetId="11">'Forma 12'!$C$89</definedName>
    <definedName name="VAS083_D_Ilgalaikioturt56" localSheetId="11">'Forma 12'!$C$90</definedName>
    <definedName name="VAS083_D_Ilgalaikioturt57" localSheetId="11">'Forma 12'!$C$91</definedName>
    <definedName name="VAS083_D_Ilgalaikioturt58" localSheetId="11">'Forma 12'!$C$95</definedName>
    <definedName name="VAS083_D_Ilgalaikioturt59" localSheetId="11">'Forma 12'!$C$96</definedName>
    <definedName name="VAS083_D_Ilgalaikioturt6" localSheetId="11">'Forma 12'!$C$19</definedName>
    <definedName name="VAS083_D_Ilgalaikioturt60" localSheetId="11">'Forma 12'!$C$97</definedName>
    <definedName name="VAS083_D_Ilgalaikioturt61" localSheetId="11">'Forma 12'!$C$99</definedName>
    <definedName name="VAS083_D_Ilgalaikioturt62" localSheetId="11">'Forma 12'!$C$100</definedName>
    <definedName name="VAS083_D_Ilgalaikioturt63" localSheetId="11">'Forma 12'!$C$101</definedName>
    <definedName name="VAS083_D_Ilgalaikioturt64" localSheetId="11">'Forma 12'!$C$103</definedName>
    <definedName name="VAS083_D_Ilgalaikioturt65" localSheetId="11">'Forma 12'!$C$104</definedName>
    <definedName name="VAS083_D_Ilgalaikioturt66" localSheetId="11">'Forma 12'!$C$105</definedName>
    <definedName name="VAS083_D_Ilgalaikioturt67" localSheetId="11">'Forma 12'!$C$108</definedName>
    <definedName name="VAS083_D_Ilgalaikioturt68" localSheetId="11">'Forma 12'!$C$109</definedName>
    <definedName name="VAS083_D_Ilgalaikioturt69" localSheetId="11">'Forma 12'!$C$110</definedName>
    <definedName name="VAS083_D_Ilgalaikioturt7" localSheetId="11">'Forma 12'!$C$21</definedName>
    <definedName name="VAS083_D_Ilgalaikioturt70" localSheetId="11">'Forma 12'!$C$112</definedName>
    <definedName name="VAS083_D_Ilgalaikioturt71" localSheetId="11">'Forma 12'!$C$113</definedName>
    <definedName name="VAS083_D_Ilgalaikioturt72" localSheetId="11">'Forma 12'!$C$114</definedName>
    <definedName name="VAS083_D_Ilgalaikioturt73" localSheetId="11">'Forma 12'!$C$116</definedName>
    <definedName name="VAS083_D_Ilgalaikioturt74" localSheetId="11">'Forma 12'!$C$117</definedName>
    <definedName name="VAS083_D_Ilgalaikioturt75" localSheetId="11">'Forma 12'!$C$118</definedName>
    <definedName name="VAS083_D_Ilgalaikioturt76" localSheetId="11">'Forma 12'!$C$120</definedName>
    <definedName name="VAS083_D_Ilgalaikioturt77" localSheetId="11">'Forma 12'!$C$121</definedName>
    <definedName name="VAS083_D_Ilgalaikioturt78" localSheetId="11">'Forma 12'!$C$122</definedName>
    <definedName name="VAS083_D_Ilgalaikioturt79" localSheetId="11">'Forma 12'!$C$124</definedName>
    <definedName name="VAS083_D_Ilgalaikioturt8" localSheetId="11">'Forma 12'!$C$22</definedName>
    <definedName name="VAS083_D_Ilgalaikioturt80" localSheetId="11">'Forma 12'!$C$125</definedName>
    <definedName name="VAS083_D_Ilgalaikioturt81" localSheetId="11">'Forma 12'!$C$126</definedName>
    <definedName name="VAS083_D_Ilgalaikioturt82" localSheetId="11">'Forma 12'!$C$128</definedName>
    <definedName name="VAS083_D_Ilgalaikioturt83" localSheetId="11">'Forma 12'!$C$129</definedName>
    <definedName name="VAS083_D_Ilgalaikioturt84" localSheetId="11">'Forma 12'!$C$130</definedName>
    <definedName name="VAS083_D_Ilgalaikioturt85" localSheetId="11">'Forma 12'!$C$133</definedName>
    <definedName name="VAS083_D_Ilgalaikioturt86" localSheetId="11">'Forma 12'!$C$134</definedName>
    <definedName name="VAS083_D_Ilgalaikioturt87" localSheetId="11">'Forma 12'!$C$135</definedName>
    <definedName name="VAS083_D_Ilgalaikioturt88" localSheetId="11">'Forma 12'!$C$137</definedName>
    <definedName name="VAS083_D_Ilgalaikioturt89" localSheetId="11">'Forma 12'!$C$138</definedName>
    <definedName name="VAS083_D_Ilgalaikioturt9" localSheetId="11">'Forma 12'!$C$23</definedName>
    <definedName name="VAS083_D_Ilgalaikioturt90" localSheetId="11">'Forma 12'!$C$139</definedName>
    <definedName name="VAS083_D_Ilgalaikioturt91" localSheetId="11">'Forma 12'!$C$142</definedName>
    <definedName name="VAS083_D_Ilgalaikioturt92" localSheetId="11">'Forma 12'!$C$143</definedName>
    <definedName name="VAS083_D_Ilgalaikioturt93" localSheetId="11">'Forma 12'!$C$144</definedName>
    <definedName name="VAS083_D_Ilgalaikioturt94" localSheetId="11">'Forma 12'!$C$146</definedName>
    <definedName name="VAS083_D_Ilgalaikioturt95" localSheetId="11">'Forma 12'!$C$147</definedName>
    <definedName name="VAS083_D_Ilgalaikioturt96" localSheetId="11">'Forma 12'!$C$148</definedName>
    <definedName name="VAS083_D_Ilgalaikioturt97" localSheetId="11">'Forma 12'!$C$150</definedName>
    <definedName name="VAS083_D_Ilgalaikioturt98" localSheetId="11">'Forma 12'!$C$151</definedName>
    <definedName name="VAS083_D_Ilgalaikioturt99" localSheetId="11">'Forma 12'!$C$152</definedName>
    <definedName name="VAS083_D_Inventorinisnu1" localSheetId="11">'Forma 12'!$D$9</definedName>
    <definedName name="VAS083_D_Irankiaimatavi1" localSheetId="11">'Forma 12'!$C$75</definedName>
    <definedName name="VAS083_D_Irankiaimatavi2" localSheetId="11">'Forma 12'!$C$157</definedName>
    <definedName name="VAS083_D_Irankiaimatavi3" localSheetId="11">'Forma 12'!$C$239</definedName>
    <definedName name="VAS083_D_Irasyti1" localSheetId="11">'Forma 12'!$C$253</definedName>
    <definedName name="VAS083_D_Irasyti2" localSheetId="11">'Forma 12'!$C$254</definedName>
    <definedName name="VAS083_D_Irasyti3" localSheetId="11">'Forma 12'!$C$255</definedName>
    <definedName name="VAS083_D_Keliaiaikstele1" localSheetId="11">'Forma 12'!$C$29</definedName>
    <definedName name="VAS083_D_Keliaiaikstele2" localSheetId="11">'Forma 12'!$C$111</definedName>
    <definedName name="VAS083_D_Keliaiaikstele3" localSheetId="11">'Forma 12'!$C$193</definedName>
    <definedName name="VAS083_D_Kitareguliuoja1" localSheetId="11">'Forma 12'!$O$9</definedName>
    <definedName name="VAS083_D_Kitasilgalaiki1" localSheetId="11">'Forma 12'!$C$88</definedName>
    <definedName name="VAS083_D_Kitasilgalaiki2" localSheetId="11">'Forma 12'!$C$170</definedName>
    <definedName name="VAS083_D_Kitasilgalaiki3" localSheetId="11">'Forma 12'!$C$252</definedName>
    <definedName name="VAS083_D_Kitasnemateria1" localSheetId="11">'Forma 12'!$C$20</definedName>
    <definedName name="VAS083_D_Kitasnemateria2" localSheetId="11">'Forma 12'!$C$102</definedName>
    <definedName name="VAS083_D_Kitasnemateria3" localSheetId="11">'Forma 12'!$C$184</definedName>
    <definedName name="VAS083_D_Kitigeriamojov1" localSheetId="11">'Forma 12'!$C$71</definedName>
    <definedName name="VAS083_D_Kitigeriamojov2" localSheetId="11">'Forma 12'!$C$153</definedName>
    <definedName name="VAS083_D_Kitigeriamojov3" localSheetId="11">'Forma 12'!$C$235</definedName>
    <definedName name="VAS083_D_Kitiirenginiai1" localSheetId="11">'Forma 12'!$C$45</definedName>
    <definedName name="VAS083_D_Kitiirenginiai2" localSheetId="11">'Forma 12'!$C$58</definedName>
    <definedName name="VAS083_D_Kitiirenginiai3" localSheetId="11">'Forma 12'!$C$127</definedName>
    <definedName name="VAS083_D_Kitiirenginiai4" localSheetId="11">'Forma 12'!$C$140</definedName>
    <definedName name="VAS083_D_Kitiirenginiai5" localSheetId="11">'Forma 12'!$C$209</definedName>
    <definedName name="VAS083_D_Kitiirenginiai6" localSheetId="11">'Forma 12'!$C$222</definedName>
    <definedName name="VAS083_D_Kitostransport1" localSheetId="11">'Forma 12'!$C$84</definedName>
    <definedName name="VAS083_D_Kitostransport2" localSheetId="11">'Forma 12'!$C$166</definedName>
    <definedName name="VAS083_D_Kitostransport3" localSheetId="11">'Forma 12'!$C$248</definedName>
    <definedName name="VAS083_D_Kitosveiklosne1" localSheetId="11">'Forma 12'!$P$9</definedName>
    <definedName name="VAS083_D_Lengviejiautom1" localSheetId="11">'Forma 12'!$C$80</definedName>
    <definedName name="VAS083_D_Lengviejiautom2" localSheetId="11">'Forma 12'!$C$162</definedName>
    <definedName name="VAS083_D_Lengviejiautom3" localSheetId="11">'Forma 12'!$C$244</definedName>
    <definedName name="VAS083_D_Lrklimatokaito1" localSheetId="11">'Forma 12'!$E$9</definedName>
    <definedName name="VAS083_D_Masinosiriranga1" localSheetId="11">'Forma 12'!$C$49</definedName>
    <definedName name="VAS083_D_Masinosiriranga2" localSheetId="11">'Forma 12'!$C$131</definedName>
    <definedName name="VAS083_D_Masinosiriranga3" localSheetId="11">'Forma 12'!$C$213</definedName>
    <definedName name="VAS083_D_Nematerialusis1" localSheetId="11">'Forma 12'!$C$11</definedName>
    <definedName name="VAS083_D_Nematerialusis2" localSheetId="11">'Forma 12'!$C$93</definedName>
    <definedName name="VAS083_D_Nematerialusis3" localSheetId="11">'Forma 12'!$C$175</definedName>
    <definedName name="VAS083_D_Netiesiogiaipa1" localSheetId="11">'Forma 12'!$C$92</definedName>
    <definedName name="VAS083_D_Nuotekudumblot1" localSheetId="11">'Forma 12'!$L$9</definedName>
    <definedName name="VAS083_D_Nuotekuirdumbl1" localSheetId="11">'Forma 12'!$C$54</definedName>
    <definedName name="VAS083_D_Nuotekuirdumbl2" localSheetId="11">'Forma 12'!$C$136</definedName>
    <definedName name="VAS083_D_Nuotekuirdumbl3" localSheetId="11">'Forma 12'!$C$218</definedName>
    <definedName name="VAS083_D_Nuotekusurinki1" localSheetId="11">'Forma 12'!$J$9</definedName>
    <definedName name="VAS083_D_Nuotekuvalymas1" localSheetId="11">'Forma 12'!$K$9</definedName>
    <definedName name="VAS083_D_Pastataiadmini1" localSheetId="11">'Forma 12'!$C$25</definedName>
    <definedName name="VAS083_D_Pastataiadmini2" localSheetId="11">'Forma 12'!$C$107</definedName>
    <definedName name="VAS083_D_Pastataiadmini3" localSheetId="11">'Forma 12'!$C$189</definedName>
    <definedName name="VAS083_D_Pastataiirstat1" localSheetId="11">'Forma 12'!$C$24</definedName>
    <definedName name="VAS083_D_Pastataiirstat2" localSheetId="11">'Forma 12'!$C$106</definedName>
    <definedName name="VAS083_D_Pastataiirstat3" localSheetId="11">'Forma 12'!$C$188</definedName>
    <definedName name="VAS083_D_Pavirsiniunuot1" localSheetId="11">'Forma 12'!$M$9</definedName>
    <definedName name="VAS083_D_Saulessviesose1" localSheetId="11">'Forma 12'!$C$41</definedName>
    <definedName name="VAS083_D_Saulessviesose2" localSheetId="11">'Forma 12'!$C$123</definedName>
    <definedName name="VAS083_D_Saulessviesose3" localSheetId="11">'Forma 12'!$C$205</definedName>
    <definedName name="VAS083_D_Silumosatsiska1" localSheetId="11">'Forma 12'!$C$67</definedName>
    <definedName name="VAS083_D_Silumosatsiska2" localSheetId="11">'Forma 12'!$C$149</definedName>
    <definedName name="VAS083_D_Silumosatsiska3" localSheetId="11">'Forma 12'!$C$231</definedName>
    <definedName name="VAS083_D_Silumosirkarst1" localSheetId="11">'Forma 12'!$C$37</definedName>
    <definedName name="VAS083_D_Silumosirkarst2" localSheetId="11">'Forma 12'!$C$119</definedName>
    <definedName name="VAS083_D_Silumosirkarst3" localSheetId="11">'Forma 12'!$C$201</definedName>
    <definedName name="VAS083_D_Specprogramine1" localSheetId="11">'Forma 12'!$C$16</definedName>
    <definedName name="VAS083_D_Specprogramine2" localSheetId="11">'Forma 12'!$C$98</definedName>
    <definedName name="VAS083_D_Specprogramine3" localSheetId="11">'Forma 12'!$C$180</definedName>
    <definedName name="VAS083_D_Standartinepro1" localSheetId="11">'Forma 12'!$C$12</definedName>
    <definedName name="VAS083_D_Standartinepro2" localSheetId="11">'Forma 12'!$C$94</definedName>
    <definedName name="VAS083_D_Standartinepro3" localSheetId="11">'Forma 12'!$C$176</definedName>
    <definedName name="VAS083_D_Tiesiogiaipask1" localSheetId="11">'Forma 12'!$C$10</definedName>
    <definedName name="VAS083_D_Transportoprie1" localSheetId="11">'Forma 12'!$C$79</definedName>
    <definedName name="VAS083_D_Transportoprie2" localSheetId="11">'Forma 12'!$C$161</definedName>
    <definedName name="VAS083_D_Transportoprie3" localSheetId="11">'Forma 12'!$C$243</definedName>
    <definedName name="VAS083_D_Turtovienetask1" localSheetId="11">'Forma 12'!$F$9</definedName>
    <definedName name="VAS083_D_Vandenssiurbli1" localSheetId="11">'Forma 12'!$C$50</definedName>
    <definedName name="VAS083_D_Vandenssiurbli2" localSheetId="11">'Forma 12'!$C$132</definedName>
    <definedName name="VAS083_D_Vandenssiurbli3" localSheetId="11">'Forma 12'!$C$214</definedName>
    <definedName name="VAS083_F_Atsiskaitomiej1Apskaitosveikla1" localSheetId="11">'Forma 12'!$N$63</definedName>
    <definedName name="VAS083_F_Atsiskaitomiej1Geriamojovande7" localSheetId="11">'Forma 12'!$G$63</definedName>
    <definedName name="VAS083_F_Atsiskaitomiej1Geriamojovande8" localSheetId="11">'Forma 12'!$H$63</definedName>
    <definedName name="VAS083_F_Atsiskaitomiej1Geriamojovande9" localSheetId="11">'Forma 12'!$I$63</definedName>
    <definedName name="VAS083_F_Atsiskaitomiej1Kitareguliuoja1" localSheetId="11">'Forma 12'!$O$63</definedName>
    <definedName name="VAS083_F_Atsiskaitomiej1Kitosveiklosne1" localSheetId="11">'Forma 12'!$P$63</definedName>
    <definedName name="VAS083_F_Atsiskaitomiej1Nuotekudumblot1" localSheetId="11">'Forma 12'!$L$63</definedName>
    <definedName name="VAS083_F_Atsiskaitomiej1Nuotekusurinki1" localSheetId="11">'Forma 12'!$J$63</definedName>
    <definedName name="VAS083_F_Atsiskaitomiej1Nuotekuvalymas1" localSheetId="11">'Forma 12'!$K$63</definedName>
    <definedName name="VAS083_F_Atsiskaitomiej1Pavirsiniunuot1" localSheetId="11">'Forma 12'!$M$63</definedName>
    <definedName name="VAS083_F_Atsiskaitomiej2Apskaitosveikla1" localSheetId="11">'Forma 12'!$N$145</definedName>
    <definedName name="VAS083_F_Atsiskaitomiej2Geriamojovande7" localSheetId="11">'Forma 12'!$G$145</definedName>
    <definedName name="VAS083_F_Atsiskaitomiej2Geriamojovande8" localSheetId="11">'Forma 12'!$H$145</definedName>
    <definedName name="VAS083_F_Atsiskaitomiej2Geriamojovande9" localSheetId="11">'Forma 12'!$I$145</definedName>
    <definedName name="VAS083_F_Atsiskaitomiej2Kitareguliuoja1" localSheetId="11">'Forma 12'!$O$145</definedName>
    <definedName name="VAS083_F_Atsiskaitomiej2Kitosveiklosne1" localSheetId="11">'Forma 12'!$P$145</definedName>
    <definedName name="VAS083_F_Atsiskaitomiej2Nuotekudumblot1" localSheetId="11">'Forma 12'!$L$145</definedName>
    <definedName name="VAS083_F_Atsiskaitomiej2Nuotekusurinki1" localSheetId="11">'Forma 12'!$J$145</definedName>
    <definedName name="VAS083_F_Atsiskaitomiej2Nuotekuvalymas1" localSheetId="11">'Forma 12'!$K$145</definedName>
    <definedName name="VAS083_F_Atsiskaitomiej2Pavirsiniunuot1" localSheetId="11">'Forma 12'!$M$145</definedName>
    <definedName name="VAS083_F_Atsiskaitomiej3Apskaitosveikla1" localSheetId="11">'Forma 12'!$N$227</definedName>
    <definedName name="VAS083_F_Atsiskaitomiej3Geriamojovande7" localSheetId="11">'Forma 12'!$G$227</definedName>
    <definedName name="VAS083_F_Atsiskaitomiej3Geriamojovande8" localSheetId="11">'Forma 12'!$H$227</definedName>
    <definedName name="VAS083_F_Atsiskaitomiej3Geriamojovande9" localSheetId="11">'Forma 12'!$I$227</definedName>
    <definedName name="VAS083_F_Atsiskaitomiej3Kitareguliuoja1" localSheetId="11">'Forma 12'!$O$227</definedName>
    <definedName name="VAS083_F_Atsiskaitomiej3Kitosveiklosne1" localSheetId="11">'Forma 12'!$P$227</definedName>
    <definedName name="VAS083_F_Atsiskaitomiej3Nuotekudumblot1" localSheetId="11">'Forma 12'!$L$227</definedName>
    <definedName name="VAS083_F_Atsiskaitomiej3Nuotekusurinki1" localSheetId="11">'Forma 12'!$J$227</definedName>
    <definedName name="VAS083_F_Atsiskaitomiej3Nuotekuvalymas1" localSheetId="11">'Forma 12'!$K$227</definedName>
    <definedName name="VAS083_F_Atsiskaitomiej3Pavirsiniunuot1" localSheetId="11">'Forma 12'!$M$227</definedName>
    <definedName name="VAS083_F_Bendraipaskirs1Apskaitosveikla1" localSheetId="11">'Forma 12'!$N$174</definedName>
    <definedName name="VAS083_F_Bendraipaskirs1Geriamojovande7" localSheetId="11">'Forma 12'!$G$174</definedName>
    <definedName name="VAS083_F_Bendraipaskirs1Geriamojovande8" localSheetId="11">'Forma 12'!$H$174</definedName>
    <definedName name="VAS083_F_Bendraipaskirs1Geriamojovande9" localSheetId="11">'Forma 12'!$I$174</definedName>
    <definedName name="VAS083_F_Bendraipaskirs1Kitareguliuoja1" localSheetId="11">'Forma 12'!$O$174</definedName>
    <definedName name="VAS083_F_Bendraipaskirs1Kitosveiklosne1" localSheetId="11">'Forma 12'!$P$174</definedName>
    <definedName name="VAS083_F_Bendraipaskirs1Nuotekudumblot1" localSheetId="11">'Forma 12'!$L$174</definedName>
    <definedName name="VAS083_F_Bendraipaskirs1Nuotekusurinki1" localSheetId="11">'Forma 12'!$J$174</definedName>
    <definedName name="VAS083_F_Bendraipaskirs1Nuotekuvalymas1" localSheetId="11">'Forma 12'!$K$174</definedName>
    <definedName name="VAS083_F_Bendraipaskirs1Pavirsiniunuot1" localSheetId="11">'Forma 12'!$M$174</definedName>
    <definedName name="VAS083_F_Geriamojovande1Apskaitosveikla1" localSheetId="11">'Forma 12'!$N$33</definedName>
    <definedName name="VAS083_F_Geriamojovande1Geriamojovande7" localSheetId="11">'Forma 12'!$G$33</definedName>
    <definedName name="VAS083_F_Geriamojovande1Geriamojovande8" localSheetId="11">'Forma 12'!$H$33</definedName>
    <definedName name="VAS083_F_Geriamojovande1Geriamojovande9" localSheetId="11">'Forma 12'!$I$33</definedName>
    <definedName name="VAS083_F_Geriamojovande1Kitareguliuoja1" localSheetId="11">'Forma 12'!$O$33</definedName>
    <definedName name="VAS083_F_Geriamojovande1Kitosveiklosne1" localSheetId="11">'Forma 12'!$P$33</definedName>
    <definedName name="VAS083_F_Geriamojovande1Nuotekudumblot1" localSheetId="11">'Forma 12'!$L$33</definedName>
    <definedName name="VAS083_F_Geriamojovande1Nuotekusurinki1" localSheetId="11">'Forma 12'!$J$33</definedName>
    <definedName name="VAS083_F_Geriamojovande1Nuotekuvalymas1" localSheetId="11">'Forma 12'!$K$33</definedName>
    <definedName name="VAS083_F_Geriamojovande1Pavirsiniunuot1" localSheetId="11">'Forma 12'!$M$33</definedName>
    <definedName name="VAS083_F_Geriamojovande2Apskaitosveikla1" localSheetId="11">'Forma 12'!$N$59</definedName>
    <definedName name="VAS083_F_Geriamojovande2Geriamojovande7" localSheetId="11">'Forma 12'!$G$59</definedName>
    <definedName name="VAS083_F_Geriamojovande2Geriamojovande8" localSheetId="11">'Forma 12'!$H$59</definedName>
    <definedName name="VAS083_F_Geriamojovande2Geriamojovande9" localSheetId="11">'Forma 12'!$I$59</definedName>
    <definedName name="VAS083_F_Geriamojovande2Kitareguliuoja1" localSheetId="11">'Forma 12'!$O$59</definedName>
    <definedName name="VAS083_F_Geriamojovande2Kitosveiklosne1" localSheetId="11">'Forma 12'!$P$59</definedName>
    <definedName name="VAS083_F_Geriamojovande2Nuotekudumblot1" localSheetId="11">'Forma 12'!$L$59</definedName>
    <definedName name="VAS083_F_Geriamojovande2Nuotekusurinki1" localSheetId="11">'Forma 12'!$J$59</definedName>
    <definedName name="VAS083_F_Geriamojovande2Nuotekuvalymas1" localSheetId="11">'Forma 12'!$K$59</definedName>
    <definedName name="VAS083_F_Geriamojovande2Pavirsiniunuot1" localSheetId="11">'Forma 12'!$M$59</definedName>
    <definedName name="VAS083_F_Geriamojovande3Apskaitosveikla1" localSheetId="11">'Forma 12'!$N$115</definedName>
    <definedName name="VAS083_F_Geriamojovande3Geriamojovande7" localSheetId="11">'Forma 12'!$G$115</definedName>
    <definedName name="VAS083_F_Geriamojovande3Geriamojovande8" localSheetId="11">'Forma 12'!$H$115</definedName>
    <definedName name="VAS083_F_Geriamojovande3Geriamojovande9" localSheetId="11">'Forma 12'!$I$115</definedName>
    <definedName name="VAS083_F_Geriamojovande3Kitareguliuoja1" localSheetId="11">'Forma 12'!$O$115</definedName>
    <definedName name="VAS083_F_Geriamojovande3Kitosveiklosne1" localSheetId="11">'Forma 12'!$P$115</definedName>
    <definedName name="VAS083_F_Geriamojovande3Nuotekudumblot1" localSheetId="11">'Forma 12'!$L$115</definedName>
    <definedName name="VAS083_F_Geriamojovande3Nuotekusurinki1" localSheetId="11">'Forma 12'!$J$115</definedName>
    <definedName name="VAS083_F_Geriamojovande3Nuotekuvalymas1" localSheetId="11">'Forma 12'!$K$115</definedName>
    <definedName name="VAS083_F_Geriamojovande3Pavirsiniunuot1" localSheetId="11">'Forma 12'!$M$115</definedName>
    <definedName name="VAS083_F_Geriamojovande4Apskaitosveikla1" localSheetId="11">'Forma 12'!$N$141</definedName>
    <definedName name="VAS083_F_Geriamojovande4Geriamojovande7" localSheetId="11">'Forma 12'!$G$141</definedName>
    <definedName name="VAS083_F_Geriamojovande4Geriamojovande8" localSheetId="11">'Forma 12'!$H$141</definedName>
    <definedName name="VAS083_F_Geriamojovande4Geriamojovande9" localSheetId="11">'Forma 12'!$I$141</definedName>
    <definedName name="VAS083_F_Geriamojovande4Kitareguliuoja1" localSheetId="11">'Forma 12'!$O$141</definedName>
    <definedName name="VAS083_F_Geriamojovande4Kitosveiklosne1" localSheetId="11">'Forma 12'!$P$141</definedName>
    <definedName name="VAS083_F_Geriamojovande4Nuotekudumblot1" localSheetId="11">'Forma 12'!$L$141</definedName>
    <definedName name="VAS083_F_Geriamojovande4Nuotekusurinki1" localSheetId="11">'Forma 12'!$J$141</definedName>
    <definedName name="VAS083_F_Geriamojovande4Nuotekuvalymas1" localSheetId="11">'Forma 12'!$K$141</definedName>
    <definedName name="VAS083_F_Geriamojovande4Pavirsiniunuot1" localSheetId="11">'Forma 12'!$M$141</definedName>
    <definedName name="VAS083_F_Geriamojovande5Apskaitosveikla1" localSheetId="11">'Forma 12'!$N$197</definedName>
    <definedName name="VAS083_F_Geriamojovande5Geriamojovande7" localSheetId="11">'Forma 12'!$G$197</definedName>
    <definedName name="VAS083_F_Geriamojovande5Geriamojovande8" localSheetId="11">'Forma 12'!$H$197</definedName>
    <definedName name="VAS083_F_Geriamojovande5Geriamojovande9" localSheetId="11">'Forma 12'!$I$197</definedName>
    <definedName name="VAS083_F_Geriamojovande5Kitareguliuoja1" localSheetId="11">'Forma 12'!$O$197</definedName>
    <definedName name="VAS083_F_Geriamojovande5Kitosveiklosne1" localSheetId="11">'Forma 12'!$P$197</definedName>
    <definedName name="VAS083_F_Geriamojovande5Nuotekudumblot1" localSheetId="11">'Forma 12'!$L$197</definedName>
    <definedName name="VAS083_F_Geriamojovande5Nuotekusurinki1" localSheetId="11">'Forma 12'!$J$197</definedName>
    <definedName name="VAS083_F_Geriamojovande5Nuotekuvalymas1" localSheetId="11">'Forma 12'!$K$197</definedName>
    <definedName name="VAS083_F_Geriamojovande5Pavirsiniunuot1" localSheetId="11">'Forma 12'!$M$197</definedName>
    <definedName name="VAS083_F_Geriamojovande6Apskaitosveikla1" localSheetId="11">'Forma 12'!$N$223</definedName>
    <definedName name="VAS083_F_Geriamojovande6Geriamojovande7" localSheetId="11">'Forma 12'!$G$223</definedName>
    <definedName name="VAS083_F_Geriamojovande6Geriamojovande8" localSheetId="11">'Forma 12'!$H$223</definedName>
    <definedName name="VAS083_F_Geriamojovande6Geriamojovande9" localSheetId="11">'Forma 12'!$I$223</definedName>
    <definedName name="VAS083_F_Geriamojovande6Kitareguliuoja1" localSheetId="11">'Forma 12'!$O$223</definedName>
    <definedName name="VAS083_F_Geriamojovande6Kitosveiklosne1" localSheetId="11">'Forma 12'!$P$223</definedName>
    <definedName name="VAS083_F_Geriamojovande6Nuotekudumblot1" localSheetId="11">'Forma 12'!$L$223</definedName>
    <definedName name="VAS083_F_Geriamojovande6Nuotekusurinki1" localSheetId="11">'Forma 12'!$J$223</definedName>
    <definedName name="VAS083_F_Geriamojovande6Nuotekuvalymas1" localSheetId="11">'Forma 12'!$K$223</definedName>
    <definedName name="VAS083_F_Geriamojovande6Pavirsiniunuot1" localSheetId="11">'Forma 12'!$M$223</definedName>
    <definedName name="VAS083_F_Ilgalaikioturt100Apskaitosveikla1" localSheetId="11">'Forma 12'!$N$154</definedName>
    <definedName name="VAS083_F_Ilgalaikioturt100Geriamojovande7" localSheetId="11">'Forma 12'!$G$154</definedName>
    <definedName name="VAS083_F_Ilgalaikioturt100Geriamojovande8" localSheetId="11">'Forma 12'!$H$154</definedName>
    <definedName name="VAS083_F_Ilgalaikioturt100Geriamojovande9" localSheetId="11">'Forma 12'!$I$154</definedName>
    <definedName name="VAS083_F_Ilgalaikioturt100Inventorinisnu1" localSheetId="11">'Forma 12'!$D$154</definedName>
    <definedName name="VAS083_F_Ilgalaikioturt100Kitareguliuoja1" localSheetId="11">'Forma 12'!$O$154</definedName>
    <definedName name="VAS083_F_Ilgalaikioturt100Kitosveiklosne1" localSheetId="11">'Forma 12'!$P$154</definedName>
    <definedName name="VAS083_F_Ilgalaikioturt100Lrklimatokaito1" localSheetId="11">'Forma 12'!$E$154</definedName>
    <definedName name="VAS083_F_Ilgalaikioturt100Nuotekudumblot1" localSheetId="11">'Forma 12'!$L$154</definedName>
    <definedName name="VAS083_F_Ilgalaikioturt100Nuotekusurinki1" localSheetId="11">'Forma 12'!$J$154</definedName>
    <definedName name="VAS083_F_Ilgalaikioturt100Nuotekuvalymas1" localSheetId="11">'Forma 12'!$K$154</definedName>
    <definedName name="VAS083_F_Ilgalaikioturt100Pavirsiniunuot1" localSheetId="11">'Forma 12'!$M$154</definedName>
    <definedName name="VAS083_F_Ilgalaikioturt100Turtovienetask1" localSheetId="11">'Forma 12'!$F$154</definedName>
    <definedName name="VAS083_F_Ilgalaikioturt101Apskaitosveikla1" localSheetId="11">'Forma 12'!$N$155</definedName>
    <definedName name="VAS083_F_Ilgalaikioturt101Geriamojovande7" localSheetId="11">'Forma 12'!$G$155</definedName>
    <definedName name="VAS083_F_Ilgalaikioturt101Geriamojovande8" localSheetId="11">'Forma 12'!$H$155</definedName>
    <definedName name="VAS083_F_Ilgalaikioturt101Geriamojovande9" localSheetId="11">'Forma 12'!$I$155</definedName>
    <definedName name="VAS083_F_Ilgalaikioturt101Inventorinisnu1" localSheetId="11">'Forma 12'!$D$155</definedName>
    <definedName name="VAS083_F_Ilgalaikioturt101Kitareguliuoja1" localSheetId="11">'Forma 12'!$O$155</definedName>
    <definedName name="VAS083_F_Ilgalaikioturt101Kitosveiklosne1" localSheetId="11">'Forma 12'!$P$155</definedName>
    <definedName name="VAS083_F_Ilgalaikioturt101Lrklimatokaito1" localSheetId="11">'Forma 12'!$E$155</definedName>
    <definedName name="VAS083_F_Ilgalaikioturt101Nuotekudumblot1" localSheetId="11">'Forma 12'!$L$155</definedName>
    <definedName name="VAS083_F_Ilgalaikioturt101Nuotekusurinki1" localSheetId="11">'Forma 12'!$J$155</definedName>
    <definedName name="VAS083_F_Ilgalaikioturt101Nuotekuvalymas1" localSheetId="11">'Forma 12'!$K$155</definedName>
    <definedName name="VAS083_F_Ilgalaikioturt101Pavirsiniunuot1" localSheetId="11">'Forma 12'!$M$155</definedName>
    <definedName name="VAS083_F_Ilgalaikioturt101Turtovienetask1" localSheetId="11">'Forma 12'!$F$155</definedName>
    <definedName name="VAS083_F_Ilgalaikioturt102Apskaitosveikla1" localSheetId="11">'Forma 12'!$N$156</definedName>
    <definedName name="VAS083_F_Ilgalaikioturt102Geriamojovande7" localSheetId="11">'Forma 12'!$G$156</definedName>
    <definedName name="VAS083_F_Ilgalaikioturt102Geriamojovande8" localSheetId="11">'Forma 12'!$H$156</definedName>
    <definedName name="VAS083_F_Ilgalaikioturt102Geriamojovande9" localSheetId="11">'Forma 12'!$I$156</definedName>
    <definedName name="VAS083_F_Ilgalaikioturt102Inventorinisnu1" localSheetId="11">'Forma 12'!$D$156</definedName>
    <definedName name="VAS083_F_Ilgalaikioturt102Kitareguliuoja1" localSheetId="11">'Forma 12'!$O$156</definedName>
    <definedName name="VAS083_F_Ilgalaikioturt102Kitosveiklosne1" localSheetId="11">'Forma 12'!$P$156</definedName>
    <definedName name="VAS083_F_Ilgalaikioturt102Lrklimatokaito1" localSheetId="11">'Forma 12'!$E$156</definedName>
    <definedName name="VAS083_F_Ilgalaikioturt102Nuotekudumblot1" localSheetId="11">'Forma 12'!$L$156</definedName>
    <definedName name="VAS083_F_Ilgalaikioturt102Nuotekusurinki1" localSheetId="11">'Forma 12'!$J$156</definedName>
    <definedName name="VAS083_F_Ilgalaikioturt102Nuotekuvalymas1" localSheetId="11">'Forma 12'!$K$156</definedName>
    <definedName name="VAS083_F_Ilgalaikioturt102Pavirsiniunuot1" localSheetId="11">'Forma 12'!$M$156</definedName>
    <definedName name="VAS083_F_Ilgalaikioturt102Turtovienetask1" localSheetId="11">'Forma 12'!$F$156</definedName>
    <definedName name="VAS083_F_Ilgalaikioturt103Apskaitosveikla1" localSheetId="11">'Forma 12'!$N$158</definedName>
    <definedName name="VAS083_F_Ilgalaikioturt103Geriamojovande7" localSheetId="11">'Forma 12'!$G$158</definedName>
    <definedName name="VAS083_F_Ilgalaikioturt103Geriamojovande8" localSheetId="11">'Forma 12'!$H$158</definedName>
    <definedName name="VAS083_F_Ilgalaikioturt103Geriamojovande9" localSheetId="11">'Forma 12'!$I$158</definedName>
    <definedName name="VAS083_F_Ilgalaikioturt103Inventorinisnu1" localSheetId="11">'Forma 12'!$D$158</definedName>
    <definedName name="VAS083_F_Ilgalaikioturt103Kitareguliuoja1" localSheetId="11">'Forma 12'!$O$158</definedName>
    <definedName name="VAS083_F_Ilgalaikioturt103Kitosveiklosne1" localSheetId="11">'Forma 12'!$P$158</definedName>
    <definedName name="VAS083_F_Ilgalaikioturt103Lrklimatokaito1" localSheetId="11">'Forma 12'!$E$158</definedName>
    <definedName name="VAS083_F_Ilgalaikioturt103Nuotekudumblot1" localSheetId="11">'Forma 12'!$L$158</definedName>
    <definedName name="VAS083_F_Ilgalaikioturt103Nuotekusurinki1" localSheetId="11">'Forma 12'!$J$158</definedName>
    <definedName name="VAS083_F_Ilgalaikioturt103Nuotekuvalymas1" localSheetId="11">'Forma 12'!$K$158</definedName>
    <definedName name="VAS083_F_Ilgalaikioturt103Pavirsiniunuot1" localSheetId="11">'Forma 12'!$M$158</definedName>
    <definedName name="VAS083_F_Ilgalaikioturt103Turtovienetask1" localSheetId="11">'Forma 12'!$F$158</definedName>
    <definedName name="VAS083_F_Ilgalaikioturt104Apskaitosveikla1" localSheetId="11">'Forma 12'!$N$159</definedName>
    <definedName name="VAS083_F_Ilgalaikioturt104Geriamojovande7" localSheetId="11">'Forma 12'!$G$159</definedName>
    <definedName name="VAS083_F_Ilgalaikioturt104Geriamojovande8" localSheetId="11">'Forma 12'!$H$159</definedName>
    <definedName name="VAS083_F_Ilgalaikioturt104Geriamojovande9" localSheetId="11">'Forma 12'!$I$159</definedName>
    <definedName name="VAS083_F_Ilgalaikioturt104Inventorinisnu1" localSheetId="11">'Forma 12'!$D$159</definedName>
    <definedName name="VAS083_F_Ilgalaikioturt104Kitareguliuoja1" localSheetId="11">'Forma 12'!$O$159</definedName>
    <definedName name="VAS083_F_Ilgalaikioturt104Kitosveiklosne1" localSheetId="11">'Forma 12'!$P$159</definedName>
    <definedName name="VAS083_F_Ilgalaikioturt104Lrklimatokaito1" localSheetId="11">'Forma 12'!$E$159</definedName>
    <definedName name="VAS083_F_Ilgalaikioturt104Nuotekudumblot1" localSheetId="11">'Forma 12'!$L$159</definedName>
    <definedName name="VAS083_F_Ilgalaikioturt104Nuotekusurinki1" localSheetId="11">'Forma 12'!$J$159</definedName>
    <definedName name="VAS083_F_Ilgalaikioturt104Nuotekuvalymas1" localSheetId="11">'Forma 12'!$K$159</definedName>
    <definedName name="VAS083_F_Ilgalaikioturt104Pavirsiniunuot1" localSheetId="11">'Forma 12'!$M$159</definedName>
    <definedName name="VAS083_F_Ilgalaikioturt104Turtovienetask1" localSheetId="11">'Forma 12'!$F$159</definedName>
    <definedName name="VAS083_F_Ilgalaikioturt105Apskaitosveikla1" localSheetId="11">'Forma 12'!$N$160</definedName>
    <definedName name="VAS083_F_Ilgalaikioturt105Geriamojovande7" localSheetId="11">'Forma 12'!$G$160</definedName>
    <definedName name="VAS083_F_Ilgalaikioturt105Geriamojovande8" localSheetId="11">'Forma 12'!$H$160</definedName>
    <definedName name="VAS083_F_Ilgalaikioturt105Geriamojovande9" localSheetId="11">'Forma 12'!$I$160</definedName>
    <definedName name="VAS083_F_Ilgalaikioturt105Inventorinisnu1" localSheetId="11">'Forma 12'!$D$160</definedName>
    <definedName name="VAS083_F_Ilgalaikioturt105Kitareguliuoja1" localSheetId="11">'Forma 12'!$O$160</definedName>
    <definedName name="VAS083_F_Ilgalaikioturt105Kitosveiklosne1" localSheetId="11">'Forma 12'!$P$160</definedName>
    <definedName name="VAS083_F_Ilgalaikioturt105Lrklimatokaito1" localSheetId="11">'Forma 12'!$E$160</definedName>
    <definedName name="VAS083_F_Ilgalaikioturt105Nuotekudumblot1" localSheetId="11">'Forma 12'!$L$160</definedName>
    <definedName name="VAS083_F_Ilgalaikioturt105Nuotekusurinki1" localSheetId="11">'Forma 12'!$J$160</definedName>
    <definedName name="VAS083_F_Ilgalaikioturt105Nuotekuvalymas1" localSheetId="11">'Forma 12'!$K$160</definedName>
    <definedName name="VAS083_F_Ilgalaikioturt105Pavirsiniunuot1" localSheetId="11">'Forma 12'!$M$160</definedName>
    <definedName name="VAS083_F_Ilgalaikioturt105Turtovienetask1" localSheetId="11">'Forma 12'!$F$160</definedName>
    <definedName name="VAS083_F_Ilgalaikioturt106Apskaitosveikla1" localSheetId="11">'Forma 12'!$N$163</definedName>
    <definedName name="VAS083_F_Ilgalaikioturt106Geriamojovande7" localSheetId="11">'Forma 12'!$G$163</definedName>
    <definedName name="VAS083_F_Ilgalaikioturt106Geriamojovande8" localSheetId="11">'Forma 12'!$H$163</definedName>
    <definedName name="VAS083_F_Ilgalaikioturt106Geriamojovande9" localSheetId="11">'Forma 12'!$I$163</definedName>
    <definedName name="VAS083_F_Ilgalaikioturt106Inventorinisnu1" localSheetId="11">'Forma 12'!$D$163</definedName>
    <definedName name="VAS083_F_Ilgalaikioturt106Kitareguliuoja1" localSheetId="11">'Forma 12'!$O$163</definedName>
    <definedName name="VAS083_F_Ilgalaikioturt106Kitosveiklosne1" localSheetId="11">'Forma 12'!$P$163</definedName>
    <definedName name="VAS083_F_Ilgalaikioturt106Lrklimatokaito1" localSheetId="11">'Forma 12'!$E$163</definedName>
    <definedName name="VAS083_F_Ilgalaikioturt106Nuotekudumblot1" localSheetId="11">'Forma 12'!$L$163</definedName>
    <definedName name="VAS083_F_Ilgalaikioturt106Nuotekusurinki1" localSheetId="11">'Forma 12'!$J$163</definedName>
    <definedName name="VAS083_F_Ilgalaikioturt106Nuotekuvalymas1" localSheetId="11">'Forma 12'!$K$163</definedName>
    <definedName name="VAS083_F_Ilgalaikioturt106Pavirsiniunuot1" localSheetId="11">'Forma 12'!$M$163</definedName>
    <definedName name="VAS083_F_Ilgalaikioturt106Turtovienetask1" localSheetId="11">'Forma 12'!$F$163</definedName>
    <definedName name="VAS083_F_Ilgalaikioturt107Apskaitosveikla1" localSheetId="11">'Forma 12'!$N$164</definedName>
    <definedName name="VAS083_F_Ilgalaikioturt107Geriamojovande7" localSheetId="11">'Forma 12'!$G$164</definedName>
    <definedName name="VAS083_F_Ilgalaikioturt107Geriamojovande8" localSheetId="11">'Forma 12'!$H$164</definedName>
    <definedName name="VAS083_F_Ilgalaikioturt107Geriamojovande9" localSheetId="11">'Forma 12'!$I$164</definedName>
    <definedName name="VAS083_F_Ilgalaikioturt107Inventorinisnu1" localSheetId="11">'Forma 12'!$D$164</definedName>
    <definedName name="VAS083_F_Ilgalaikioturt107Kitareguliuoja1" localSheetId="11">'Forma 12'!$O$164</definedName>
    <definedName name="VAS083_F_Ilgalaikioturt107Kitosveiklosne1" localSheetId="11">'Forma 12'!$P$164</definedName>
    <definedName name="VAS083_F_Ilgalaikioturt107Lrklimatokaito1" localSheetId="11">'Forma 12'!$E$164</definedName>
    <definedName name="VAS083_F_Ilgalaikioturt107Nuotekudumblot1" localSheetId="11">'Forma 12'!$L$164</definedName>
    <definedName name="VAS083_F_Ilgalaikioturt107Nuotekusurinki1" localSheetId="11">'Forma 12'!$J$164</definedName>
    <definedName name="VAS083_F_Ilgalaikioturt107Nuotekuvalymas1" localSheetId="11">'Forma 12'!$K$164</definedName>
    <definedName name="VAS083_F_Ilgalaikioturt107Pavirsiniunuot1" localSheetId="11">'Forma 12'!$M$164</definedName>
    <definedName name="VAS083_F_Ilgalaikioturt107Turtovienetask1" localSheetId="11">'Forma 12'!$F$164</definedName>
    <definedName name="VAS083_F_Ilgalaikioturt108Apskaitosveikla1" localSheetId="11">'Forma 12'!$N$165</definedName>
    <definedName name="VAS083_F_Ilgalaikioturt108Geriamojovande7" localSheetId="11">'Forma 12'!$G$165</definedName>
    <definedName name="VAS083_F_Ilgalaikioturt108Geriamojovande8" localSheetId="11">'Forma 12'!$H$165</definedName>
    <definedName name="VAS083_F_Ilgalaikioturt108Geriamojovande9" localSheetId="11">'Forma 12'!$I$165</definedName>
    <definedName name="VAS083_F_Ilgalaikioturt108Inventorinisnu1" localSheetId="11">'Forma 12'!$D$165</definedName>
    <definedName name="VAS083_F_Ilgalaikioturt108Kitareguliuoja1" localSheetId="11">'Forma 12'!$O$165</definedName>
    <definedName name="VAS083_F_Ilgalaikioturt108Kitosveiklosne1" localSheetId="11">'Forma 12'!$P$165</definedName>
    <definedName name="VAS083_F_Ilgalaikioturt108Lrklimatokaito1" localSheetId="11">'Forma 12'!$E$165</definedName>
    <definedName name="VAS083_F_Ilgalaikioturt108Nuotekudumblot1" localSheetId="11">'Forma 12'!$L$165</definedName>
    <definedName name="VAS083_F_Ilgalaikioturt108Nuotekusurinki1" localSheetId="11">'Forma 12'!$J$165</definedName>
    <definedName name="VAS083_F_Ilgalaikioturt108Nuotekuvalymas1" localSheetId="11">'Forma 12'!$K$165</definedName>
    <definedName name="VAS083_F_Ilgalaikioturt108Pavirsiniunuot1" localSheetId="11">'Forma 12'!$M$165</definedName>
    <definedName name="VAS083_F_Ilgalaikioturt108Turtovienetask1" localSheetId="11">'Forma 12'!$F$165</definedName>
    <definedName name="VAS083_F_Ilgalaikioturt109Apskaitosveikla1" localSheetId="11">'Forma 12'!$N$167</definedName>
    <definedName name="VAS083_F_Ilgalaikioturt109Geriamojovande7" localSheetId="11">'Forma 12'!$G$167</definedName>
    <definedName name="VAS083_F_Ilgalaikioturt109Geriamojovande8" localSheetId="11">'Forma 12'!$H$167</definedName>
    <definedName name="VAS083_F_Ilgalaikioturt109Geriamojovande9" localSheetId="11">'Forma 12'!$I$167</definedName>
    <definedName name="VAS083_F_Ilgalaikioturt109Inventorinisnu1" localSheetId="11">'Forma 12'!$D$167</definedName>
    <definedName name="VAS083_F_Ilgalaikioturt109Kitareguliuoja1" localSheetId="11">'Forma 12'!$O$167</definedName>
    <definedName name="VAS083_F_Ilgalaikioturt109Kitosveiklosne1" localSheetId="11">'Forma 12'!$P$167</definedName>
    <definedName name="VAS083_F_Ilgalaikioturt109Lrklimatokaito1" localSheetId="11">'Forma 12'!$E$167</definedName>
    <definedName name="VAS083_F_Ilgalaikioturt109Nuotekudumblot1" localSheetId="11">'Forma 12'!$L$167</definedName>
    <definedName name="VAS083_F_Ilgalaikioturt109Nuotekusurinki1" localSheetId="11">'Forma 12'!$J$167</definedName>
    <definedName name="VAS083_F_Ilgalaikioturt109Nuotekuvalymas1" localSheetId="11">'Forma 12'!$K$167</definedName>
    <definedName name="VAS083_F_Ilgalaikioturt109Pavirsiniunuot1" localSheetId="11">'Forma 12'!$M$167</definedName>
    <definedName name="VAS083_F_Ilgalaikioturt109Turtovienetask1" localSheetId="11">'Forma 12'!$F$167</definedName>
    <definedName name="VAS083_F_Ilgalaikioturt10Apskaitosveikla1" localSheetId="11">'Forma 12'!$N$26</definedName>
    <definedName name="VAS083_F_Ilgalaikioturt10Geriamojovande7" localSheetId="11">'Forma 12'!$G$26</definedName>
    <definedName name="VAS083_F_Ilgalaikioturt10Geriamojovande8" localSheetId="11">'Forma 12'!$H$26</definedName>
    <definedName name="VAS083_F_Ilgalaikioturt10Geriamojovande9" localSheetId="11">'Forma 12'!$I$26</definedName>
    <definedName name="VAS083_F_Ilgalaikioturt10Inventorinisnu1" localSheetId="11">'Forma 12'!$D$26</definedName>
    <definedName name="VAS083_F_Ilgalaikioturt10Kitareguliuoja1" localSheetId="11">'Forma 12'!$O$26</definedName>
    <definedName name="VAS083_F_Ilgalaikioturt10Kitosveiklosne1" localSheetId="11">'Forma 12'!$P$26</definedName>
    <definedName name="VAS083_F_Ilgalaikioturt10Lrklimatokaito1" localSheetId="11">'Forma 12'!$E$26</definedName>
    <definedName name="VAS083_F_Ilgalaikioturt10Nuotekudumblot1" localSheetId="11">'Forma 12'!$L$26</definedName>
    <definedName name="VAS083_F_Ilgalaikioturt10Nuotekusurinki1" localSheetId="11">'Forma 12'!$J$26</definedName>
    <definedName name="VAS083_F_Ilgalaikioturt10Nuotekuvalymas1" localSheetId="11">'Forma 12'!$K$26</definedName>
    <definedName name="VAS083_F_Ilgalaikioturt10Pavirsiniunuot1" localSheetId="11">'Forma 12'!$M$26</definedName>
    <definedName name="VAS083_F_Ilgalaikioturt10Turtovienetask1" localSheetId="11">'Forma 12'!$F$26</definedName>
    <definedName name="VAS083_F_Ilgalaikioturt110Apskaitosveikla1" localSheetId="11">'Forma 12'!$N$168</definedName>
    <definedName name="VAS083_F_Ilgalaikioturt110Geriamojovande7" localSheetId="11">'Forma 12'!$G$168</definedName>
    <definedName name="VAS083_F_Ilgalaikioturt110Geriamojovande8" localSheetId="11">'Forma 12'!$H$168</definedName>
    <definedName name="VAS083_F_Ilgalaikioturt110Geriamojovande9" localSheetId="11">'Forma 12'!$I$168</definedName>
    <definedName name="VAS083_F_Ilgalaikioturt110Inventorinisnu1" localSheetId="11">'Forma 12'!$D$168</definedName>
    <definedName name="VAS083_F_Ilgalaikioturt110Kitareguliuoja1" localSheetId="11">'Forma 12'!$O$168</definedName>
    <definedName name="VAS083_F_Ilgalaikioturt110Kitosveiklosne1" localSheetId="11">'Forma 12'!$P$168</definedName>
    <definedName name="VAS083_F_Ilgalaikioturt110Lrklimatokaito1" localSheetId="11">'Forma 12'!$E$168</definedName>
    <definedName name="VAS083_F_Ilgalaikioturt110Nuotekudumblot1" localSheetId="11">'Forma 12'!$L$168</definedName>
    <definedName name="VAS083_F_Ilgalaikioturt110Nuotekusurinki1" localSheetId="11">'Forma 12'!$J$168</definedName>
    <definedName name="VAS083_F_Ilgalaikioturt110Nuotekuvalymas1" localSheetId="11">'Forma 12'!$K$168</definedName>
    <definedName name="VAS083_F_Ilgalaikioturt110Pavirsiniunuot1" localSheetId="11">'Forma 12'!$M$168</definedName>
    <definedName name="VAS083_F_Ilgalaikioturt110Turtovienetask1" localSheetId="11">'Forma 12'!$F$168</definedName>
    <definedName name="VAS083_F_Ilgalaikioturt111Apskaitosveikla1" localSheetId="11">'Forma 12'!$N$169</definedName>
    <definedName name="VAS083_F_Ilgalaikioturt111Geriamojovande7" localSheetId="11">'Forma 12'!$G$169</definedName>
    <definedName name="VAS083_F_Ilgalaikioturt111Geriamojovande8" localSheetId="11">'Forma 12'!$H$169</definedName>
    <definedName name="VAS083_F_Ilgalaikioturt111Geriamojovande9" localSheetId="11">'Forma 12'!$I$169</definedName>
    <definedName name="VAS083_F_Ilgalaikioturt111Inventorinisnu1" localSheetId="11">'Forma 12'!$D$169</definedName>
    <definedName name="VAS083_F_Ilgalaikioturt111Kitareguliuoja1" localSheetId="11">'Forma 12'!$O$169</definedName>
    <definedName name="VAS083_F_Ilgalaikioturt111Kitosveiklosne1" localSheetId="11">'Forma 12'!$P$169</definedName>
    <definedName name="VAS083_F_Ilgalaikioturt111Lrklimatokaito1" localSheetId="11">'Forma 12'!$E$169</definedName>
    <definedName name="VAS083_F_Ilgalaikioturt111Nuotekudumblot1" localSheetId="11">'Forma 12'!$L$169</definedName>
    <definedName name="VAS083_F_Ilgalaikioturt111Nuotekusurinki1" localSheetId="11">'Forma 12'!$J$169</definedName>
    <definedName name="VAS083_F_Ilgalaikioturt111Nuotekuvalymas1" localSheetId="11">'Forma 12'!$K$169</definedName>
    <definedName name="VAS083_F_Ilgalaikioturt111Pavirsiniunuot1" localSheetId="11">'Forma 12'!$M$169</definedName>
    <definedName name="VAS083_F_Ilgalaikioturt111Turtovienetask1" localSheetId="11">'Forma 12'!$F$169</definedName>
    <definedName name="VAS083_F_Ilgalaikioturt112Apskaitosveikla1" localSheetId="11">'Forma 12'!$N$171</definedName>
    <definedName name="VAS083_F_Ilgalaikioturt112Geriamojovande7" localSheetId="11">'Forma 12'!$G$171</definedName>
    <definedName name="VAS083_F_Ilgalaikioturt112Geriamojovande8" localSheetId="11">'Forma 12'!$H$171</definedName>
    <definedName name="VAS083_F_Ilgalaikioturt112Geriamojovande9" localSheetId="11">'Forma 12'!$I$171</definedName>
    <definedName name="VAS083_F_Ilgalaikioturt112Inventorinisnu1" localSheetId="11">'Forma 12'!$D$171</definedName>
    <definedName name="VAS083_F_Ilgalaikioturt112Kitareguliuoja1" localSheetId="11">'Forma 12'!$O$171</definedName>
    <definedName name="VAS083_F_Ilgalaikioturt112Kitosveiklosne1" localSheetId="11">'Forma 12'!$P$171</definedName>
    <definedName name="VAS083_F_Ilgalaikioturt112Lrklimatokaito1" localSheetId="11">'Forma 12'!$E$171</definedName>
    <definedName name="VAS083_F_Ilgalaikioturt112Nuotekudumblot1" localSheetId="11">'Forma 12'!$L$171</definedName>
    <definedName name="VAS083_F_Ilgalaikioturt112Nuotekusurinki1" localSheetId="11">'Forma 12'!$J$171</definedName>
    <definedName name="VAS083_F_Ilgalaikioturt112Nuotekuvalymas1" localSheetId="11">'Forma 12'!$K$171</definedName>
    <definedName name="VAS083_F_Ilgalaikioturt112Pavirsiniunuot1" localSheetId="11">'Forma 12'!$M$171</definedName>
    <definedName name="VAS083_F_Ilgalaikioturt112Turtovienetask1" localSheetId="11">'Forma 12'!$F$171</definedName>
    <definedName name="VAS083_F_Ilgalaikioturt113Apskaitosveikla1" localSheetId="11">'Forma 12'!$N$172</definedName>
    <definedName name="VAS083_F_Ilgalaikioturt113Geriamojovande7" localSheetId="11">'Forma 12'!$G$172</definedName>
    <definedName name="VAS083_F_Ilgalaikioturt113Geriamojovande8" localSheetId="11">'Forma 12'!$H$172</definedName>
    <definedName name="VAS083_F_Ilgalaikioturt113Geriamojovande9" localSheetId="11">'Forma 12'!$I$172</definedName>
    <definedName name="VAS083_F_Ilgalaikioturt113Inventorinisnu1" localSheetId="11">'Forma 12'!$D$172</definedName>
    <definedName name="VAS083_F_Ilgalaikioturt113Kitareguliuoja1" localSheetId="11">'Forma 12'!$O$172</definedName>
    <definedName name="VAS083_F_Ilgalaikioturt113Kitosveiklosne1" localSheetId="11">'Forma 12'!$P$172</definedName>
    <definedName name="VAS083_F_Ilgalaikioturt113Lrklimatokaito1" localSheetId="11">'Forma 12'!$E$172</definedName>
    <definedName name="VAS083_F_Ilgalaikioturt113Nuotekudumblot1" localSheetId="11">'Forma 12'!$L$172</definedName>
    <definedName name="VAS083_F_Ilgalaikioturt113Nuotekusurinki1" localSheetId="11">'Forma 12'!$J$172</definedName>
    <definedName name="VAS083_F_Ilgalaikioturt113Nuotekuvalymas1" localSheetId="11">'Forma 12'!$K$172</definedName>
    <definedName name="VAS083_F_Ilgalaikioturt113Pavirsiniunuot1" localSheetId="11">'Forma 12'!$M$172</definedName>
    <definedName name="VAS083_F_Ilgalaikioturt113Turtovienetask1" localSheetId="11">'Forma 12'!$F$172</definedName>
    <definedName name="VAS083_F_Ilgalaikioturt114Apskaitosveikla1" localSheetId="11">'Forma 12'!$N$173</definedName>
    <definedName name="VAS083_F_Ilgalaikioturt114Geriamojovande7" localSheetId="11">'Forma 12'!$G$173</definedName>
    <definedName name="VAS083_F_Ilgalaikioturt114Geriamojovande8" localSheetId="11">'Forma 12'!$H$173</definedName>
    <definedName name="VAS083_F_Ilgalaikioturt114Geriamojovande9" localSheetId="11">'Forma 12'!$I$173</definedName>
    <definedName name="VAS083_F_Ilgalaikioturt114Inventorinisnu1" localSheetId="11">'Forma 12'!$D$173</definedName>
    <definedName name="VAS083_F_Ilgalaikioturt114Kitareguliuoja1" localSheetId="11">'Forma 12'!$O$173</definedName>
    <definedName name="VAS083_F_Ilgalaikioturt114Kitosveiklosne1" localSheetId="11">'Forma 12'!$P$173</definedName>
    <definedName name="VAS083_F_Ilgalaikioturt114Lrklimatokaito1" localSheetId="11">'Forma 12'!$E$173</definedName>
    <definedName name="VAS083_F_Ilgalaikioturt114Nuotekudumblot1" localSheetId="11">'Forma 12'!$L$173</definedName>
    <definedName name="VAS083_F_Ilgalaikioturt114Nuotekusurinki1" localSheetId="11">'Forma 12'!$J$173</definedName>
    <definedName name="VAS083_F_Ilgalaikioturt114Nuotekuvalymas1" localSheetId="11">'Forma 12'!$K$173</definedName>
    <definedName name="VAS083_F_Ilgalaikioturt114Pavirsiniunuot1" localSheetId="11">'Forma 12'!$M$173</definedName>
    <definedName name="VAS083_F_Ilgalaikioturt114Turtovienetask1" localSheetId="11">'Forma 12'!$F$173</definedName>
    <definedName name="VAS083_F_Ilgalaikioturt115Apskaitosveikla1" localSheetId="11">'Forma 12'!$N$177</definedName>
    <definedName name="VAS083_F_Ilgalaikioturt115Geriamojovande7" localSheetId="11">'Forma 12'!$G$177</definedName>
    <definedName name="VAS083_F_Ilgalaikioturt115Geriamojovande8" localSheetId="11">'Forma 12'!$H$177</definedName>
    <definedName name="VAS083_F_Ilgalaikioturt115Geriamojovande9" localSheetId="11">'Forma 12'!$I$177</definedName>
    <definedName name="VAS083_F_Ilgalaikioturt115Inventorinisnu1" localSheetId="11">'Forma 12'!$D$177</definedName>
    <definedName name="VAS083_F_Ilgalaikioturt115Kitareguliuoja1" localSheetId="11">'Forma 12'!$O$177</definedName>
    <definedName name="VAS083_F_Ilgalaikioturt115Kitosveiklosne1" localSheetId="11">'Forma 12'!$P$177</definedName>
    <definedName name="VAS083_F_Ilgalaikioturt115Lrklimatokaito1" localSheetId="11">'Forma 12'!$E$177</definedName>
    <definedName name="VAS083_F_Ilgalaikioturt115Nuotekudumblot1" localSheetId="11">'Forma 12'!$L$177</definedName>
    <definedName name="VAS083_F_Ilgalaikioturt115Nuotekusurinki1" localSheetId="11">'Forma 12'!$J$177</definedName>
    <definedName name="VAS083_F_Ilgalaikioturt115Nuotekuvalymas1" localSheetId="11">'Forma 12'!$K$177</definedName>
    <definedName name="VAS083_F_Ilgalaikioturt115Pavirsiniunuot1" localSheetId="11">'Forma 12'!$M$177</definedName>
    <definedName name="VAS083_F_Ilgalaikioturt115Turtovienetask1" localSheetId="11">'Forma 12'!$F$177</definedName>
    <definedName name="VAS083_F_Ilgalaikioturt116Apskaitosveikla1" localSheetId="11">'Forma 12'!$N$178</definedName>
    <definedName name="VAS083_F_Ilgalaikioturt116Geriamojovande7" localSheetId="11">'Forma 12'!$G$178</definedName>
    <definedName name="VAS083_F_Ilgalaikioturt116Geriamojovande8" localSheetId="11">'Forma 12'!$H$178</definedName>
    <definedName name="VAS083_F_Ilgalaikioturt116Geriamojovande9" localSheetId="11">'Forma 12'!$I$178</definedName>
    <definedName name="VAS083_F_Ilgalaikioturt116Inventorinisnu1" localSheetId="11">'Forma 12'!$D$178</definedName>
    <definedName name="VAS083_F_Ilgalaikioturt116Kitareguliuoja1" localSheetId="11">'Forma 12'!$O$178</definedName>
    <definedName name="VAS083_F_Ilgalaikioturt116Kitosveiklosne1" localSheetId="11">'Forma 12'!$P$178</definedName>
    <definedName name="VAS083_F_Ilgalaikioturt116Lrklimatokaito1" localSheetId="11">'Forma 12'!$E$178</definedName>
    <definedName name="VAS083_F_Ilgalaikioturt116Nuotekudumblot1" localSheetId="11">'Forma 12'!$L$178</definedName>
    <definedName name="VAS083_F_Ilgalaikioturt116Nuotekusurinki1" localSheetId="11">'Forma 12'!$J$178</definedName>
    <definedName name="VAS083_F_Ilgalaikioturt116Nuotekuvalymas1" localSheetId="11">'Forma 12'!$K$178</definedName>
    <definedName name="VAS083_F_Ilgalaikioturt116Pavirsiniunuot1" localSheetId="11">'Forma 12'!$M$178</definedName>
    <definedName name="VAS083_F_Ilgalaikioturt116Turtovienetask1" localSheetId="11">'Forma 12'!$F$178</definedName>
    <definedName name="VAS083_F_Ilgalaikioturt117Apskaitosveikla1" localSheetId="11">'Forma 12'!$N$179</definedName>
    <definedName name="VAS083_F_Ilgalaikioturt117Geriamojovande7" localSheetId="11">'Forma 12'!$G$179</definedName>
    <definedName name="VAS083_F_Ilgalaikioturt117Geriamojovande8" localSheetId="11">'Forma 12'!$H$179</definedName>
    <definedName name="VAS083_F_Ilgalaikioturt117Geriamojovande9" localSheetId="11">'Forma 12'!$I$179</definedName>
    <definedName name="VAS083_F_Ilgalaikioturt117Inventorinisnu1" localSheetId="11">'Forma 12'!$D$179</definedName>
    <definedName name="VAS083_F_Ilgalaikioturt117Kitareguliuoja1" localSheetId="11">'Forma 12'!$O$179</definedName>
    <definedName name="VAS083_F_Ilgalaikioturt117Kitosveiklosne1" localSheetId="11">'Forma 12'!$P$179</definedName>
    <definedName name="VAS083_F_Ilgalaikioturt117Lrklimatokaito1" localSheetId="11">'Forma 12'!$E$179</definedName>
    <definedName name="VAS083_F_Ilgalaikioturt117Nuotekudumblot1" localSheetId="11">'Forma 12'!$L$179</definedName>
    <definedName name="VAS083_F_Ilgalaikioturt117Nuotekusurinki1" localSheetId="11">'Forma 12'!$J$179</definedName>
    <definedName name="VAS083_F_Ilgalaikioturt117Nuotekuvalymas1" localSheetId="11">'Forma 12'!$K$179</definedName>
    <definedName name="VAS083_F_Ilgalaikioturt117Pavirsiniunuot1" localSheetId="11">'Forma 12'!$M$179</definedName>
    <definedName name="VAS083_F_Ilgalaikioturt117Turtovienetask1" localSheetId="11">'Forma 12'!$F$179</definedName>
    <definedName name="VAS083_F_Ilgalaikioturt118Apskaitosveikla1" localSheetId="11">'Forma 12'!$N$181</definedName>
    <definedName name="VAS083_F_Ilgalaikioturt118Geriamojovande7" localSheetId="11">'Forma 12'!$G$181</definedName>
    <definedName name="VAS083_F_Ilgalaikioturt118Geriamojovande8" localSheetId="11">'Forma 12'!$H$181</definedName>
    <definedName name="VAS083_F_Ilgalaikioturt118Geriamojovande9" localSheetId="11">'Forma 12'!$I$181</definedName>
    <definedName name="VAS083_F_Ilgalaikioturt118Inventorinisnu1" localSheetId="11">'Forma 12'!$D$181</definedName>
    <definedName name="VAS083_F_Ilgalaikioturt118Kitareguliuoja1" localSheetId="11">'Forma 12'!$O$181</definedName>
    <definedName name="VAS083_F_Ilgalaikioturt118Kitosveiklosne1" localSheetId="11">'Forma 12'!$P$181</definedName>
    <definedName name="VAS083_F_Ilgalaikioturt118Lrklimatokaito1" localSheetId="11">'Forma 12'!$E$181</definedName>
    <definedName name="VAS083_F_Ilgalaikioturt118Nuotekudumblot1" localSheetId="11">'Forma 12'!$L$181</definedName>
    <definedName name="VAS083_F_Ilgalaikioturt118Nuotekusurinki1" localSheetId="11">'Forma 12'!$J$181</definedName>
    <definedName name="VAS083_F_Ilgalaikioturt118Nuotekuvalymas1" localSheetId="11">'Forma 12'!$K$181</definedName>
    <definedName name="VAS083_F_Ilgalaikioturt118Pavirsiniunuot1" localSheetId="11">'Forma 12'!$M$181</definedName>
    <definedName name="VAS083_F_Ilgalaikioturt118Turtovienetask1" localSheetId="11">'Forma 12'!$F$181</definedName>
    <definedName name="VAS083_F_Ilgalaikioturt119Apskaitosveikla1" localSheetId="11">'Forma 12'!$N$182</definedName>
    <definedName name="VAS083_F_Ilgalaikioturt119Geriamojovande7" localSheetId="11">'Forma 12'!$G$182</definedName>
    <definedName name="VAS083_F_Ilgalaikioturt119Geriamojovande8" localSheetId="11">'Forma 12'!$H$182</definedName>
    <definedName name="VAS083_F_Ilgalaikioturt119Geriamojovande9" localSheetId="11">'Forma 12'!$I$182</definedName>
    <definedName name="VAS083_F_Ilgalaikioturt119Inventorinisnu1" localSheetId="11">'Forma 12'!$D$182</definedName>
    <definedName name="VAS083_F_Ilgalaikioturt119Kitareguliuoja1" localSheetId="11">'Forma 12'!$O$182</definedName>
    <definedName name="VAS083_F_Ilgalaikioturt119Kitosveiklosne1" localSheetId="11">'Forma 12'!$P$182</definedName>
    <definedName name="VAS083_F_Ilgalaikioturt119Lrklimatokaito1" localSheetId="11">'Forma 12'!$E$182</definedName>
    <definedName name="VAS083_F_Ilgalaikioturt119Nuotekudumblot1" localSheetId="11">'Forma 12'!$L$182</definedName>
    <definedName name="VAS083_F_Ilgalaikioturt119Nuotekusurinki1" localSheetId="11">'Forma 12'!$J$182</definedName>
    <definedName name="VAS083_F_Ilgalaikioturt119Nuotekuvalymas1" localSheetId="11">'Forma 12'!$K$182</definedName>
    <definedName name="VAS083_F_Ilgalaikioturt119Pavirsiniunuot1" localSheetId="11">'Forma 12'!$M$182</definedName>
    <definedName name="VAS083_F_Ilgalaikioturt119Turtovienetask1" localSheetId="11">'Forma 12'!$F$182</definedName>
    <definedName name="VAS083_F_Ilgalaikioturt11Apskaitosveikla1" localSheetId="11">'Forma 12'!$N$27</definedName>
    <definedName name="VAS083_F_Ilgalaikioturt11Geriamojovande7" localSheetId="11">'Forma 12'!$G$27</definedName>
    <definedName name="VAS083_F_Ilgalaikioturt11Geriamojovande8" localSheetId="11">'Forma 12'!$H$27</definedName>
    <definedName name="VAS083_F_Ilgalaikioturt11Geriamojovande9" localSheetId="11">'Forma 12'!$I$27</definedName>
    <definedName name="VAS083_F_Ilgalaikioturt11Inventorinisnu1" localSheetId="11">'Forma 12'!$D$27</definedName>
    <definedName name="VAS083_F_Ilgalaikioturt11Kitareguliuoja1" localSheetId="11">'Forma 12'!$O$27</definedName>
    <definedName name="VAS083_F_Ilgalaikioturt11Kitosveiklosne1" localSheetId="11">'Forma 12'!$P$27</definedName>
    <definedName name="VAS083_F_Ilgalaikioturt11Lrklimatokaito1" localSheetId="11">'Forma 12'!$E$27</definedName>
    <definedName name="VAS083_F_Ilgalaikioturt11Nuotekudumblot1" localSheetId="11">'Forma 12'!$L$27</definedName>
    <definedName name="VAS083_F_Ilgalaikioturt11Nuotekusurinki1" localSheetId="11">'Forma 12'!$J$27</definedName>
    <definedName name="VAS083_F_Ilgalaikioturt11Nuotekuvalymas1" localSheetId="11">'Forma 12'!$K$27</definedName>
    <definedName name="VAS083_F_Ilgalaikioturt11Pavirsiniunuot1" localSheetId="11">'Forma 12'!$M$27</definedName>
    <definedName name="VAS083_F_Ilgalaikioturt11Turtovienetask1" localSheetId="11">'Forma 12'!$F$27</definedName>
    <definedName name="VAS083_F_Ilgalaikioturt120Apskaitosveikla1" localSheetId="11">'Forma 12'!$N$183</definedName>
    <definedName name="VAS083_F_Ilgalaikioturt120Geriamojovande7" localSheetId="11">'Forma 12'!$G$183</definedName>
    <definedName name="VAS083_F_Ilgalaikioturt120Geriamojovande8" localSheetId="11">'Forma 12'!$H$183</definedName>
    <definedName name="VAS083_F_Ilgalaikioturt120Geriamojovande9" localSheetId="11">'Forma 12'!$I$183</definedName>
    <definedName name="VAS083_F_Ilgalaikioturt120Inventorinisnu1" localSheetId="11">'Forma 12'!$D$183</definedName>
    <definedName name="VAS083_F_Ilgalaikioturt120Kitareguliuoja1" localSheetId="11">'Forma 12'!$O$183</definedName>
    <definedName name="VAS083_F_Ilgalaikioturt120Kitosveiklosne1" localSheetId="11">'Forma 12'!$P$183</definedName>
    <definedName name="VAS083_F_Ilgalaikioturt120Lrklimatokaito1" localSheetId="11">'Forma 12'!$E$183</definedName>
    <definedName name="VAS083_F_Ilgalaikioturt120Nuotekudumblot1" localSheetId="11">'Forma 12'!$L$183</definedName>
    <definedName name="VAS083_F_Ilgalaikioturt120Nuotekusurinki1" localSheetId="11">'Forma 12'!$J$183</definedName>
    <definedName name="VAS083_F_Ilgalaikioturt120Nuotekuvalymas1" localSheetId="11">'Forma 12'!$K$183</definedName>
    <definedName name="VAS083_F_Ilgalaikioturt120Pavirsiniunuot1" localSheetId="11">'Forma 12'!$M$183</definedName>
    <definedName name="VAS083_F_Ilgalaikioturt120Turtovienetask1" localSheetId="11">'Forma 12'!$F$183</definedName>
    <definedName name="VAS083_F_Ilgalaikioturt121Apskaitosveikla1" localSheetId="11">'Forma 12'!$N$185</definedName>
    <definedName name="VAS083_F_Ilgalaikioturt121Geriamojovande7" localSheetId="11">'Forma 12'!$G$185</definedName>
    <definedName name="VAS083_F_Ilgalaikioturt121Geriamojovande8" localSheetId="11">'Forma 12'!$H$185</definedName>
    <definedName name="VAS083_F_Ilgalaikioturt121Geriamojovande9" localSheetId="11">'Forma 12'!$I$185</definedName>
    <definedName name="VAS083_F_Ilgalaikioturt121Inventorinisnu1" localSheetId="11">'Forma 12'!$D$185</definedName>
    <definedName name="VAS083_F_Ilgalaikioturt121Kitareguliuoja1" localSheetId="11">'Forma 12'!$O$185</definedName>
    <definedName name="VAS083_F_Ilgalaikioturt121Kitosveiklosne1" localSheetId="11">'Forma 12'!$P$185</definedName>
    <definedName name="VAS083_F_Ilgalaikioturt121Lrklimatokaito1" localSheetId="11">'Forma 12'!$E$185</definedName>
    <definedName name="VAS083_F_Ilgalaikioturt121Nuotekudumblot1" localSheetId="11">'Forma 12'!$L$185</definedName>
    <definedName name="VAS083_F_Ilgalaikioturt121Nuotekusurinki1" localSheetId="11">'Forma 12'!$J$185</definedName>
    <definedName name="VAS083_F_Ilgalaikioturt121Nuotekuvalymas1" localSheetId="11">'Forma 12'!$K$185</definedName>
    <definedName name="VAS083_F_Ilgalaikioturt121Pavirsiniunuot1" localSheetId="11">'Forma 12'!$M$185</definedName>
    <definedName name="VAS083_F_Ilgalaikioturt121Turtovienetask1" localSheetId="11">'Forma 12'!$F$185</definedName>
    <definedName name="VAS083_F_Ilgalaikioturt122Apskaitosveikla1" localSheetId="11">'Forma 12'!$N$186</definedName>
    <definedName name="VAS083_F_Ilgalaikioturt122Geriamojovande7" localSheetId="11">'Forma 12'!$G$186</definedName>
    <definedName name="VAS083_F_Ilgalaikioturt122Geriamojovande8" localSheetId="11">'Forma 12'!$H$186</definedName>
    <definedName name="VAS083_F_Ilgalaikioturt122Geriamojovande9" localSheetId="11">'Forma 12'!$I$186</definedName>
    <definedName name="VAS083_F_Ilgalaikioturt122Inventorinisnu1" localSheetId="11">'Forma 12'!$D$186</definedName>
    <definedName name="VAS083_F_Ilgalaikioturt122Kitareguliuoja1" localSheetId="11">'Forma 12'!$O$186</definedName>
    <definedName name="VAS083_F_Ilgalaikioturt122Kitosveiklosne1" localSheetId="11">'Forma 12'!$P$186</definedName>
    <definedName name="VAS083_F_Ilgalaikioturt122Lrklimatokaito1" localSheetId="11">'Forma 12'!$E$186</definedName>
    <definedName name="VAS083_F_Ilgalaikioturt122Nuotekudumblot1" localSheetId="11">'Forma 12'!$L$186</definedName>
    <definedName name="VAS083_F_Ilgalaikioturt122Nuotekusurinki1" localSheetId="11">'Forma 12'!$J$186</definedName>
    <definedName name="VAS083_F_Ilgalaikioturt122Nuotekuvalymas1" localSheetId="11">'Forma 12'!$K$186</definedName>
    <definedName name="VAS083_F_Ilgalaikioturt122Pavirsiniunuot1" localSheetId="11">'Forma 12'!$M$186</definedName>
    <definedName name="VAS083_F_Ilgalaikioturt122Turtovienetask1" localSheetId="11">'Forma 12'!$F$186</definedName>
    <definedName name="VAS083_F_Ilgalaikioturt123Apskaitosveikla1" localSheetId="11">'Forma 12'!$N$187</definedName>
    <definedName name="VAS083_F_Ilgalaikioturt123Geriamojovande7" localSheetId="11">'Forma 12'!$G$187</definedName>
    <definedName name="VAS083_F_Ilgalaikioturt123Geriamojovande8" localSheetId="11">'Forma 12'!$H$187</definedName>
    <definedName name="VAS083_F_Ilgalaikioturt123Geriamojovande9" localSheetId="11">'Forma 12'!$I$187</definedName>
    <definedName name="VAS083_F_Ilgalaikioturt123Inventorinisnu1" localSheetId="11">'Forma 12'!$D$187</definedName>
    <definedName name="VAS083_F_Ilgalaikioturt123Kitareguliuoja1" localSheetId="11">'Forma 12'!$O$187</definedName>
    <definedName name="VAS083_F_Ilgalaikioturt123Kitosveiklosne1" localSheetId="11">'Forma 12'!$P$187</definedName>
    <definedName name="VAS083_F_Ilgalaikioturt123Lrklimatokaito1" localSheetId="11">'Forma 12'!$E$187</definedName>
    <definedName name="VAS083_F_Ilgalaikioturt123Nuotekudumblot1" localSheetId="11">'Forma 12'!$L$187</definedName>
    <definedName name="VAS083_F_Ilgalaikioturt123Nuotekusurinki1" localSheetId="11">'Forma 12'!$J$187</definedName>
    <definedName name="VAS083_F_Ilgalaikioturt123Nuotekuvalymas1" localSheetId="11">'Forma 12'!$K$187</definedName>
    <definedName name="VAS083_F_Ilgalaikioturt123Pavirsiniunuot1" localSheetId="11">'Forma 12'!$M$187</definedName>
    <definedName name="VAS083_F_Ilgalaikioturt123Turtovienetask1" localSheetId="11">'Forma 12'!$F$187</definedName>
    <definedName name="VAS083_F_Ilgalaikioturt124Apskaitosveikla1" localSheetId="11">'Forma 12'!$N$190</definedName>
    <definedName name="VAS083_F_Ilgalaikioturt124Geriamojovande7" localSheetId="11">'Forma 12'!$G$190</definedName>
    <definedName name="VAS083_F_Ilgalaikioturt124Geriamojovande8" localSheetId="11">'Forma 12'!$H$190</definedName>
    <definedName name="VAS083_F_Ilgalaikioturt124Geriamojovande9" localSheetId="11">'Forma 12'!$I$190</definedName>
    <definedName name="VAS083_F_Ilgalaikioturt124Inventorinisnu1" localSheetId="11">'Forma 12'!$D$190</definedName>
    <definedName name="VAS083_F_Ilgalaikioturt124Kitareguliuoja1" localSheetId="11">'Forma 12'!$O$190</definedName>
    <definedName name="VAS083_F_Ilgalaikioturt124Kitosveiklosne1" localSheetId="11">'Forma 12'!$P$190</definedName>
    <definedName name="VAS083_F_Ilgalaikioturt124Lrklimatokaito1" localSheetId="11">'Forma 12'!$E$190</definedName>
    <definedName name="VAS083_F_Ilgalaikioturt124Nuotekudumblot1" localSheetId="11">'Forma 12'!$L$190</definedName>
    <definedName name="VAS083_F_Ilgalaikioturt124Nuotekusurinki1" localSheetId="11">'Forma 12'!$J$190</definedName>
    <definedName name="VAS083_F_Ilgalaikioturt124Nuotekuvalymas1" localSheetId="11">'Forma 12'!$K$190</definedName>
    <definedName name="VAS083_F_Ilgalaikioturt124Pavirsiniunuot1" localSheetId="11">'Forma 12'!$M$190</definedName>
    <definedName name="VAS083_F_Ilgalaikioturt124Turtovienetask1" localSheetId="11">'Forma 12'!$F$190</definedName>
    <definedName name="VAS083_F_Ilgalaikioturt125Apskaitosveikla1" localSheetId="11">'Forma 12'!$N$191</definedName>
    <definedName name="VAS083_F_Ilgalaikioturt125Geriamojovande7" localSheetId="11">'Forma 12'!$G$191</definedName>
    <definedName name="VAS083_F_Ilgalaikioturt125Geriamojovande8" localSheetId="11">'Forma 12'!$H$191</definedName>
    <definedName name="VAS083_F_Ilgalaikioturt125Geriamojovande9" localSheetId="11">'Forma 12'!$I$191</definedName>
    <definedName name="VAS083_F_Ilgalaikioturt125Inventorinisnu1" localSheetId="11">'Forma 12'!$D$191</definedName>
    <definedName name="VAS083_F_Ilgalaikioturt125Kitareguliuoja1" localSheetId="11">'Forma 12'!$O$191</definedName>
    <definedName name="VAS083_F_Ilgalaikioturt125Kitosveiklosne1" localSheetId="11">'Forma 12'!$P$191</definedName>
    <definedName name="VAS083_F_Ilgalaikioturt125Lrklimatokaito1" localSheetId="11">'Forma 12'!$E$191</definedName>
    <definedName name="VAS083_F_Ilgalaikioturt125Nuotekudumblot1" localSheetId="11">'Forma 12'!$L$191</definedName>
    <definedName name="VAS083_F_Ilgalaikioturt125Nuotekusurinki1" localSheetId="11">'Forma 12'!$J$191</definedName>
    <definedName name="VAS083_F_Ilgalaikioturt125Nuotekuvalymas1" localSheetId="11">'Forma 12'!$K$191</definedName>
    <definedName name="VAS083_F_Ilgalaikioturt125Pavirsiniunuot1" localSheetId="11">'Forma 12'!$M$191</definedName>
    <definedName name="VAS083_F_Ilgalaikioturt125Turtovienetask1" localSheetId="11">'Forma 12'!$F$191</definedName>
    <definedName name="VAS083_F_Ilgalaikioturt126Apskaitosveikla1" localSheetId="11">'Forma 12'!$N$192</definedName>
    <definedName name="VAS083_F_Ilgalaikioturt126Geriamojovande7" localSheetId="11">'Forma 12'!$G$192</definedName>
    <definedName name="VAS083_F_Ilgalaikioturt126Geriamojovande8" localSheetId="11">'Forma 12'!$H$192</definedName>
    <definedName name="VAS083_F_Ilgalaikioturt126Geriamojovande9" localSheetId="11">'Forma 12'!$I$192</definedName>
    <definedName name="VAS083_F_Ilgalaikioturt126Inventorinisnu1" localSheetId="11">'Forma 12'!$D$192</definedName>
    <definedName name="VAS083_F_Ilgalaikioturt126Kitareguliuoja1" localSheetId="11">'Forma 12'!$O$192</definedName>
    <definedName name="VAS083_F_Ilgalaikioturt126Kitosveiklosne1" localSheetId="11">'Forma 12'!$P$192</definedName>
    <definedName name="VAS083_F_Ilgalaikioturt126Lrklimatokaito1" localSheetId="11">'Forma 12'!$E$192</definedName>
    <definedName name="VAS083_F_Ilgalaikioturt126Nuotekudumblot1" localSheetId="11">'Forma 12'!$L$192</definedName>
    <definedName name="VAS083_F_Ilgalaikioturt126Nuotekusurinki1" localSheetId="11">'Forma 12'!$J$192</definedName>
    <definedName name="VAS083_F_Ilgalaikioturt126Nuotekuvalymas1" localSheetId="11">'Forma 12'!$K$192</definedName>
    <definedName name="VAS083_F_Ilgalaikioturt126Pavirsiniunuot1" localSheetId="11">'Forma 12'!$M$192</definedName>
    <definedName name="VAS083_F_Ilgalaikioturt126Turtovienetask1" localSheetId="11">'Forma 12'!$F$192</definedName>
    <definedName name="VAS083_F_Ilgalaikioturt127Apskaitosveikla1" localSheetId="11">'Forma 12'!$N$194</definedName>
    <definedName name="VAS083_F_Ilgalaikioturt127Geriamojovande7" localSheetId="11">'Forma 12'!$G$194</definedName>
    <definedName name="VAS083_F_Ilgalaikioturt127Geriamojovande8" localSheetId="11">'Forma 12'!$H$194</definedName>
    <definedName name="VAS083_F_Ilgalaikioturt127Geriamojovande9" localSheetId="11">'Forma 12'!$I$194</definedName>
    <definedName name="VAS083_F_Ilgalaikioturt127Inventorinisnu1" localSheetId="11">'Forma 12'!$D$194</definedName>
    <definedName name="VAS083_F_Ilgalaikioturt127Kitareguliuoja1" localSheetId="11">'Forma 12'!$O$194</definedName>
    <definedName name="VAS083_F_Ilgalaikioturt127Kitosveiklosne1" localSheetId="11">'Forma 12'!$P$194</definedName>
    <definedName name="VAS083_F_Ilgalaikioturt127Lrklimatokaito1" localSheetId="11">'Forma 12'!$E$194</definedName>
    <definedName name="VAS083_F_Ilgalaikioturt127Nuotekudumblot1" localSheetId="11">'Forma 12'!$L$194</definedName>
    <definedName name="VAS083_F_Ilgalaikioturt127Nuotekusurinki1" localSheetId="11">'Forma 12'!$J$194</definedName>
    <definedName name="VAS083_F_Ilgalaikioturt127Nuotekuvalymas1" localSheetId="11">'Forma 12'!$K$194</definedName>
    <definedName name="VAS083_F_Ilgalaikioturt127Pavirsiniunuot1" localSheetId="11">'Forma 12'!$M$194</definedName>
    <definedName name="VAS083_F_Ilgalaikioturt127Turtovienetask1" localSheetId="11">'Forma 12'!$F$194</definedName>
    <definedName name="VAS083_F_Ilgalaikioturt128Apskaitosveikla1" localSheetId="11">'Forma 12'!$N$195</definedName>
    <definedName name="VAS083_F_Ilgalaikioturt128Geriamojovande7" localSheetId="11">'Forma 12'!$G$195</definedName>
    <definedName name="VAS083_F_Ilgalaikioturt128Geriamojovande8" localSheetId="11">'Forma 12'!$H$195</definedName>
    <definedName name="VAS083_F_Ilgalaikioturt128Geriamojovande9" localSheetId="11">'Forma 12'!$I$195</definedName>
    <definedName name="VAS083_F_Ilgalaikioturt128Inventorinisnu1" localSheetId="11">'Forma 12'!$D$195</definedName>
    <definedName name="VAS083_F_Ilgalaikioturt128Kitareguliuoja1" localSheetId="11">'Forma 12'!$O$195</definedName>
    <definedName name="VAS083_F_Ilgalaikioturt128Kitosveiklosne1" localSheetId="11">'Forma 12'!$P$195</definedName>
    <definedName name="VAS083_F_Ilgalaikioturt128Lrklimatokaito1" localSheetId="11">'Forma 12'!$E$195</definedName>
    <definedName name="VAS083_F_Ilgalaikioturt128Nuotekudumblot1" localSheetId="11">'Forma 12'!$L$195</definedName>
    <definedName name="VAS083_F_Ilgalaikioturt128Nuotekusurinki1" localSheetId="11">'Forma 12'!$J$195</definedName>
    <definedName name="VAS083_F_Ilgalaikioturt128Nuotekuvalymas1" localSheetId="11">'Forma 12'!$K$195</definedName>
    <definedName name="VAS083_F_Ilgalaikioturt128Pavirsiniunuot1" localSheetId="11">'Forma 12'!$M$195</definedName>
    <definedName name="VAS083_F_Ilgalaikioturt128Turtovienetask1" localSheetId="11">'Forma 12'!$F$195</definedName>
    <definedName name="VAS083_F_Ilgalaikioturt129Apskaitosveikla1" localSheetId="11">'Forma 12'!$N$196</definedName>
    <definedName name="VAS083_F_Ilgalaikioturt129Geriamojovande7" localSheetId="11">'Forma 12'!$G$196</definedName>
    <definedName name="VAS083_F_Ilgalaikioturt129Geriamojovande8" localSheetId="11">'Forma 12'!$H$196</definedName>
    <definedName name="VAS083_F_Ilgalaikioturt129Geriamojovande9" localSheetId="11">'Forma 12'!$I$196</definedName>
    <definedName name="VAS083_F_Ilgalaikioturt129Inventorinisnu1" localSheetId="11">'Forma 12'!$D$196</definedName>
    <definedName name="VAS083_F_Ilgalaikioturt129Kitareguliuoja1" localSheetId="11">'Forma 12'!$O$196</definedName>
    <definedName name="VAS083_F_Ilgalaikioturt129Kitosveiklosne1" localSheetId="11">'Forma 12'!$P$196</definedName>
    <definedName name="VAS083_F_Ilgalaikioturt129Lrklimatokaito1" localSheetId="11">'Forma 12'!$E$196</definedName>
    <definedName name="VAS083_F_Ilgalaikioturt129Nuotekudumblot1" localSheetId="11">'Forma 12'!$L$196</definedName>
    <definedName name="VAS083_F_Ilgalaikioturt129Nuotekusurinki1" localSheetId="11">'Forma 12'!$J$196</definedName>
    <definedName name="VAS083_F_Ilgalaikioturt129Nuotekuvalymas1" localSheetId="11">'Forma 12'!$K$196</definedName>
    <definedName name="VAS083_F_Ilgalaikioturt129Pavirsiniunuot1" localSheetId="11">'Forma 12'!$M$196</definedName>
    <definedName name="VAS083_F_Ilgalaikioturt129Turtovienetask1" localSheetId="11">'Forma 12'!$F$196</definedName>
    <definedName name="VAS083_F_Ilgalaikioturt12Apskaitosveikla1" localSheetId="11">'Forma 12'!$N$28</definedName>
    <definedName name="VAS083_F_Ilgalaikioturt12Geriamojovande7" localSheetId="11">'Forma 12'!$G$28</definedName>
    <definedName name="VAS083_F_Ilgalaikioturt12Geriamojovande8" localSheetId="11">'Forma 12'!$H$28</definedName>
    <definedName name="VAS083_F_Ilgalaikioturt12Geriamojovande9" localSheetId="11">'Forma 12'!$I$28</definedName>
    <definedName name="VAS083_F_Ilgalaikioturt12Inventorinisnu1" localSheetId="11">'Forma 12'!$D$28</definedName>
    <definedName name="VAS083_F_Ilgalaikioturt12Kitareguliuoja1" localSheetId="11">'Forma 12'!$O$28</definedName>
    <definedName name="VAS083_F_Ilgalaikioturt12Kitosveiklosne1" localSheetId="11">'Forma 12'!$P$28</definedName>
    <definedName name="VAS083_F_Ilgalaikioturt12Lrklimatokaito1" localSheetId="11">'Forma 12'!$E$28</definedName>
    <definedName name="VAS083_F_Ilgalaikioturt12Nuotekudumblot1" localSheetId="11">'Forma 12'!$L$28</definedName>
    <definedName name="VAS083_F_Ilgalaikioturt12Nuotekusurinki1" localSheetId="11">'Forma 12'!$J$28</definedName>
    <definedName name="VAS083_F_Ilgalaikioturt12Nuotekuvalymas1" localSheetId="11">'Forma 12'!$K$28</definedName>
    <definedName name="VAS083_F_Ilgalaikioturt12Pavirsiniunuot1" localSheetId="11">'Forma 12'!$M$28</definedName>
    <definedName name="VAS083_F_Ilgalaikioturt12Turtovienetask1" localSheetId="11">'Forma 12'!$F$28</definedName>
    <definedName name="VAS083_F_Ilgalaikioturt130Apskaitosveikla1" localSheetId="11">'Forma 12'!$N$198</definedName>
    <definedName name="VAS083_F_Ilgalaikioturt130Geriamojovande7" localSheetId="11">'Forma 12'!$G$198</definedName>
    <definedName name="VAS083_F_Ilgalaikioturt130Geriamojovande8" localSheetId="11">'Forma 12'!$H$198</definedName>
    <definedName name="VAS083_F_Ilgalaikioturt130Geriamojovande9" localSheetId="11">'Forma 12'!$I$198</definedName>
    <definedName name="VAS083_F_Ilgalaikioturt130Inventorinisnu1" localSheetId="11">'Forma 12'!$D$198</definedName>
    <definedName name="VAS083_F_Ilgalaikioturt130Kitareguliuoja1" localSheetId="11">'Forma 12'!$O$198</definedName>
    <definedName name="VAS083_F_Ilgalaikioturt130Kitosveiklosne1" localSheetId="11">'Forma 12'!$P$198</definedName>
    <definedName name="VAS083_F_Ilgalaikioturt130Lrklimatokaito1" localSheetId="11">'Forma 12'!$E$198</definedName>
    <definedName name="VAS083_F_Ilgalaikioturt130Nuotekudumblot1" localSheetId="11">'Forma 12'!$L$198</definedName>
    <definedName name="VAS083_F_Ilgalaikioturt130Nuotekusurinki1" localSheetId="11">'Forma 12'!$J$198</definedName>
    <definedName name="VAS083_F_Ilgalaikioturt130Nuotekuvalymas1" localSheetId="11">'Forma 12'!$K$198</definedName>
    <definedName name="VAS083_F_Ilgalaikioturt130Pavirsiniunuot1" localSheetId="11">'Forma 12'!$M$198</definedName>
    <definedName name="VAS083_F_Ilgalaikioturt130Turtovienetask1" localSheetId="11">'Forma 12'!$F$198</definedName>
    <definedName name="VAS083_F_Ilgalaikioturt131Apskaitosveikla1" localSheetId="11">'Forma 12'!$N$199</definedName>
    <definedName name="VAS083_F_Ilgalaikioturt131Geriamojovande7" localSheetId="11">'Forma 12'!$G$199</definedName>
    <definedName name="VAS083_F_Ilgalaikioturt131Geriamojovande8" localSheetId="11">'Forma 12'!$H$199</definedName>
    <definedName name="VAS083_F_Ilgalaikioturt131Geriamojovande9" localSheetId="11">'Forma 12'!$I$199</definedName>
    <definedName name="VAS083_F_Ilgalaikioturt131Inventorinisnu1" localSheetId="11">'Forma 12'!$D$199</definedName>
    <definedName name="VAS083_F_Ilgalaikioturt131Kitareguliuoja1" localSheetId="11">'Forma 12'!$O$199</definedName>
    <definedName name="VAS083_F_Ilgalaikioturt131Kitosveiklosne1" localSheetId="11">'Forma 12'!$P$199</definedName>
    <definedName name="VAS083_F_Ilgalaikioturt131Lrklimatokaito1" localSheetId="11">'Forma 12'!$E$199</definedName>
    <definedName name="VAS083_F_Ilgalaikioturt131Nuotekudumblot1" localSheetId="11">'Forma 12'!$L$199</definedName>
    <definedName name="VAS083_F_Ilgalaikioturt131Nuotekusurinki1" localSheetId="11">'Forma 12'!$J$199</definedName>
    <definedName name="VAS083_F_Ilgalaikioturt131Nuotekuvalymas1" localSheetId="11">'Forma 12'!$K$199</definedName>
    <definedName name="VAS083_F_Ilgalaikioturt131Pavirsiniunuot1" localSheetId="11">'Forma 12'!$M$199</definedName>
    <definedName name="VAS083_F_Ilgalaikioturt131Turtovienetask1" localSheetId="11">'Forma 12'!$F$199</definedName>
    <definedName name="VAS083_F_Ilgalaikioturt132Apskaitosveikla1" localSheetId="11">'Forma 12'!$N$200</definedName>
    <definedName name="VAS083_F_Ilgalaikioturt132Geriamojovande7" localSheetId="11">'Forma 12'!$G$200</definedName>
    <definedName name="VAS083_F_Ilgalaikioturt132Geriamojovande8" localSheetId="11">'Forma 12'!$H$200</definedName>
    <definedName name="VAS083_F_Ilgalaikioturt132Geriamojovande9" localSheetId="11">'Forma 12'!$I$200</definedName>
    <definedName name="VAS083_F_Ilgalaikioturt132Inventorinisnu1" localSheetId="11">'Forma 12'!$D$200</definedName>
    <definedName name="VAS083_F_Ilgalaikioturt132Kitareguliuoja1" localSheetId="11">'Forma 12'!$O$200</definedName>
    <definedName name="VAS083_F_Ilgalaikioturt132Kitosveiklosne1" localSheetId="11">'Forma 12'!$P$200</definedName>
    <definedName name="VAS083_F_Ilgalaikioturt132Lrklimatokaito1" localSheetId="11">'Forma 12'!$E$200</definedName>
    <definedName name="VAS083_F_Ilgalaikioturt132Nuotekudumblot1" localSheetId="11">'Forma 12'!$L$200</definedName>
    <definedName name="VAS083_F_Ilgalaikioturt132Nuotekusurinki1" localSheetId="11">'Forma 12'!$J$200</definedName>
    <definedName name="VAS083_F_Ilgalaikioturt132Nuotekuvalymas1" localSheetId="11">'Forma 12'!$K$200</definedName>
    <definedName name="VAS083_F_Ilgalaikioturt132Pavirsiniunuot1" localSheetId="11">'Forma 12'!$M$200</definedName>
    <definedName name="VAS083_F_Ilgalaikioturt132Turtovienetask1" localSheetId="11">'Forma 12'!$F$200</definedName>
    <definedName name="VAS083_F_Ilgalaikioturt133Apskaitosveikla1" localSheetId="11">'Forma 12'!$N$202</definedName>
    <definedName name="VAS083_F_Ilgalaikioturt133Geriamojovande7" localSheetId="11">'Forma 12'!$G$202</definedName>
    <definedName name="VAS083_F_Ilgalaikioturt133Geriamojovande8" localSheetId="11">'Forma 12'!$H$202</definedName>
    <definedName name="VAS083_F_Ilgalaikioturt133Geriamojovande9" localSheetId="11">'Forma 12'!$I$202</definedName>
    <definedName name="VAS083_F_Ilgalaikioturt133Inventorinisnu1" localSheetId="11">'Forma 12'!$D$202</definedName>
    <definedName name="VAS083_F_Ilgalaikioturt133Kitareguliuoja1" localSheetId="11">'Forma 12'!$O$202</definedName>
    <definedName name="VAS083_F_Ilgalaikioturt133Kitosveiklosne1" localSheetId="11">'Forma 12'!$P$202</definedName>
    <definedName name="VAS083_F_Ilgalaikioturt133Lrklimatokaito1" localSheetId="11">'Forma 12'!$E$202</definedName>
    <definedName name="VAS083_F_Ilgalaikioturt133Nuotekudumblot1" localSheetId="11">'Forma 12'!$L$202</definedName>
    <definedName name="VAS083_F_Ilgalaikioturt133Nuotekusurinki1" localSheetId="11">'Forma 12'!$J$202</definedName>
    <definedName name="VAS083_F_Ilgalaikioturt133Nuotekuvalymas1" localSheetId="11">'Forma 12'!$K$202</definedName>
    <definedName name="VAS083_F_Ilgalaikioturt133Pavirsiniunuot1" localSheetId="11">'Forma 12'!$M$202</definedName>
    <definedName name="VAS083_F_Ilgalaikioturt133Turtovienetask1" localSheetId="11">'Forma 12'!$F$202</definedName>
    <definedName name="VAS083_F_Ilgalaikioturt134Apskaitosveikla1" localSheetId="11">'Forma 12'!$N$203</definedName>
    <definedName name="VAS083_F_Ilgalaikioturt134Geriamojovande7" localSheetId="11">'Forma 12'!$G$203</definedName>
    <definedName name="VAS083_F_Ilgalaikioturt134Geriamojovande8" localSheetId="11">'Forma 12'!$H$203</definedName>
    <definedName name="VAS083_F_Ilgalaikioturt134Geriamojovande9" localSheetId="11">'Forma 12'!$I$203</definedName>
    <definedName name="VAS083_F_Ilgalaikioturt134Inventorinisnu1" localSheetId="11">'Forma 12'!$D$203</definedName>
    <definedName name="VAS083_F_Ilgalaikioturt134Kitareguliuoja1" localSheetId="11">'Forma 12'!$O$203</definedName>
    <definedName name="VAS083_F_Ilgalaikioturt134Kitosveiklosne1" localSheetId="11">'Forma 12'!$P$203</definedName>
    <definedName name="VAS083_F_Ilgalaikioturt134Lrklimatokaito1" localSheetId="11">'Forma 12'!$E$203</definedName>
    <definedName name="VAS083_F_Ilgalaikioturt134Nuotekudumblot1" localSheetId="11">'Forma 12'!$L$203</definedName>
    <definedName name="VAS083_F_Ilgalaikioturt134Nuotekusurinki1" localSheetId="11">'Forma 12'!$J$203</definedName>
    <definedName name="VAS083_F_Ilgalaikioturt134Nuotekuvalymas1" localSheetId="11">'Forma 12'!$K$203</definedName>
    <definedName name="VAS083_F_Ilgalaikioturt134Pavirsiniunuot1" localSheetId="11">'Forma 12'!$M$203</definedName>
    <definedName name="VAS083_F_Ilgalaikioturt134Turtovienetask1" localSheetId="11">'Forma 12'!$F$203</definedName>
    <definedName name="VAS083_F_Ilgalaikioturt135Apskaitosveikla1" localSheetId="11">'Forma 12'!$N$204</definedName>
    <definedName name="VAS083_F_Ilgalaikioturt135Geriamojovande7" localSheetId="11">'Forma 12'!$G$204</definedName>
    <definedName name="VAS083_F_Ilgalaikioturt135Geriamojovande8" localSheetId="11">'Forma 12'!$H$204</definedName>
    <definedName name="VAS083_F_Ilgalaikioturt135Geriamojovande9" localSheetId="11">'Forma 12'!$I$204</definedName>
    <definedName name="VAS083_F_Ilgalaikioturt135Inventorinisnu1" localSheetId="11">'Forma 12'!$D$204</definedName>
    <definedName name="VAS083_F_Ilgalaikioturt135Kitareguliuoja1" localSheetId="11">'Forma 12'!$O$204</definedName>
    <definedName name="VAS083_F_Ilgalaikioturt135Kitosveiklosne1" localSheetId="11">'Forma 12'!$P$204</definedName>
    <definedName name="VAS083_F_Ilgalaikioturt135Lrklimatokaito1" localSheetId="11">'Forma 12'!$E$204</definedName>
    <definedName name="VAS083_F_Ilgalaikioturt135Nuotekudumblot1" localSheetId="11">'Forma 12'!$L$204</definedName>
    <definedName name="VAS083_F_Ilgalaikioturt135Nuotekusurinki1" localSheetId="11">'Forma 12'!$J$204</definedName>
    <definedName name="VAS083_F_Ilgalaikioturt135Nuotekuvalymas1" localSheetId="11">'Forma 12'!$K$204</definedName>
    <definedName name="VAS083_F_Ilgalaikioturt135Pavirsiniunuot1" localSheetId="11">'Forma 12'!$M$204</definedName>
    <definedName name="VAS083_F_Ilgalaikioturt135Turtovienetask1" localSheetId="11">'Forma 12'!$F$204</definedName>
    <definedName name="VAS083_F_Ilgalaikioturt136Apskaitosveikla1" localSheetId="11">'Forma 12'!$N$206</definedName>
    <definedName name="VAS083_F_Ilgalaikioturt136Geriamojovande7" localSheetId="11">'Forma 12'!$G$206</definedName>
    <definedName name="VAS083_F_Ilgalaikioturt136Geriamojovande8" localSheetId="11">'Forma 12'!$H$206</definedName>
    <definedName name="VAS083_F_Ilgalaikioturt136Geriamojovande9" localSheetId="11">'Forma 12'!$I$206</definedName>
    <definedName name="VAS083_F_Ilgalaikioturt136Inventorinisnu1" localSheetId="11">'Forma 12'!$D$206</definedName>
    <definedName name="VAS083_F_Ilgalaikioturt136Kitareguliuoja1" localSheetId="11">'Forma 12'!$O$206</definedName>
    <definedName name="VAS083_F_Ilgalaikioturt136Kitosveiklosne1" localSheetId="11">'Forma 12'!$P$206</definedName>
    <definedName name="VAS083_F_Ilgalaikioturt136Lrklimatokaito1" localSheetId="11">'Forma 12'!$E$206</definedName>
    <definedName name="VAS083_F_Ilgalaikioturt136Nuotekudumblot1" localSheetId="11">'Forma 12'!$L$206</definedName>
    <definedName name="VAS083_F_Ilgalaikioturt136Nuotekusurinki1" localSheetId="11">'Forma 12'!$J$206</definedName>
    <definedName name="VAS083_F_Ilgalaikioturt136Nuotekuvalymas1" localSheetId="11">'Forma 12'!$K$206</definedName>
    <definedName name="VAS083_F_Ilgalaikioturt136Pavirsiniunuot1" localSheetId="11">'Forma 12'!$M$206</definedName>
    <definedName name="VAS083_F_Ilgalaikioturt136Turtovienetask1" localSheetId="11">'Forma 12'!$F$206</definedName>
    <definedName name="VAS083_F_Ilgalaikioturt137Apskaitosveikla1" localSheetId="11">'Forma 12'!$N$207</definedName>
    <definedName name="VAS083_F_Ilgalaikioturt137Geriamojovande7" localSheetId="11">'Forma 12'!$G$207</definedName>
    <definedName name="VAS083_F_Ilgalaikioturt137Geriamojovande8" localSheetId="11">'Forma 12'!$H$207</definedName>
    <definedName name="VAS083_F_Ilgalaikioturt137Geriamojovande9" localSheetId="11">'Forma 12'!$I$207</definedName>
    <definedName name="VAS083_F_Ilgalaikioturt137Inventorinisnu1" localSheetId="11">'Forma 12'!$D$207</definedName>
    <definedName name="VAS083_F_Ilgalaikioturt137Kitareguliuoja1" localSheetId="11">'Forma 12'!$O$207</definedName>
    <definedName name="VAS083_F_Ilgalaikioturt137Kitosveiklosne1" localSheetId="11">'Forma 12'!$P$207</definedName>
    <definedName name="VAS083_F_Ilgalaikioturt137Lrklimatokaito1" localSheetId="11">'Forma 12'!$E$207</definedName>
    <definedName name="VAS083_F_Ilgalaikioturt137Nuotekudumblot1" localSheetId="11">'Forma 12'!$L$207</definedName>
    <definedName name="VAS083_F_Ilgalaikioturt137Nuotekusurinki1" localSheetId="11">'Forma 12'!$J$207</definedName>
    <definedName name="VAS083_F_Ilgalaikioturt137Nuotekuvalymas1" localSheetId="11">'Forma 12'!$K$207</definedName>
    <definedName name="VAS083_F_Ilgalaikioturt137Pavirsiniunuot1" localSheetId="11">'Forma 12'!$M$207</definedName>
    <definedName name="VAS083_F_Ilgalaikioturt137Turtovienetask1" localSheetId="11">'Forma 12'!$F$207</definedName>
    <definedName name="VAS083_F_Ilgalaikioturt138Apskaitosveikla1" localSheetId="11">'Forma 12'!$N$208</definedName>
    <definedName name="VAS083_F_Ilgalaikioturt138Geriamojovande7" localSheetId="11">'Forma 12'!$G$208</definedName>
    <definedName name="VAS083_F_Ilgalaikioturt138Geriamojovande8" localSheetId="11">'Forma 12'!$H$208</definedName>
    <definedName name="VAS083_F_Ilgalaikioturt138Geriamojovande9" localSheetId="11">'Forma 12'!$I$208</definedName>
    <definedName name="VAS083_F_Ilgalaikioturt138Inventorinisnu1" localSheetId="11">'Forma 12'!$D$208</definedName>
    <definedName name="VAS083_F_Ilgalaikioturt138Kitareguliuoja1" localSheetId="11">'Forma 12'!$O$208</definedName>
    <definedName name="VAS083_F_Ilgalaikioturt138Kitosveiklosne1" localSheetId="11">'Forma 12'!$P$208</definedName>
    <definedName name="VAS083_F_Ilgalaikioturt138Lrklimatokaito1" localSheetId="11">'Forma 12'!$E$208</definedName>
    <definedName name="VAS083_F_Ilgalaikioturt138Nuotekudumblot1" localSheetId="11">'Forma 12'!$L$208</definedName>
    <definedName name="VAS083_F_Ilgalaikioturt138Nuotekusurinki1" localSheetId="11">'Forma 12'!$J$208</definedName>
    <definedName name="VAS083_F_Ilgalaikioturt138Nuotekuvalymas1" localSheetId="11">'Forma 12'!$K$208</definedName>
    <definedName name="VAS083_F_Ilgalaikioturt138Pavirsiniunuot1" localSheetId="11">'Forma 12'!$M$208</definedName>
    <definedName name="VAS083_F_Ilgalaikioturt138Turtovienetask1" localSheetId="11">'Forma 12'!$F$208</definedName>
    <definedName name="VAS083_F_Ilgalaikioturt139Apskaitosveikla1" localSheetId="11">'Forma 12'!$N$210</definedName>
    <definedName name="VAS083_F_Ilgalaikioturt139Geriamojovande7" localSheetId="11">'Forma 12'!$G$210</definedName>
    <definedName name="VAS083_F_Ilgalaikioturt139Geriamojovande8" localSheetId="11">'Forma 12'!$H$210</definedName>
    <definedName name="VAS083_F_Ilgalaikioturt139Geriamojovande9" localSheetId="11">'Forma 12'!$I$210</definedName>
    <definedName name="VAS083_F_Ilgalaikioturt139Inventorinisnu1" localSheetId="11">'Forma 12'!$D$210</definedName>
    <definedName name="VAS083_F_Ilgalaikioturt139Kitareguliuoja1" localSheetId="11">'Forma 12'!$O$210</definedName>
    <definedName name="VAS083_F_Ilgalaikioturt139Kitosveiklosne1" localSheetId="11">'Forma 12'!$P$210</definedName>
    <definedName name="VAS083_F_Ilgalaikioturt139Lrklimatokaito1" localSheetId="11">'Forma 12'!$E$210</definedName>
    <definedName name="VAS083_F_Ilgalaikioturt139Nuotekudumblot1" localSheetId="11">'Forma 12'!$L$210</definedName>
    <definedName name="VAS083_F_Ilgalaikioturt139Nuotekusurinki1" localSheetId="11">'Forma 12'!$J$210</definedName>
    <definedName name="VAS083_F_Ilgalaikioturt139Nuotekuvalymas1" localSheetId="11">'Forma 12'!$K$210</definedName>
    <definedName name="VAS083_F_Ilgalaikioturt139Pavirsiniunuot1" localSheetId="11">'Forma 12'!$M$210</definedName>
    <definedName name="VAS083_F_Ilgalaikioturt139Turtovienetask1" localSheetId="11">'Forma 12'!$F$210</definedName>
    <definedName name="VAS083_F_Ilgalaikioturt13Apskaitosveikla1" localSheetId="11">'Forma 12'!$N$30</definedName>
    <definedName name="VAS083_F_Ilgalaikioturt13Geriamojovande7" localSheetId="11">'Forma 12'!$G$30</definedName>
    <definedName name="VAS083_F_Ilgalaikioturt13Geriamojovande8" localSheetId="11">'Forma 12'!$H$30</definedName>
    <definedName name="VAS083_F_Ilgalaikioturt13Geriamojovande9" localSheetId="11">'Forma 12'!$I$30</definedName>
    <definedName name="VAS083_F_Ilgalaikioturt13Inventorinisnu1" localSheetId="11">'Forma 12'!$D$30</definedName>
    <definedName name="VAS083_F_Ilgalaikioturt13Kitareguliuoja1" localSheetId="11">'Forma 12'!$O$30</definedName>
    <definedName name="VAS083_F_Ilgalaikioturt13Kitosveiklosne1" localSheetId="11">'Forma 12'!$P$30</definedName>
    <definedName name="VAS083_F_Ilgalaikioturt13Lrklimatokaito1" localSheetId="11">'Forma 12'!$E$30</definedName>
    <definedName name="VAS083_F_Ilgalaikioturt13Nuotekudumblot1" localSheetId="11">'Forma 12'!$L$30</definedName>
    <definedName name="VAS083_F_Ilgalaikioturt13Nuotekusurinki1" localSheetId="11">'Forma 12'!$J$30</definedName>
    <definedName name="VAS083_F_Ilgalaikioturt13Nuotekuvalymas1" localSheetId="11">'Forma 12'!$K$30</definedName>
    <definedName name="VAS083_F_Ilgalaikioturt13Pavirsiniunuot1" localSheetId="11">'Forma 12'!$M$30</definedName>
    <definedName name="VAS083_F_Ilgalaikioturt13Turtovienetask1" localSheetId="11">'Forma 12'!$F$30</definedName>
    <definedName name="VAS083_F_Ilgalaikioturt140Apskaitosveikla1" localSheetId="11">'Forma 12'!$N$211</definedName>
    <definedName name="VAS083_F_Ilgalaikioturt140Geriamojovande7" localSheetId="11">'Forma 12'!$G$211</definedName>
    <definedName name="VAS083_F_Ilgalaikioturt140Geriamojovande8" localSheetId="11">'Forma 12'!$H$211</definedName>
    <definedName name="VAS083_F_Ilgalaikioturt140Geriamojovande9" localSheetId="11">'Forma 12'!$I$211</definedName>
    <definedName name="VAS083_F_Ilgalaikioturt140Inventorinisnu1" localSheetId="11">'Forma 12'!$D$211</definedName>
    <definedName name="VAS083_F_Ilgalaikioturt140Kitareguliuoja1" localSheetId="11">'Forma 12'!$O$211</definedName>
    <definedName name="VAS083_F_Ilgalaikioturt140Kitosveiklosne1" localSheetId="11">'Forma 12'!$P$211</definedName>
    <definedName name="VAS083_F_Ilgalaikioturt140Lrklimatokaito1" localSheetId="11">'Forma 12'!$E$211</definedName>
    <definedName name="VAS083_F_Ilgalaikioturt140Nuotekudumblot1" localSheetId="11">'Forma 12'!$L$211</definedName>
    <definedName name="VAS083_F_Ilgalaikioturt140Nuotekusurinki1" localSheetId="11">'Forma 12'!$J$211</definedName>
    <definedName name="VAS083_F_Ilgalaikioturt140Nuotekuvalymas1" localSheetId="11">'Forma 12'!$K$211</definedName>
    <definedName name="VAS083_F_Ilgalaikioturt140Pavirsiniunuot1" localSheetId="11">'Forma 12'!$M$211</definedName>
    <definedName name="VAS083_F_Ilgalaikioturt140Turtovienetask1" localSheetId="11">'Forma 12'!$F$211</definedName>
    <definedName name="VAS083_F_Ilgalaikioturt141Apskaitosveikla1" localSheetId="11">'Forma 12'!$N$212</definedName>
    <definedName name="VAS083_F_Ilgalaikioturt141Geriamojovande7" localSheetId="11">'Forma 12'!$G$212</definedName>
    <definedName name="VAS083_F_Ilgalaikioturt141Geriamojovande8" localSheetId="11">'Forma 12'!$H$212</definedName>
    <definedName name="VAS083_F_Ilgalaikioturt141Geriamojovande9" localSheetId="11">'Forma 12'!$I$212</definedName>
    <definedName name="VAS083_F_Ilgalaikioturt141Inventorinisnu1" localSheetId="11">'Forma 12'!$D$212</definedName>
    <definedName name="VAS083_F_Ilgalaikioturt141Kitareguliuoja1" localSheetId="11">'Forma 12'!$O$212</definedName>
    <definedName name="VAS083_F_Ilgalaikioturt141Kitosveiklosne1" localSheetId="11">'Forma 12'!$P$212</definedName>
    <definedName name="VAS083_F_Ilgalaikioturt141Lrklimatokaito1" localSheetId="11">'Forma 12'!$E$212</definedName>
    <definedName name="VAS083_F_Ilgalaikioturt141Nuotekudumblot1" localSheetId="11">'Forma 12'!$L$212</definedName>
    <definedName name="VAS083_F_Ilgalaikioturt141Nuotekusurinki1" localSheetId="11">'Forma 12'!$J$212</definedName>
    <definedName name="VAS083_F_Ilgalaikioturt141Nuotekuvalymas1" localSheetId="11">'Forma 12'!$K$212</definedName>
    <definedName name="VAS083_F_Ilgalaikioturt141Pavirsiniunuot1" localSheetId="11">'Forma 12'!$M$212</definedName>
    <definedName name="VAS083_F_Ilgalaikioturt141Turtovienetask1" localSheetId="11">'Forma 12'!$F$212</definedName>
    <definedName name="VAS083_F_Ilgalaikioturt142Apskaitosveikla1" localSheetId="11">'Forma 12'!$N$215</definedName>
    <definedName name="VAS083_F_Ilgalaikioturt142Geriamojovande7" localSheetId="11">'Forma 12'!$G$215</definedName>
    <definedName name="VAS083_F_Ilgalaikioturt142Geriamojovande8" localSheetId="11">'Forma 12'!$H$215</definedName>
    <definedName name="VAS083_F_Ilgalaikioturt142Geriamojovande9" localSheetId="11">'Forma 12'!$I$215</definedName>
    <definedName name="VAS083_F_Ilgalaikioturt142Inventorinisnu1" localSheetId="11">'Forma 12'!$D$215</definedName>
    <definedName name="VAS083_F_Ilgalaikioturt142Kitareguliuoja1" localSheetId="11">'Forma 12'!$O$215</definedName>
    <definedName name="VAS083_F_Ilgalaikioturt142Kitosveiklosne1" localSheetId="11">'Forma 12'!$P$215</definedName>
    <definedName name="VAS083_F_Ilgalaikioturt142Lrklimatokaito1" localSheetId="11">'Forma 12'!$E$215</definedName>
    <definedName name="VAS083_F_Ilgalaikioturt142Nuotekudumblot1" localSheetId="11">'Forma 12'!$L$215</definedName>
    <definedName name="VAS083_F_Ilgalaikioturt142Nuotekusurinki1" localSheetId="11">'Forma 12'!$J$215</definedName>
    <definedName name="VAS083_F_Ilgalaikioturt142Nuotekuvalymas1" localSheetId="11">'Forma 12'!$K$215</definedName>
    <definedName name="VAS083_F_Ilgalaikioturt142Pavirsiniunuot1" localSheetId="11">'Forma 12'!$M$215</definedName>
    <definedName name="VAS083_F_Ilgalaikioturt142Turtovienetask1" localSheetId="11">'Forma 12'!$F$215</definedName>
    <definedName name="VAS083_F_Ilgalaikioturt143Apskaitosveikla1" localSheetId="11">'Forma 12'!$N$216</definedName>
    <definedName name="VAS083_F_Ilgalaikioturt143Geriamojovande7" localSheetId="11">'Forma 12'!$G$216</definedName>
    <definedName name="VAS083_F_Ilgalaikioturt143Geriamojovande8" localSheetId="11">'Forma 12'!$H$216</definedName>
    <definedName name="VAS083_F_Ilgalaikioturt143Geriamojovande9" localSheetId="11">'Forma 12'!$I$216</definedName>
    <definedName name="VAS083_F_Ilgalaikioturt143Inventorinisnu1" localSheetId="11">'Forma 12'!$D$216</definedName>
    <definedName name="VAS083_F_Ilgalaikioturt143Kitareguliuoja1" localSheetId="11">'Forma 12'!$O$216</definedName>
    <definedName name="VAS083_F_Ilgalaikioturt143Kitosveiklosne1" localSheetId="11">'Forma 12'!$P$216</definedName>
    <definedName name="VAS083_F_Ilgalaikioturt143Lrklimatokaito1" localSheetId="11">'Forma 12'!$E$216</definedName>
    <definedName name="VAS083_F_Ilgalaikioturt143Nuotekudumblot1" localSheetId="11">'Forma 12'!$L$216</definedName>
    <definedName name="VAS083_F_Ilgalaikioturt143Nuotekusurinki1" localSheetId="11">'Forma 12'!$J$216</definedName>
    <definedName name="VAS083_F_Ilgalaikioturt143Nuotekuvalymas1" localSheetId="11">'Forma 12'!$K$216</definedName>
    <definedName name="VAS083_F_Ilgalaikioturt143Pavirsiniunuot1" localSheetId="11">'Forma 12'!$M$216</definedName>
    <definedName name="VAS083_F_Ilgalaikioturt143Turtovienetask1" localSheetId="11">'Forma 12'!$F$216</definedName>
    <definedName name="VAS083_F_Ilgalaikioturt144Apskaitosveikla1" localSheetId="11">'Forma 12'!$N$217</definedName>
    <definedName name="VAS083_F_Ilgalaikioturt144Geriamojovande7" localSheetId="11">'Forma 12'!$G$217</definedName>
    <definedName name="VAS083_F_Ilgalaikioturt144Geriamojovande8" localSheetId="11">'Forma 12'!$H$217</definedName>
    <definedName name="VAS083_F_Ilgalaikioturt144Geriamojovande9" localSheetId="11">'Forma 12'!$I$217</definedName>
    <definedName name="VAS083_F_Ilgalaikioturt144Inventorinisnu1" localSheetId="11">'Forma 12'!$D$217</definedName>
    <definedName name="VAS083_F_Ilgalaikioturt144Kitareguliuoja1" localSheetId="11">'Forma 12'!$O$217</definedName>
    <definedName name="VAS083_F_Ilgalaikioturt144Kitosveiklosne1" localSheetId="11">'Forma 12'!$P$217</definedName>
    <definedName name="VAS083_F_Ilgalaikioturt144Lrklimatokaito1" localSheetId="11">'Forma 12'!$E$217</definedName>
    <definedName name="VAS083_F_Ilgalaikioturt144Nuotekudumblot1" localSheetId="11">'Forma 12'!$L$217</definedName>
    <definedName name="VAS083_F_Ilgalaikioturt144Nuotekusurinki1" localSheetId="11">'Forma 12'!$J$217</definedName>
    <definedName name="VAS083_F_Ilgalaikioturt144Nuotekuvalymas1" localSheetId="11">'Forma 12'!$K$217</definedName>
    <definedName name="VAS083_F_Ilgalaikioturt144Pavirsiniunuot1" localSheetId="11">'Forma 12'!$M$217</definedName>
    <definedName name="VAS083_F_Ilgalaikioturt144Turtovienetask1" localSheetId="11">'Forma 12'!$F$217</definedName>
    <definedName name="VAS083_F_Ilgalaikioturt145Apskaitosveikla1" localSheetId="11">'Forma 12'!$N$219</definedName>
    <definedName name="VAS083_F_Ilgalaikioturt145Geriamojovande7" localSheetId="11">'Forma 12'!$G$219</definedName>
    <definedName name="VAS083_F_Ilgalaikioturt145Geriamojovande8" localSheetId="11">'Forma 12'!$H$219</definedName>
    <definedName name="VAS083_F_Ilgalaikioturt145Geriamojovande9" localSheetId="11">'Forma 12'!$I$219</definedName>
    <definedName name="VAS083_F_Ilgalaikioturt145Inventorinisnu1" localSheetId="11">'Forma 12'!$D$219</definedName>
    <definedName name="VAS083_F_Ilgalaikioturt145Kitareguliuoja1" localSheetId="11">'Forma 12'!$O$219</definedName>
    <definedName name="VAS083_F_Ilgalaikioturt145Kitosveiklosne1" localSheetId="11">'Forma 12'!$P$219</definedName>
    <definedName name="VAS083_F_Ilgalaikioturt145Lrklimatokaito1" localSheetId="11">'Forma 12'!$E$219</definedName>
    <definedName name="VAS083_F_Ilgalaikioturt145Nuotekudumblot1" localSheetId="11">'Forma 12'!$L$219</definedName>
    <definedName name="VAS083_F_Ilgalaikioturt145Nuotekusurinki1" localSheetId="11">'Forma 12'!$J$219</definedName>
    <definedName name="VAS083_F_Ilgalaikioturt145Nuotekuvalymas1" localSheetId="11">'Forma 12'!$K$219</definedName>
    <definedName name="VAS083_F_Ilgalaikioturt145Pavirsiniunuot1" localSheetId="11">'Forma 12'!$M$219</definedName>
    <definedName name="VAS083_F_Ilgalaikioturt145Turtovienetask1" localSheetId="11">'Forma 12'!$F$219</definedName>
    <definedName name="VAS083_F_Ilgalaikioturt146Apskaitosveikla1" localSheetId="11">'Forma 12'!$N$220</definedName>
    <definedName name="VAS083_F_Ilgalaikioturt146Geriamojovande7" localSheetId="11">'Forma 12'!$G$220</definedName>
    <definedName name="VAS083_F_Ilgalaikioturt146Geriamojovande8" localSheetId="11">'Forma 12'!$H$220</definedName>
    <definedName name="VAS083_F_Ilgalaikioturt146Geriamojovande9" localSheetId="11">'Forma 12'!$I$220</definedName>
    <definedName name="VAS083_F_Ilgalaikioturt146Inventorinisnu1" localSheetId="11">'Forma 12'!$D$220</definedName>
    <definedName name="VAS083_F_Ilgalaikioturt146Kitareguliuoja1" localSheetId="11">'Forma 12'!$O$220</definedName>
    <definedName name="VAS083_F_Ilgalaikioturt146Kitosveiklosne1" localSheetId="11">'Forma 12'!$P$220</definedName>
    <definedName name="VAS083_F_Ilgalaikioturt146Lrklimatokaito1" localSheetId="11">'Forma 12'!$E$220</definedName>
    <definedName name="VAS083_F_Ilgalaikioturt146Nuotekudumblot1" localSheetId="11">'Forma 12'!$L$220</definedName>
    <definedName name="VAS083_F_Ilgalaikioturt146Nuotekusurinki1" localSheetId="11">'Forma 12'!$J$220</definedName>
    <definedName name="VAS083_F_Ilgalaikioturt146Nuotekuvalymas1" localSheetId="11">'Forma 12'!$K$220</definedName>
    <definedName name="VAS083_F_Ilgalaikioturt146Pavirsiniunuot1" localSheetId="11">'Forma 12'!$M$220</definedName>
    <definedName name="VAS083_F_Ilgalaikioturt146Turtovienetask1" localSheetId="11">'Forma 12'!$F$220</definedName>
    <definedName name="VAS083_F_Ilgalaikioturt147Apskaitosveikla1" localSheetId="11">'Forma 12'!$N$221</definedName>
    <definedName name="VAS083_F_Ilgalaikioturt147Geriamojovande7" localSheetId="11">'Forma 12'!$G$221</definedName>
    <definedName name="VAS083_F_Ilgalaikioturt147Geriamojovande8" localSheetId="11">'Forma 12'!$H$221</definedName>
    <definedName name="VAS083_F_Ilgalaikioturt147Geriamojovande9" localSheetId="11">'Forma 12'!$I$221</definedName>
    <definedName name="VAS083_F_Ilgalaikioturt147Inventorinisnu1" localSheetId="11">'Forma 12'!$D$221</definedName>
    <definedName name="VAS083_F_Ilgalaikioturt147Kitareguliuoja1" localSheetId="11">'Forma 12'!$O$221</definedName>
    <definedName name="VAS083_F_Ilgalaikioturt147Kitosveiklosne1" localSheetId="11">'Forma 12'!$P$221</definedName>
    <definedName name="VAS083_F_Ilgalaikioturt147Lrklimatokaito1" localSheetId="11">'Forma 12'!$E$221</definedName>
    <definedName name="VAS083_F_Ilgalaikioturt147Nuotekudumblot1" localSheetId="11">'Forma 12'!$L$221</definedName>
    <definedName name="VAS083_F_Ilgalaikioturt147Nuotekusurinki1" localSheetId="11">'Forma 12'!$J$221</definedName>
    <definedName name="VAS083_F_Ilgalaikioturt147Nuotekuvalymas1" localSheetId="11">'Forma 12'!$K$221</definedName>
    <definedName name="VAS083_F_Ilgalaikioturt147Pavirsiniunuot1" localSheetId="11">'Forma 12'!$M$221</definedName>
    <definedName name="VAS083_F_Ilgalaikioturt147Turtovienetask1" localSheetId="11">'Forma 12'!$F$221</definedName>
    <definedName name="VAS083_F_Ilgalaikioturt148Apskaitosveikla1" localSheetId="11">'Forma 12'!$N$224</definedName>
    <definedName name="VAS083_F_Ilgalaikioturt148Geriamojovande7" localSheetId="11">'Forma 12'!$G$224</definedName>
    <definedName name="VAS083_F_Ilgalaikioturt148Geriamojovande8" localSheetId="11">'Forma 12'!$H$224</definedName>
    <definedName name="VAS083_F_Ilgalaikioturt148Geriamojovande9" localSheetId="11">'Forma 12'!$I$224</definedName>
    <definedName name="VAS083_F_Ilgalaikioturt148Inventorinisnu1" localSheetId="11">'Forma 12'!$D$224</definedName>
    <definedName name="VAS083_F_Ilgalaikioturt148Kitareguliuoja1" localSheetId="11">'Forma 12'!$O$224</definedName>
    <definedName name="VAS083_F_Ilgalaikioturt148Kitosveiklosne1" localSheetId="11">'Forma 12'!$P$224</definedName>
    <definedName name="VAS083_F_Ilgalaikioturt148Lrklimatokaito1" localSheetId="11">'Forma 12'!$E$224</definedName>
    <definedName name="VAS083_F_Ilgalaikioturt148Nuotekudumblot1" localSheetId="11">'Forma 12'!$L$224</definedName>
    <definedName name="VAS083_F_Ilgalaikioturt148Nuotekusurinki1" localSheetId="11">'Forma 12'!$J$224</definedName>
    <definedName name="VAS083_F_Ilgalaikioturt148Nuotekuvalymas1" localSheetId="11">'Forma 12'!$K$224</definedName>
    <definedName name="VAS083_F_Ilgalaikioturt148Pavirsiniunuot1" localSheetId="11">'Forma 12'!$M$224</definedName>
    <definedName name="VAS083_F_Ilgalaikioturt148Turtovienetask1" localSheetId="11">'Forma 12'!$F$224</definedName>
    <definedName name="VAS083_F_Ilgalaikioturt149Apskaitosveikla1" localSheetId="11">'Forma 12'!$N$225</definedName>
    <definedName name="VAS083_F_Ilgalaikioturt149Geriamojovande7" localSheetId="11">'Forma 12'!$G$225</definedName>
    <definedName name="VAS083_F_Ilgalaikioturt149Geriamojovande8" localSheetId="11">'Forma 12'!$H$225</definedName>
    <definedName name="VAS083_F_Ilgalaikioturt149Geriamojovande9" localSheetId="11">'Forma 12'!$I$225</definedName>
    <definedName name="VAS083_F_Ilgalaikioturt149Inventorinisnu1" localSheetId="11">'Forma 12'!$D$225</definedName>
    <definedName name="VAS083_F_Ilgalaikioturt149Kitareguliuoja1" localSheetId="11">'Forma 12'!$O$225</definedName>
    <definedName name="VAS083_F_Ilgalaikioturt149Kitosveiklosne1" localSheetId="11">'Forma 12'!$P$225</definedName>
    <definedName name="VAS083_F_Ilgalaikioturt149Lrklimatokaito1" localSheetId="11">'Forma 12'!$E$225</definedName>
    <definedName name="VAS083_F_Ilgalaikioturt149Nuotekudumblot1" localSheetId="11">'Forma 12'!$L$225</definedName>
    <definedName name="VAS083_F_Ilgalaikioturt149Nuotekusurinki1" localSheetId="11">'Forma 12'!$J$225</definedName>
    <definedName name="VAS083_F_Ilgalaikioturt149Nuotekuvalymas1" localSheetId="11">'Forma 12'!$K$225</definedName>
    <definedName name="VAS083_F_Ilgalaikioturt149Pavirsiniunuot1" localSheetId="11">'Forma 12'!$M$225</definedName>
    <definedName name="VAS083_F_Ilgalaikioturt149Turtovienetask1" localSheetId="11">'Forma 12'!$F$225</definedName>
    <definedName name="VAS083_F_Ilgalaikioturt14Apskaitosveikla1" localSheetId="11">'Forma 12'!$N$31</definedName>
    <definedName name="VAS083_F_Ilgalaikioturt14Geriamojovande7" localSheetId="11">'Forma 12'!$G$31</definedName>
    <definedName name="VAS083_F_Ilgalaikioturt14Geriamojovande8" localSheetId="11">'Forma 12'!$H$31</definedName>
    <definedName name="VAS083_F_Ilgalaikioturt14Geriamojovande9" localSheetId="11">'Forma 12'!$I$31</definedName>
    <definedName name="VAS083_F_Ilgalaikioturt14Inventorinisnu1" localSheetId="11">'Forma 12'!$D$31</definedName>
    <definedName name="VAS083_F_Ilgalaikioturt14Kitareguliuoja1" localSheetId="11">'Forma 12'!$O$31</definedName>
    <definedName name="VAS083_F_Ilgalaikioturt14Kitosveiklosne1" localSheetId="11">'Forma 12'!$P$31</definedName>
    <definedName name="VAS083_F_Ilgalaikioturt14Lrklimatokaito1" localSheetId="11">'Forma 12'!$E$31</definedName>
    <definedName name="VAS083_F_Ilgalaikioturt14Nuotekudumblot1" localSheetId="11">'Forma 12'!$L$31</definedName>
    <definedName name="VAS083_F_Ilgalaikioturt14Nuotekusurinki1" localSheetId="11">'Forma 12'!$J$31</definedName>
    <definedName name="VAS083_F_Ilgalaikioturt14Nuotekuvalymas1" localSheetId="11">'Forma 12'!$K$31</definedName>
    <definedName name="VAS083_F_Ilgalaikioturt14Pavirsiniunuot1" localSheetId="11">'Forma 12'!$M$31</definedName>
    <definedName name="VAS083_F_Ilgalaikioturt14Turtovienetask1" localSheetId="11">'Forma 12'!$F$31</definedName>
    <definedName name="VAS083_F_Ilgalaikioturt150Apskaitosveikla1" localSheetId="11">'Forma 12'!$N$226</definedName>
    <definedName name="VAS083_F_Ilgalaikioturt150Geriamojovande7" localSheetId="11">'Forma 12'!$G$226</definedName>
    <definedName name="VAS083_F_Ilgalaikioturt150Geriamojovande8" localSheetId="11">'Forma 12'!$H$226</definedName>
    <definedName name="VAS083_F_Ilgalaikioturt150Geriamojovande9" localSheetId="11">'Forma 12'!$I$226</definedName>
    <definedName name="VAS083_F_Ilgalaikioturt150Inventorinisnu1" localSheetId="11">'Forma 12'!$D$226</definedName>
    <definedName name="VAS083_F_Ilgalaikioturt150Kitareguliuoja1" localSheetId="11">'Forma 12'!$O$226</definedName>
    <definedName name="VAS083_F_Ilgalaikioturt150Kitosveiklosne1" localSheetId="11">'Forma 12'!$P$226</definedName>
    <definedName name="VAS083_F_Ilgalaikioturt150Lrklimatokaito1" localSheetId="11">'Forma 12'!$E$226</definedName>
    <definedName name="VAS083_F_Ilgalaikioturt150Nuotekudumblot1" localSheetId="11">'Forma 12'!$L$226</definedName>
    <definedName name="VAS083_F_Ilgalaikioturt150Nuotekusurinki1" localSheetId="11">'Forma 12'!$J$226</definedName>
    <definedName name="VAS083_F_Ilgalaikioturt150Nuotekuvalymas1" localSheetId="11">'Forma 12'!$K$226</definedName>
    <definedName name="VAS083_F_Ilgalaikioturt150Pavirsiniunuot1" localSheetId="11">'Forma 12'!$M$226</definedName>
    <definedName name="VAS083_F_Ilgalaikioturt150Turtovienetask1" localSheetId="11">'Forma 12'!$F$226</definedName>
    <definedName name="VAS083_F_Ilgalaikioturt151Apskaitosveikla1" localSheetId="11">'Forma 12'!$N$228</definedName>
    <definedName name="VAS083_F_Ilgalaikioturt151Geriamojovande7" localSheetId="11">'Forma 12'!$G$228</definedName>
    <definedName name="VAS083_F_Ilgalaikioturt151Geriamojovande8" localSheetId="11">'Forma 12'!$H$228</definedName>
    <definedName name="VAS083_F_Ilgalaikioturt151Geriamojovande9" localSheetId="11">'Forma 12'!$I$228</definedName>
    <definedName name="VAS083_F_Ilgalaikioturt151Inventorinisnu1" localSheetId="11">'Forma 12'!$D$228</definedName>
    <definedName name="VAS083_F_Ilgalaikioturt151Kitareguliuoja1" localSheetId="11">'Forma 12'!$O$228</definedName>
    <definedName name="VAS083_F_Ilgalaikioturt151Kitosveiklosne1" localSheetId="11">'Forma 12'!$P$228</definedName>
    <definedName name="VAS083_F_Ilgalaikioturt151Lrklimatokaito1" localSheetId="11">'Forma 12'!$E$228</definedName>
    <definedName name="VAS083_F_Ilgalaikioturt151Nuotekudumblot1" localSheetId="11">'Forma 12'!$L$228</definedName>
    <definedName name="VAS083_F_Ilgalaikioturt151Nuotekusurinki1" localSheetId="11">'Forma 12'!$J$228</definedName>
    <definedName name="VAS083_F_Ilgalaikioturt151Nuotekuvalymas1" localSheetId="11">'Forma 12'!$K$228</definedName>
    <definedName name="VAS083_F_Ilgalaikioturt151Pavirsiniunuot1" localSheetId="11">'Forma 12'!$M$228</definedName>
    <definedName name="VAS083_F_Ilgalaikioturt151Turtovienetask1" localSheetId="11">'Forma 12'!$F$228</definedName>
    <definedName name="VAS083_F_Ilgalaikioturt152Apskaitosveikla1" localSheetId="11">'Forma 12'!$N$229</definedName>
    <definedName name="VAS083_F_Ilgalaikioturt152Geriamojovande7" localSheetId="11">'Forma 12'!$G$229</definedName>
    <definedName name="VAS083_F_Ilgalaikioturt152Geriamojovande8" localSheetId="11">'Forma 12'!$H$229</definedName>
    <definedName name="VAS083_F_Ilgalaikioturt152Geriamojovande9" localSheetId="11">'Forma 12'!$I$229</definedName>
    <definedName name="VAS083_F_Ilgalaikioturt152Inventorinisnu1" localSheetId="11">'Forma 12'!$D$229</definedName>
    <definedName name="VAS083_F_Ilgalaikioturt152Kitareguliuoja1" localSheetId="11">'Forma 12'!$O$229</definedName>
    <definedName name="VAS083_F_Ilgalaikioturt152Kitosveiklosne1" localSheetId="11">'Forma 12'!$P$229</definedName>
    <definedName name="VAS083_F_Ilgalaikioturt152Lrklimatokaito1" localSheetId="11">'Forma 12'!$E$229</definedName>
    <definedName name="VAS083_F_Ilgalaikioturt152Nuotekudumblot1" localSheetId="11">'Forma 12'!$L$229</definedName>
    <definedName name="VAS083_F_Ilgalaikioturt152Nuotekusurinki1" localSheetId="11">'Forma 12'!$J$229</definedName>
    <definedName name="VAS083_F_Ilgalaikioturt152Nuotekuvalymas1" localSheetId="11">'Forma 12'!$K$229</definedName>
    <definedName name="VAS083_F_Ilgalaikioturt152Pavirsiniunuot1" localSheetId="11">'Forma 12'!$M$229</definedName>
    <definedName name="VAS083_F_Ilgalaikioturt152Turtovienetask1" localSheetId="11">'Forma 12'!$F$229</definedName>
    <definedName name="VAS083_F_Ilgalaikioturt153Apskaitosveikla1" localSheetId="11">'Forma 12'!$N$230</definedName>
    <definedName name="VAS083_F_Ilgalaikioturt153Geriamojovande7" localSheetId="11">'Forma 12'!$G$230</definedName>
    <definedName name="VAS083_F_Ilgalaikioturt153Geriamojovande8" localSheetId="11">'Forma 12'!$H$230</definedName>
    <definedName name="VAS083_F_Ilgalaikioturt153Geriamojovande9" localSheetId="11">'Forma 12'!$I$230</definedName>
    <definedName name="VAS083_F_Ilgalaikioturt153Inventorinisnu1" localSheetId="11">'Forma 12'!$D$230</definedName>
    <definedName name="VAS083_F_Ilgalaikioturt153Kitareguliuoja1" localSheetId="11">'Forma 12'!$O$230</definedName>
    <definedName name="VAS083_F_Ilgalaikioturt153Kitosveiklosne1" localSheetId="11">'Forma 12'!$P$230</definedName>
    <definedName name="VAS083_F_Ilgalaikioturt153Lrklimatokaito1" localSheetId="11">'Forma 12'!$E$230</definedName>
    <definedName name="VAS083_F_Ilgalaikioturt153Nuotekudumblot1" localSheetId="11">'Forma 12'!$L$230</definedName>
    <definedName name="VAS083_F_Ilgalaikioturt153Nuotekusurinki1" localSheetId="11">'Forma 12'!$J$230</definedName>
    <definedName name="VAS083_F_Ilgalaikioturt153Nuotekuvalymas1" localSheetId="11">'Forma 12'!$K$230</definedName>
    <definedName name="VAS083_F_Ilgalaikioturt153Pavirsiniunuot1" localSheetId="11">'Forma 12'!$M$230</definedName>
    <definedName name="VAS083_F_Ilgalaikioturt153Turtovienetask1" localSheetId="11">'Forma 12'!$F$230</definedName>
    <definedName name="VAS083_F_Ilgalaikioturt154Apskaitosveikla1" localSheetId="11">'Forma 12'!$N$232</definedName>
    <definedName name="VAS083_F_Ilgalaikioturt154Geriamojovande7" localSheetId="11">'Forma 12'!$G$232</definedName>
    <definedName name="VAS083_F_Ilgalaikioturt154Geriamojovande8" localSheetId="11">'Forma 12'!$H$232</definedName>
    <definedName name="VAS083_F_Ilgalaikioturt154Geriamojovande9" localSheetId="11">'Forma 12'!$I$232</definedName>
    <definedName name="VAS083_F_Ilgalaikioturt154Inventorinisnu1" localSheetId="11">'Forma 12'!$D$232</definedName>
    <definedName name="VAS083_F_Ilgalaikioturt154Kitareguliuoja1" localSheetId="11">'Forma 12'!$O$232</definedName>
    <definedName name="VAS083_F_Ilgalaikioturt154Kitosveiklosne1" localSheetId="11">'Forma 12'!$P$232</definedName>
    <definedName name="VAS083_F_Ilgalaikioturt154Lrklimatokaito1" localSheetId="11">'Forma 12'!$E$232</definedName>
    <definedName name="VAS083_F_Ilgalaikioturt154Nuotekudumblot1" localSheetId="11">'Forma 12'!$L$232</definedName>
    <definedName name="VAS083_F_Ilgalaikioturt154Nuotekusurinki1" localSheetId="11">'Forma 12'!$J$232</definedName>
    <definedName name="VAS083_F_Ilgalaikioturt154Nuotekuvalymas1" localSheetId="11">'Forma 12'!$K$232</definedName>
    <definedName name="VAS083_F_Ilgalaikioturt154Pavirsiniunuot1" localSheetId="11">'Forma 12'!$M$232</definedName>
    <definedName name="VAS083_F_Ilgalaikioturt154Turtovienetask1" localSheetId="11">'Forma 12'!$F$232</definedName>
    <definedName name="VAS083_F_Ilgalaikioturt155Apskaitosveikla1" localSheetId="11">'Forma 12'!$N$233</definedName>
    <definedName name="VAS083_F_Ilgalaikioturt155Geriamojovande7" localSheetId="11">'Forma 12'!$G$233</definedName>
    <definedName name="VAS083_F_Ilgalaikioturt155Geriamojovande8" localSheetId="11">'Forma 12'!$H$233</definedName>
    <definedName name="VAS083_F_Ilgalaikioturt155Geriamojovande9" localSheetId="11">'Forma 12'!$I$233</definedName>
    <definedName name="VAS083_F_Ilgalaikioturt155Inventorinisnu1" localSheetId="11">'Forma 12'!$D$233</definedName>
    <definedName name="VAS083_F_Ilgalaikioturt155Kitareguliuoja1" localSheetId="11">'Forma 12'!$O$233</definedName>
    <definedName name="VAS083_F_Ilgalaikioturt155Kitosveiklosne1" localSheetId="11">'Forma 12'!$P$233</definedName>
    <definedName name="VAS083_F_Ilgalaikioturt155Lrklimatokaito1" localSheetId="11">'Forma 12'!$E$233</definedName>
    <definedName name="VAS083_F_Ilgalaikioturt155Nuotekudumblot1" localSheetId="11">'Forma 12'!$L$233</definedName>
    <definedName name="VAS083_F_Ilgalaikioturt155Nuotekusurinki1" localSheetId="11">'Forma 12'!$J$233</definedName>
    <definedName name="VAS083_F_Ilgalaikioturt155Nuotekuvalymas1" localSheetId="11">'Forma 12'!$K$233</definedName>
    <definedName name="VAS083_F_Ilgalaikioturt155Pavirsiniunuot1" localSheetId="11">'Forma 12'!$M$233</definedName>
    <definedName name="VAS083_F_Ilgalaikioturt155Turtovienetask1" localSheetId="11">'Forma 12'!$F$233</definedName>
    <definedName name="VAS083_F_Ilgalaikioturt156Apskaitosveikla1" localSheetId="11">'Forma 12'!$N$234</definedName>
    <definedName name="VAS083_F_Ilgalaikioturt156Geriamojovande7" localSheetId="11">'Forma 12'!$G$234</definedName>
    <definedName name="VAS083_F_Ilgalaikioturt156Geriamojovande8" localSheetId="11">'Forma 12'!$H$234</definedName>
    <definedName name="VAS083_F_Ilgalaikioturt156Geriamojovande9" localSheetId="11">'Forma 12'!$I$234</definedName>
    <definedName name="VAS083_F_Ilgalaikioturt156Inventorinisnu1" localSheetId="11">'Forma 12'!$D$234</definedName>
    <definedName name="VAS083_F_Ilgalaikioturt156Kitareguliuoja1" localSheetId="11">'Forma 12'!$O$234</definedName>
    <definedName name="VAS083_F_Ilgalaikioturt156Kitosveiklosne1" localSheetId="11">'Forma 12'!$P$234</definedName>
    <definedName name="VAS083_F_Ilgalaikioturt156Lrklimatokaito1" localSheetId="11">'Forma 12'!$E$234</definedName>
    <definedName name="VAS083_F_Ilgalaikioturt156Nuotekudumblot1" localSheetId="11">'Forma 12'!$L$234</definedName>
    <definedName name="VAS083_F_Ilgalaikioturt156Nuotekusurinki1" localSheetId="11">'Forma 12'!$J$234</definedName>
    <definedName name="VAS083_F_Ilgalaikioturt156Nuotekuvalymas1" localSheetId="11">'Forma 12'!$K$234</definedName>
    <definedName name="VAS083_F_Ilgalaikioturt156Pavirsiniunuot1" localSheetId="11">'Forma 12'!$M$234</definedName>
    <definedName name="VAS083_F_Ilgalaikioturt156Turtovienetask1" localSheetId="11">'Forma 12'!$F$234</definedName>
    <definedName name="VAS083_F_Ilgalaikioturt157Apskaitosveikla1" localSheetId="11">'Forma 12'!$N$236</definedName>
    <definedName name="VAS083_F_Ilgalaikioturt157Geriamojovande7" localSheetId="11">'Forma 12'!$G$236</definedName>
    <definedName name="VAS083_F_Ilgalaikioturt157Geriamojovande8" localSheetId="11">'Forma 12'!$H$236</definedName>
    <definedName name="VAS083_F_Ilgalaikioturt157Geriamojovande9" localSheetId="11">'Forma 12'!$I$236</definedName>
    <definedName name="VAS083_F_Ilgalaikioturt157Inventorinisnu1" localSheetId="11">'Forma 12'!$D$236</definedName>
    <definedName name="VAS083_F_Ilgalaikioturt157Kitareguliuoja1" localSheetId="11">'Forma 12'!$O$236</definedName>
    <definedName name="VAS083_F_Ilgalaikioturt157Kitosveiklosne1" localSheetId="11">'Forma 12'!$P$236</definedName>
    <definedName name="VAS083_F_Ilgalaikioturt157Lrklimatokaito1" localSheetId="11">'Forma 12'!$E$236</definedName>
    <definedName name="VAS083_F_Ilgalaikioturt157Nuotekudumblot1" localSheetId="11">'Forma 12'!$L$236</definedName>
    <definedName name="VAS083_F_Ilgalaikioturt157Nuotekusurinki1" localSheetId="11">'Forma 12'!$J$236</definedName>
    <definedName name="VAS083_F_Ilgalaikioturt157Nuotekuvalymas1" localSheetId="11">'Forma 12'!$K$236</definedName>
    <definedName name="VAS083_F_Ilgalaikioturt157Pavirsiniunuot1" localSheetId="11">'Forma 12'!$M$236</definedName>
    <definedName name="VAS083_F_Ilgalaikioturt157Turtovienetask1" localSheetId="11">'Forma 12'!$F$236</definedName>
    <definedName name="VAS083_F_Ilgalaikioturt158Apskaitosveikla1" localSheetId="11">'Forma 12'!$N$237</definedName>
    <definedName name="VAS083_F_Ilgalaikioturt158Geriamojovande7" localSheetId="11">'Forma 12'!$G$237</definedName>
    <definedName name="VAS083_F_Ilgalaikioturt158Geriamojovande8" localSheetId="11">'Forma 12'!$H$237</definedName>
    <definedName name="VAS083_F_Ilgalaikioturt158Geriamojovande9" localSheetId="11">'Forma 12'!$I$237</definedName>
    <definedName name="VAS083_F_Ilgalaikioturt158Inventorinisnu1" localSheetId="11">'Forma 12'!$D$237</definedName>
    <definedName name="VAS083_F_Ilgalaikioturt158Kitareguliuoja1" localSheetId="11">'Forma 12'!$O$237</definedName>
    <definedName name="VAS083_F_Ilgalaikioturt158Kitosveiklosne1" localSheetId="11">'Forma 12'!$P$237</definedName>
    <definedName name="VAS083_F_Ilgalaikioturt158Lrklimatokaito1" localSheetId="11">'Forma 12'!$E$237</definedName>
    <definedName name="VAS083_F_Ilgalaikioturt158Nuotekudumblot1" localSheetId="11">'Forma 12'!$L$237</definedName>
    <definedName name="VAS083_F_Ilgalaikioturt158Nuotekusurinki1" localSheetId="11">'Forma 12'!$J$237</definedName>
    <definedName name="VAS083_F_Ilgalaikioturt158Nuotekuvalymas1" localSheetId="11">'Forma 12'!$K$237</definedName>
    <definedName name="VAS083_F_Ilgalaikioturt158Pavirsiniunuot1" localSheetId="11">'Forma 12'!$M$237</definedName>
    <definedName name="VAS083_F_Ilgalaikioturt158Turtovienetask1" localSheetId="11">'Forma 12'!$F$237</definedName>
    <definedName name="VAS083_F_Ilgalaikioturt159Apskaitosveikla1" localSheetId="11">'Forma 12'!$N$238</definedName>
    <definedName name="VAS083_F_Ilgalaikioturt159Geriamojovande7" localSheetId="11">'Forma 12'!$G$238</definedName>
    <definedName name="VAS083_F_Ilgalaikioturt159Geriamojovande8" localSheetId="11">'Forma 12'!$H$238</definedName>
    <definedName name="VAS083_F_Ilgalaikioturt159Geriamojovande9" localSheetId="11">'Forma 12'!$I$238</definedName>
    <definedName name="VAS083_F_Ilgalaikioturt159Inventorinisnu1" localSheetId="11">'Forma 12'!$D$238</definedName>
    <definedName name="VAS083_F_Ilgalaikioturt159Kitareguliuoja1" localSheetId="11">'Forma 12'!$O$238</definedName>
    <definedName name="VAS083_F_Ilgalaikioturt159Kitosveiklosne1" localSheetId="11">'Forma 12'!$P$238</definedName>
    <definedName name="VAS083_F_Ilgalaikioturt159Lrklimatokaito1" localSheetId="11">'Forma 12'!$E$238</definedName>
    <definedName name="VAS083_F_Ilgalaikioturt159Nuotekudumblot1" localSheetId="11">'Forma 12'!$L$238</definedName>
    <definedName name="VAS083_F_Ilgalaikioturt159Nuotekusurinki1" localSheetId="11">'Forma 12'!$J$238</definedName>
    <definedName name="VAS083_F_Ilgalaikioturt159Nuotekuvalymas1" localSheetId="11">'Forma 12'!$K$238</definedName>
    <definedName name="VAS083_F_Ilgalaikioturt159Pavirsiniunuot1" localSheetId="11">'Forma 12'!$M$238</definedName>
    <definedName name="VAS083_F_Ilgalaikioturt159Turtovienetask1" localSheetId="11">'Forma 12'!$F$238</definedName>
    <definedName name="VAS083_F_Ilgalaikioturt15Apskaitosveikla1" localSheetId="11">'Forma 12'!$N$32</definedName>
    <definedName name="VAS083_F_Ilgalaikioturt15Geriamojovande7" localSheetId="11">'Forma 12'!$G$32</definedName>
    <definedName name="VAS083_F_Ilgalaikioturt15Geriamojovande8" localSheetId="11">'Forma 12'!$H$32</definedName>
    <definedName name="VAS083_F_Ilgalaikioturt15Geriamojovande9" localSheetId="11">'Forma 12'!$I$32</definedName>
    <definedName name="VAS083_F_Ilgalaikioturt15Inventorinisnu1" localSheetId="11">'Forma 12'!$D$32</definedName>
    <definedName name="VAS083_F_Ilgalaikioturt15Kitareguliuoja1" localSheetId="11">'Forma 12'!$O$32</definedName>
    <definedName name="VAS083_F_Ilgalaikioturt15Kitosveiklosne1" localSheetId="11">'Forma 12'!$P$32</definedName>
    <definedName name="VAS083_F_Ilgalaikioturt15Lrklimatokaito1" localSheetId="11">'Forma 12'!$E$32</definedName>
    <definedName name="VAS083_F_Ilgalaikioturt15Nuotekudumblot1" localSheetId="11">'Forma 12'!$L$32</definedName>
    <definedName name="VAS083_F_Ilgalaikioturt15Nuotekusurinki1" localSheetId="11">'Forma 12'!$J$32</definedName>
    <definedName name="VAS083_F_Ilgalaikioturt15Nuotekuvalymas1" localSheetId="11">'Forma 12'!$K$32</definedName>
    <definedName name="VAS083_F_Ilgalaikioturt15Pavirsiniunuot1" localSheetId="11">'Forma 12'!$M$32</definedName>
    <definedName name="VAS083_F_Ilgalaikioturt15Turtovienetask1" localSheetId="11">'Forma 12'!$F$32</definedName>
    <definedName name="VAS083_F_Ilgalaikioturt160Apskaitosveikla1" localSheetId="11">'Forma 12'!$N$240</definedName>
    <definedName name="VAS083_F_Ilgalaikioturt160Geriamojovande7" localSheetId="11">'Forma 12'!$G$240</definedName>
    <definedName name="VAS083_F_Ilgalaikioturt160Geriamojovande8" localSheetId="11">'Forma 12'!$H$240</definedName>
    <definedName name="VAS083_F_Ilgalaikioturt160Geriamojovande9" localSheetId="11">'Forma 12'!$I$240</definedName>
    <definedName name="VAS083_F_Ilgalaikioturt160Inventorinisnu1" localSheetId="11">'Forma 12'!$D$240</definedName>
    <definedName name="VAS083_F_Ilgalaikioturt160Kitareguliuoja1" localSheetId="11">'Forma 12'!$O$240</definedName>
    <definedName name="VAS083_F_Ilgalaikioturt160Kitosveiklosne1" localSheetId="11">'Forma 12'!$P$240</definedName>
    <definedName name="VAS083_F_Ilgalaikioturt160Lrklimatokaito1" localSheetId="11">'Forma 12'!$E$240</definedName>
    <definedName name="VAS083_F_Ilgalaikioturt160Nuotekudumblot1" localSheetId="11">'Forma 12'!$L$240</definedName>
    <definedName name="VAS083_F_Ilgalaikioturt160Nuotekusurinki1" localSheetId="11">'Forma 12'!$J$240</definedName>
    <definedName name="VAS083_F_Ilgalaikioturt160Nuotekuvalymas1" localSheetId="11">'Forma 12'!$K$240</definedName>
    <definedName name="VAS083_F_Ilgalaikioturt160Pavirsiniunuot1" localSheetId="11">'Forma 12'!$M$240</definedName>
    <definedName name="VAS083_F_Ilgalaikioturt160Turtovienetask1" localSheetId="11">'Forma 12'!$F$240</definedName>
    <definedName name="VAS083_F_Ilgalaikioturt161Apskaitosveikla1" localSheetId="11">'Forma 12'!$N$241</definedName>
    <definedName name="VAS083_F_Ilgalaikioturt161Geriamojovande7" localSheetId="11">'Forma 12'!$G$241</definedName>
    <definedName name="VAS083_F_Ilgalaikioturt161Geriamojovande8" localSheetId="11">'Forma 12'!$H$241</definedName>
    <definedName name="VAS083_F_Ilgalaikioturt161Geriamojovande9" localSheetId="11">'Forma 12'!$I$241</definedName>
    <definedName name="VAS083_F_Ilgalaikioturt161Inventorinisnu1" localSheetId="11">'Forma 12'!$D$241</definedName>
    <definedName name="VAS083_F_Ilgalaikioturt161Kitareguliuoja1" localSheetId="11">'Forma 12'!$O$241</definedName>
    <definedName name="VAS083_F_Ilgalaikioturt161Kitosveiklosne1" localSheetId="11">'Forma 12'!$P$241</definedName>
    <definedName name="VAS083_F_Ilgalaikioturt161Lrklimatokaito1" localSheetId="11">'Forma 12'!$E$241</definedName>
    <definedName name="VAS083_F_Ilgalaikioturt161Nuotekudumblot1" localSheetId="11">'Forma 12'!$L$241</definedName>
    <definedName name="VAS083_F_Ilgalaikioturt161Nuotekusurinki1" localSheetId="11">'Forma 12'!$J$241</definedName>
    <definedName name="VAS083_F_Ilgalaikioturt161Nuotekuvalymas1" localSheetId="11">'Forma 12'!$K$241</definedName>
    <definedName name="VAS083_F_Ilgalaikioturt161Pavirsiniunuot1" localSheetId="11">'Forma 12'!$M$241</definedName>
    <definedName name="VAS083_F_Ilgalaikioturt161Turtovienetask1" localSheetId="11">'Forma 12'!$F$241</definedName>
    <definedName name="VAS083_F_Ilgalaikioturt162Apskaitosveikla1" localSheetId="11">'Forma 12'!$N$242</definedName>
    <definedName name="VAS083_F_Ilgalaikioturt162Geriamojovande7" localSheetId="11">'Forma 12'!$G$242</definedName>
    <definedName name="VAS083_F_Ilgalaikioturt162Geriamojovande8" localSheetId="11">'Forma 12'!$H$242</definedName>
    <definedName name="VAS083_F_Ilgalaikioturt162Geriamojovande9" localSheetId="11">'Forma 12'!$I$242</definedName>
    <definedName name="VAS083_F_Ilgalaikioturt162Inventorinisnu1" localSheetId="11">'Forma 12'!$D$242</definedName>
    <definedName name="VAS083_F_Ilgalaikioturt162Kitareguliuoja1" localSheetId="11">'Forma 12'!$O$242</definedName>
    <definedName name="VAS083_F_Ilgalaikioturt162Kitosveiklosne1" localSheetId="11">'Forma 12'!$P$242</definedName>
    <definedName name="VAS083_F_Ilgalaikioturt162Lrklimatokaito1" localSheetId="11">'Forma 12'!$E$242</definedName>
    <definedName name="VAS083_F_Ilgalaikioturt162Nuotekudumblot1" localSheetId="11">'Forma 12'!$L$242</definedName>
    <definedName name="VAS083_F_Ilgalaikioturt162Nuotekusurinki1" localSheetId="11">'Forma 12'!$J$242</definedName>
    <definedName name="VAS083_F_Ilgalaikioturt162Nuotekuvalymas1" localSheetId="11">'Forma 12'!$K$242</definedName>
    <definedName name="VAS083_F_Ilgalaikioturt162Pavirsiniunuot1" localSheetId="11">'Forma 12'!$M$242</definedName>
    <definedName name="VAS083_F_Ilgalaikioturt162Turtovienetask1" localSheetId="11">'Forma 12'!$F$242</definedName>
    <definedName name="VAS083_F_Ilgalaikioturt163Apskaitosveikla1" localSheetId="11">'Forma 12'!$N$245</definedName>
    <definedName name="VAS083_F_Ilgalaikioturt163Geriamojovande7" localSheetId="11">'Forma 12'!$G$245</definedName>
    <definedName name="VAS083_F_Ilgalaikioturt163Geriamojovande8" localSheetId="11">'Forma 12'!$H$245</definedName>
    <definedName name="VAS083_F_Ilgalaikioturt163Geriamojovande9" localSheetId="11">'Forma 12'!$I$245</definedName>
    <definedName name="VAS083_F_Ilgalaikioturt163Inventorinisnu1" localSheetId="11">'Forma 12'!$D$245</definedName>
    <definedName name="VAS083_F_Ilgalaikioturt163Kitareguliuoja1" localSheetId="11">'Forma 12'!$O$245</definedName>
    <definedName name="VAS083_F_Ilgalaikioturt163Kitosveiklosne1" localSheetId="11">'Forma 12'!$P$245</definedName>
    <definedName name="VAS083_F_Ilgalaikioturt163Lrklimatokaito1" localSheetId="11">'Forma 12'!$E$245</definedName>
    <definedName name="VAS083_F_Ilgalaikioturt163Nuotekudumblot1" localSheetId="11">'Forma 12'!$L$245</definedName>
    <definedName name="VAS083_F_Ilgalaikioturt163Nuotekusurinki1" localSheetId="11">'Forma 12'!$J$245</definedName>
    <definedName name="VAS083_F_Ilgalaikioturt163Nuotekuvalymas1" localSheetId="11">'Forma 12'!$K$245</definedName>
    <definedName name="VAS083_F_Ilgalaikioturt163Pavirsiniunuot1" localSheetId="11">'Forma 12'!$M$245</definedName>
    <definedName name="VAS083_F_Ilgalaikioturt163Turtovienetask1" localSheetId="11">'Forma 12'!$F$245</definedName>
    <definedName name="VAS083_F_Ilgalaikioturt164Apskaitosveikla1" localSheetId="11">'Forma 12'!$N$246</definedName>
    <definedName name="VAS083_F_Ilgalaikioturt164Geriamojovande7" localSheetId="11">'Forma 12'!$G$246</definedName>
    <definedName name="VAS083_F_Ilgalaikioturt164Geriamojovande8" localSheetId="11">'Forma 12'!$H$246</definedName>
    <definedName name="VAS083_F_Ilgalaikioturt164Geriamojovande9" localSheetId="11">'Forma 12'!$I$246</definedName>
    <definedName name="VAS083_F_Ilgalaikioturt164Inventorinisnu1" localSheetId="11">'Forma 12'!$D$246</definedName>
    <definedName name="VAS083_F_Ilgalaikioturt164Kitareguliuoja1" localSheetId="11">'Forma 12'!$O$246</definedName>
    <definedName name="VAS083_F_Ilgalaikioturt164Kitosveiklosne1" localSheetId="11">'Forma 12'!$P$246</definedName>
    <definedName name="VAS083_F_Ilgalaikioturt164Lrklimatokaito1" localSheetId="11">'Forma 12'!$E$246</definedName>
    <definedName name="VAS083_F_Ilgalaikioturt164Nuotekudumblot1" localSheetId="11">'Forma 12'!$L$246</definedName>
    <definedName name="VAS083_F_Ilgalaikioturt164Nuotekusurinki1" localSheetId="11">'Forma 12'!$J$246</definedName>
    <definedName name="VAS083_F_Ilgalaikioturt164Nuotekuvalymas1" localSheetId="11">'Forma 12'!$K$246</definedName>
    <definedName name="VAS083_F_Ilgalaikioturt164Pavirsiniunuot1" localSheetId="11">'Forma 12'!$M$246</definedName>
    <definedName name="VAS083_F_Ilgalaikioturt164Turtovienetask1" localSheetId="11">'Forma 12'!$F$246</definedName>
    <definedName name="VAS083_F_Ilgalaikioturt165Apskaitosveikla1" localSheetId="11">'Forma 12'!$N$247</definedName>
    <definedName name="VAS083_F_Ilgalaikioturt165Geriamojovande7" localSheetId="11">'Forma 12'!$G$247</definedName>
    <definedName name="VAS083_F_Ilgalaikioturt165Geriamojovande8" localSheetId="11">'Forma 12'!$H$247</definedName>
    <definedName name="VAS083_F_Ilgalaikioturt165Geriamojovande9" localSheetId="11">'Forma 12'!$I$247</definedName>
    <definedName name="VAS083_F_Ilgalaikioturt165Inventorinisnu1" localSheetId="11">'Forma 12'!$D$247</definedName>
    <definedName name="VAS083_F_Ilgalaikioturt165Kitareguliuoja1" localSheetId="11">'Forma 12'!$O$247</definedName>
    <definedName name="VAS083_F_Ilgalaikioturt165Kitosveiklosne1" localSheetId="11">'Forma 12'!$P$247</definedName>
    <definedName name="VAS083_F_Ilgalaikioturt165Lrklimatokaito1" localSheetId="11">'Forma 12'!$E$247</definedName>
    <definedName name="VAS083_F_Ilgalaikioturt165Nuotekudumblot1" localSheetId="11">'Forma 12'!$L$247</definedName>
    <definedName name="VAS083_F_Ilgalaikioturt165Nuotekusurinki1" localSheetId="11">'Forma 12'!$J$247</definedName>
    <definedName name="VAS083_F_Ilgalaikioturt165Nuotekuvalymas1" localSheetId="11">'Forma 12'!$K$247</definedName>
    <definedName name="VAS083_F_Ilgalaikioturt165Pavirsiniunuot1" localSheetId="11">'Forma 12'!$M$247</definedName>
    <definedName name="VAS083_F_Ilgalaikioturt165Turtovienetask1" localSheetId="11">'Forma 12'!$F$247</definedName>
    <definedName name="VAS083_F_Ilgalaikioturt166Apskaitosveikla1" localSheetId="11">'Forma 12'!$N$249</definedName>
    <definedName name="VAS083_F_Ilgalaikioturt166Geriamojovande7" localSheetId="11">'Forma 12'!$G$249</definedName>
    <definedName name="VAS083_F_Ilgalaikioturt166Geriamojovande8" localSheetId="11">'Forma 12'!$H$249</definedName>
    <definedName name="VAS083_F_Ilgalaikioturt166Geriamojovande9" localSheetId="11">'Forma 12'!$I$249</definedName>
    <definedName name="VAS083_F_Ilgalaikioturt166Inventorinisnu1" localSheetId="11">'Forma 12'!$D$249</definedName>
    <definedName name="VAS083_F_Ilgalaikioturt166Kitareguliuoja1" localSheetId="11">'Forma 12'!$O$249</definedName>
    <definedName name="VAS083_F_Ilgalaikioturt166Kitosveiklosne1" localSheetId="11">'Forma 12'!$P$249</definedName>
    <definedName name="VAS083_F_Ilgalaikioturt166Lrklimatokaito1" localSheetId="11">'Forma 12'!$E$249</definedName>
    <definedName name="VAS083_F_Ilgalaikioturt166Nuotekudumblot1" localSheetId="11">'Forma 12'!$L$249</definedName>
    <definedName name="VAS083_F_Ilgalaikioturt166Nuotekusurinki1" localSheetId="11">'Forma 12'!$J$249</definedName>
    <definedName name="VAS083_F_Ilgalaikioturt166Nuotekuvalymas1" localSheetId="11">'Forma 12'!$K$249</definedName>
    <definedName name="VAS083_F_Ilgalaikioturt166Pavirsiniunuot1" localSheetId="11">'Forma 12'!$M$249</definedName>
    <definedName name="VAS083_F_Ilgalaikioturt166Turtovienetask1" localSheetId="11">'Forma 12'!$F$249</definedName>
    <definedName name="VAS083_F_Ilgalaikioturt167Apskaitosveikla1" localSheetId="11">'Forma 12'!$N$250</definedName>
    <definedName name="VAS083_F_Ilgalaikioturt167Geriamojovande7" localSheetId="11">'Forma 12'!$G$250</definedName>
    <definedName name="VAS083_F_Ilgalaikioturt167Geriamojovande8" localSheetId="11">'Forma 12'!$H$250</definedName>
    <definedName name="VAS083_F_Ilgalaikioturt167Geriamojovande9" localSheetId="11">'Forma 12'!$I$250</definedName>
    <definedName name="VAS083_F_Ilgalaikioturt167Inventorinisnu1" localSheetId="11">'Forma 12'!$D$250</definedName>
    <definedName name="VAS083_F_Ilgalaikioturt167Kitareguliuoja1" localSheetId="11">'Forma 12'!$O$250</definedName>
    <definedName name="VAS083_F_Ilgalaikioturt167Kitosveiklosne1" localSheetId="11">'Forma 12'!$P$250</definedName>
    <definedName name="VAS083_F_Ilgalaikioturt167Lrklimatokaito1" localSheetId="11">'Forma 12'!$E$250</definedName>
    <definedName name="VAS083_F_Ilgalaikioturt167Nuotekudumblot1" localSheetId="11">'Forma 12'!$L$250</definedName>
    <definedName name="VAS083_F_Ilgalaikioturt167Nuotekusurinki1" localSheetId="11">'Forma 12'!$J$250</definedName>
    <definedName name="VAS083_F_Ilgalaikioturt167Nuotekuvalymas1" localSheetId="11">'Forma 12'!$K$250</definedName>
    <definedName name="VAS083_F_Ilgalaikioturt167Pavirsiniunuot1" localSheetId="11">'Forma 12'!$M$250</definedName>
    <definedName name="VAS083_F_Ilgalaikioturt167Turtovienetask1" localSheetId="11">'Forma 12'!$F$250</definedName>
    <definedName name="VAS083_F_Ilgalaikioturt168Apskaitosveikla1" localSheetId="11">'Forma 12'!$N$251</definedName>
    <definedName name="VAS083_F_Ilgalaikioturt168Geriamojovande7" localSheetId="11">'Forma 12'!$G$251</definedName>
    <definedName name="VAS083_F_Ilgalaikioturt168Geriamojovande8" localSheetId="11">'Forma 12'!$H$251</definedName>
    <definedName name="VAS083_F_Ilgalaikioturt168Geriamojovande9" localSheetId="11">'Forma 12'!$I$251</definedName>
    <definedName name="VAS083_F_Ilgalaikioturt168Inventorinisnu1" localSheetId="11">'Forma 12'!$D$251</definedName>
    <definedName name="VAS083_F_Ilgalaikioturt168Kitareguliuoja1" localSheetId="11">'Forma 12'!$O$251</definedName>
    <definedName name="VAS083_F_Ilgalaikioturt168Kitosveiklosne1" localSheetId="11">'Forma 12'!$P$251</definedName>
    <definedName name="VAS083_F_Ilgalaikioturt168Lrklimatokaito1" localSheetId="11">'Forma 12'!$E$251</definedName>
    <definedName name="VAS083_F_Ilgalaikioturt168Nuotekudumblot1" localSheetId="11">'Forma 12'!$L$251</definedName>
    <definedName name="VAS083_F_Ilgalaikioturt168Nuotekusurinki1" localSheetId="11">'Forma 12'!$J$251</definedName>
    <definedName name="VAS083_F_Ilgalaikioturt168Nuotekuvalymas1" localSheetId="11">'Forma 12'!$K$251</definedName>
    <definedName name="VAS083_F_Ilgalaikioturt168Pavirsiniunuot1" localSheetId="11">'Forma 12'!$M$251</definedName>
    <definedName name="VAS083_F_Ilgalaikioturt168Turtovienetask1" localSheetId="11">'Forma 12'!$F$251</definedName>
    <definedName name="VAS083_F_Ilgalaikioturt16Apskaitosveikla1" localSheetId="11">'Forma 12'!$N$34</definedName>
    <definedName name="VAS083_F_Ilgalaikioturt16Geriamojovande7" localSheetId="11">'Forma 12'!$G$34</definedName>
    <definedName name="VAS083_F_Ilgalaikioturt16Geriamojovande8" localSheetId="11">'Forma 12'!$H$34</definedName>
    <definedName name="VAS083_F_Ilgalaikioturt16Geriamojovande9" localSheetId="11">'Forma 12'!$I$34</definedName>
    <definedName name="VAS083_F_Ilgalaikioturt16Inventorinisnu1" localSheetId="11">'Forma 12'!$D$34</definedName>
    <definedName name="VAS083_F_Ilgalaikioturt16Kitareguliuoja1" localSheetId="11">'Forma 12'!$O$34</definedName>
    <definedName name="VAS083_F_Ilgalaikioturt16Kitosveiklosne1" localSheetId="11">'Forma 12'!$P$34</definedName>
    <definedName name="VAS083_F_Ilgalaikioturt16Lrklimatokaito1" localSheetId="11">'Forma 12'!$E$34</definedName>
    <definedName name="VAS083_F_Ilgalaikioturt16Nuotekudumblot1" localSheetId="11">'Forma 12'!$L$34</definedName>
    <definedName name="VAS083_F_Ilgalaikioturt16Nuotekusurinki1" localSheetId="11">'Forma 12'!$J$34</definedName>
    <definedName name="VAS083_F_Ilgalaikioturt16Nuotekuvalymas1" localSheetId="11">'Forma 12'!$K$34</definedName>
    <definedName name="VAS083_F_Ilgalaikioturt16Pavirsiniunuot1" localSheetId="11">'Forma 12'!$M$34</definedName>
    <definedName name="VAS083_F_Ilgalaikioturt16Turtovienetask1" localSheetId="11">'Forma 12'!$F$34</definedName>
    <definedName name="VAS083_F_Ilgalaikioturt17Apskaitosveikla1" localSheetId="11">'Forma 12'!$N$35</definedName>
    <definedName name="VAS083_F_Ilgalaikioturt17Geriamojovande7" localSheetId="11">'Forma 12'!$G$35</definedName>
    <definedName name="VAS083_F_Ilgalaikioturt17Geriamojovande8" localSheetId="11">'Forma 12'!$H$35</definedName>
    <definedName name="VAS083_F_Ilgalaikioturt17Geriamojovande9" localSheetId="11">'Forma 12'!$I$35</definedName>
    <definedName name="VAS083_F_Ilgalaikioturt17Inventorinisnu1" localSheetId="11">'Forma 12'!$D$35</definedName>
    <definedName name="VAS083_F_Ilgalaikioturt17Kitareguliuoja1" localSheetId="11">'Forma 12'!$O$35</definedName>
    <definedName name="VAS083_F_Ilgalaikioturt17Kitosveiklosne1" localSheetId="11">'Forma 12'!$P$35</definedName>
    <definedName name="VAS083_F_Ilgalaikioturt17Lrklimatokaito1" localSheetId="11">'Forma 12'!$E$35</definedName>
    <definedName name="VAS083_F_Ilgalaikioturt17Nuotekudumblot1" localSheetId="11">'Forma 12'!$L$35</definedName>
    <definedName name="VAS083_F_Ilgalaikioturt17Nuotekusurinki1" localSheetId="11">'Forma 12'!$J$35</definedName>
    <definedName name="VAS083_F_Ilgalaikioturt17Nuotekuvalymas1" localSheetId="11">'Forma 12'!$K$35</definedName>
    <definedName name="VAS083_F_Ilgalaikioturt17Pavirsiniunuot1" localSheetId="11">'Forma 12'!$M$35</definedName>
    <definedName name="VAS083_F_Ilgalaikioturt17Turtovienetask1" localSheetId="11">'Forma 12'!$F$35</definedName>
    <definedName name="VAS083_F_Ilgalaikioturt18Apskaitosveikla1" localSheetId="11">'Forma 12'!$N$36</definedName>
    <definedName name="VAS083_F_Ilgalaikioturt18Geriamojovande7" localSheetId="11">'Forma 12'!$G$36</definedName>
    <definedName name="VAS083_F_Ilgalaikioturt18Geriamojovande8" localSheetId="11">'Forma 12'!$H$36</definedName>
    <definedName name="VAS083_F_Ilgalaikioturt18Geriamojovande9" localSheetId="11">'Forma 12'!$I$36</definedName>
    <definedName name="VAS083_F_Ilgalaikioturt18Inventorinisnu1" localSheetId="11">'Forma 12'!$D$36</definedName>
    <definedName name="VAS083_F_Ilgalaikioturt18Kitareguliuoja1" localSheetId="11">'Forma 12'!$O$36</definedName>
    <definedName name="VAS083_F_Ilgalaikioturt18Kitosveiklosne1" localSheetId="11">'Forma 12'!$P$36</definedName>
    <definedName name="VAS083_F_Ilgalaikioturt18Lrklimatokaito1" localSheetId="11">'Forma 12'!$E$36</definedName>
    <definedName name="VAS083_F_Ilgalaikioturt18Nuotekudumblot1" localSheetId="11">'Forma 12'!$L$36</definedName>
    <definedName name="VAS083_F_Ilgalaikioturt18Nuotekusurinki1" localSheetId="11">'Forma 12'!$J$36</definedName>
    <definedName name="VAS083_F_Ilgalaikioturt18Nuotekuvalymas1" localSheetId="11">'Forma 12'!$K$36</definedName>
    <definedName name="VAS083_F_Ilgalaikioturt18Pavirsiniunuot1" localSheetId="11">'Forma 12'!$M$36</definedName>
    <definedName name="VAS083_F_Ilgalaikioturt18Turtovienetask1" localSheetId="11">'Forma 12'!$F$36</definedName>
    <definedName name="VAS083_F_Ilgalaikioturt19Apskaitosveikla1" localSheetId="11">'Forma 12'!$N$38</definedName>
    <definedName name="VAS083_F_Ilgalaikioturt19Geriamojovande7" localSheetId="11">'Forma 12'!$G$38</definedName>
    <definedName name="VAS083_F_Ilgalaikioturt19Geriamojovande8" localSheetId="11">'Forma 12'!$H$38</definedName>
    <definedName name="VAS083_F_Ilgalaikioturt19Geriamojovande9" localSheetId="11">'Forma 12'!$I$38</definedName>
    <definedName name="VAS083_F_Ilgalaikioturt19Inventorinisnu1" localSheetId="11">'Forma 12'!$D$38</definedName>
    <definedName name="VAS083_F_Ilgalaikioturt19Kitareguliuoja1" localSheetId="11">'Forma 12'!$O$38</definedName>
    <definedName name="VAS083_F_Ilgalaikioturt19Kitosveiklosne1" localSheetId="11">'Forma 12'!$P$38</definedName>
    <definedName name="VAS083_F_Ilgalaikioturt19Lrklimatokaito1" localSheetId="11">'Forma 12'!$E$38</definedName>
    <definedName name="VAS083_F_Ilgalaikioturt19Nuotekudumblot1" localSheetId="11">'Forma 12'!$L$38</definedName>
    <definedName name="VAS083_F_Ilgalaikioturt19Nuotekusurinki1" localSheetId="11">'Forma 12'!$J$38</definedName>
    <definedName name="VAS083_F_Ilgalaikioturt19Nuotekuvalymas1" localSheetId="11">'Forma 12'!$K$38</definedName>
    <definedName name="VAS083_F_Ilgalaikioturt19Pavirsiniunuot1" localSheetId="11">'Forma 12'!$M$38</definedName>
    <definedName name="VAS083_F_Ilgalaikioturt19Turtovienetask1" localSheetId="11">'Forma 12'!$F$38</definedName>
    <definedName name="VAS083_F_Ilgalaikioturt1Apskaitosveikla1" localSheetId="11">'Forma 12'!$N$13</definedName>
    <definedName name="VAS083_F_Ilgalaikioturt1Geriamojovande7" localSheetId="11">'Forma 12'!$G$13</definedName>
    <definedName name="VAS083_F_Ilgalaikioturt1Geriamojovande8" localSheetId="11">'Forma 12'!$H$13</definedName>
    <definedName name="VAS083_F_Ilgalaikioturt1Geriamojovande9" localSheetId="11">'Forma 12'!$I$13</definedName>
    <definedName name="VAS083_F_Ilgalaikioturt1Inventorinisnu1" localSheetId="11">'Forma 12'!$D$13</definedName>
    <definedName name="VAS083_F_Ilgalaikioturt1Kitareguliuoja1" localSheetId="11">'Forma 12'!$O$13</definedName>
    <definedName name="VAS083_F_Ilgalaikioturt1Kitosveiklosne1" localSheetId="11">'Forma 12'!$P$13</definedName>
    <definedName name="VAS083_F_Ilgalaikioturt1Lrklimatokaito1" localSheetId="11">'Forma 12'!$E$13</definedName>
    <definedName name="VAS083_F_Ilgalaikioturt1Nuotekudumblot1" localSheetId="11">'Forma 12'!$L$13</definedName>
    <definedName name="VAS083_F_Ilgalaikioturt1Nuotekusurinki1" localSheetId="11">'Forma 12'!$J$13</definedName>
    <definedName name="VAS083_F_Ilgalaikioturt1Nuotekuvalymas1" localSheetId="11">'Forma 12'!$K$13</definedName>
    <definedName name="VAS083_F_Ilgalaikioturt1Pavirsiniunuot1" localSheetId="11">'Forma 12'!$M$13</definedName>
    <definedName name="VAS083_F_Ilgalaikioturt1Turtovienetask1" localSheetId="11">'Forma 12'!$F$13</definedName>
    <definedName name="VAS083_F_Ilgalaikioturt20Apskaitosveikla1" localSheetId="11">'Forma 12'!$N$39</definedName>
    <definedName name="VAS083_F_Ilgalaikioturt20Geriamojovande7" localSheetId="11">'Forma 12'!$G$39</definedName>
    <definedName name="VAS083_F_Ilgalaikioturt20Geriamojovande8" localSheetId="11">'Forma 12'!$H$39</definedName>
    <definedName name="VAS083_F_Ilgalaikioturt20Geriamojovande9" localSheetId="11">'Forma 12'!$I$39</definedName>
    <definedName name="VAS083_F_Ilgalaikioturt20Inventorinisnu1" localSheetId="11">'Forma 12'!$D$39</definedName>
    <definedName name="VAS083_F_Ilgalaikioturt20Kitareguliuoja1" localSheetId="11">'Forma 12'!$O$39</definedName>
    <definedName name="VAS083_F_Ilgalaikioturt20Kitosveiklosne1" localSheetId="11">'Forma 12'!$P$39</definedName>
    <definedName name="VAS083_F_Ilgalaikioturt20Lrklimatokaito1" localSheetId="11">'Forma 12'!$E$39</definedName>
    <definedName name="VAS083_F_Ilgalaikioturt20Nuotekudumblot1" localSheetId="11">'Forma 12'!$L$39</definedName>
    <definedName name="VAS083_F_Ilgalaikioturt20Nuotekusurinki1" localSheetId="11">'Forma 12'!$J$39</definedName>
    <definedName name="VAS083_F_Ilgalaikioturt20Nuotekuvalymas1" localSheetId="11">'Forma 12'!$K$39</definedName>
    <definedName name="VAS083_F_Ilgalaikioturt20Pavirsiniunuot1" localSheetId="11">'Forma 12'!$M$39</definedName>
    <definedName name="VAS083_F_Ilgalaikioturt20Turtovienetask1" localSheetId="11">'Forma 12'!$F$39</definedName>
    <definedName name="VAS083_F_Ilgalaikioturt21Apskaitosveikla1" localSheetId="11">'Forma 12'!$N$40</definedName>
    <definedName name="VAS083_F_Ilgalaikioturt21Geriamojovande7" localSheetId="11">'Forma 12'!$G$40</definedName>
    <definedName name="VAS083_F_Ilgalaikioturt21Geriamojovande8" localSheetId="11">'Forma 12'!$H$40</definedName>
    <definedName name="VAS083_F_Ilgalaikioturt21Geriamojovande9" localSheetId="11">'Forma 12'!$I$40</definedName>
    <definedName name="VAS083_F_Ilgalaikioturt21Inventorinisnu1" localSheetId="11">'Forma 12'!$D$40</definedName>
    <definedName name="VAS083_F_Ilgalaikioturt21Kitareguliuoja1" localSheetId="11">'Forma 12'!$O$40</definedName>
    <definedName name="VAS083_F_Ilgalaikioturt21Kitosveiklosne1" localSheetId="11">'Forma 12'!$P$40</definedName>
    <definedName name="VAS083_F_Ilgalaikioturt21Lrklimatokaito1" localSheetId="11">'Forma 12'!$E$40</definedName>
    <definedName name="VAS083_F_Ilgalaikioturt21Nuotekudumblot1" localSheetId="11">'Forma 12'!$L$40</definedName>
    <definedName name="VAS083_F_Ilgalaikioturt21Nuotekusurinki1" localSheetId="11">'Forma 12'!$J$40</definedName>
    <definedName name="VAS083_F_Ilgalaikioturt21Nuotekuvalymas1" localSheetId="11">'Forma 12'!$K$40</definedName>
    <definedName name="VAS083_F_Ilgalaikioturt21Pavirsiniunuot1" localSheetId="11">'Forma 12'!$M$40</definedName>
    <definedName name="VAS083_F_Ilgalaikioturt21Turtovienetask1" localSheetId="11">'Forma 12'!$F$40</definedName>
    <definedName name="VAS083_F_Ilgalaikioturt22Apskaitosveikla1" localSheetId="11">'Forma 12'!$N$42</definedName>
    <definedName name="VAS083_F_Ilgalaikioturt22Geriamojovande7" localSheetId="11">'Forma 12'!$G$42</definedName>
    <definedName name="VAS083_F_Ilgalaikioturt22Geriamojovande8" localSheetId="11">'Forma 12'!$H$42</definedName>
    <definedName name="VAS083_F_Ilgalaikioturt22Geriamojovande9" localSheetId="11">'Forma 12'!$I$42</definedName>
    <definedName name="VAS083_F_Ilgalaikioturt22Inventorinisnu1" localSheetId="11">'Forma 12'!$D$42</definedName>
    <definedName name="VAS083_F_Ilgalaikioturt22Kitareguliuoja1" localSheetId="11">'Forma 12'!$O$42</definedName>
    <definedName name="VAS083_F_Ilgalaikioturt22Kitosveiklosne1" localSheetId="11">'Forma 12'!$P$42</definedName>
    <definedName name="VAS083_F_Ilgalaikioturt22Lrklimatokaito1" localSheetId="11">'Forma 12'!$E$42</definedName>
    <definedName name="VAS083_F_Ilgalaikioturt22Nuotekudumblot1" localSheetId="11">'Forma 12'!$L$42</definedName>
    <definedName name="VAS083_F_Ilgalaikioturt22Nuotekusurinki1" localSheetId="11">'Forma 12'!$J$42</definedName>
    <definedName name="VAS083_F_Ilgalaikioturt22Nuotekuvalymas1" localSheetId="11">'Forma 12'!$K$42</definedName>
    <definedName name="VAS083_F_Ilgalaikioturt22Pavirsiniunuot1" localSheetId="11">'Forma 12'!$M$42</definedName>
    <definedName name="VAS083_F_Ilgalaikioturt22Turtovienetask1" localSheetId="11">'Forma 12'!$F$42</definedName>
    <definedName name="VAS083_F_Ilgalaikioturt23Apskaitosveikla1" localSheetId="11">'Forma 12'!$N$43</definedName>
    <definedName name="VAS083_F_Ilgalaikioturt23Geriamojovande7" localSheetId="11">'Forma 12'!$G$43</definedName>
    <definedName name="VAS083_F_Ilgalaikioturt23Geriamojovande8" localSheetId="11">'Forma 12'!$H$43</definedName>
    <definedName name="VAS083_F_Ilgalaikioturt23Geriamojovande9" localSheetId="11">'Forma 12'!$I$43</definedName>
    <definedName name="VAS083_F_Ilgalaikioturt23Inventorinisnu1" localSheetId="11">'Forma 12'!$D$43</definedName>
    <definedName name="VAS083_F_Ilgalaikioturt23Kitareguliuoja1" localSheetId="11">'Forma 12'!$O$43</definedName>
    <definedName name="VAS083_F_Ilgalaikioturt23Kitosveiklosne1" localSheetId="11">'Forma 12'!$P$43</definedName>
    <definedName name="VAS083_F_Ilgalaikioturt23Lrklimatokaito1" localSheetId="11">'Forma 12'!$E$43</definedName>
    <definedName name="VAS083_F_Ilgalaikioturt23Nuotekudumblot1" localSheetId="11">'Forma 12'!$L$43</definedName>
    <definedName name="VAS083_F_Ilgalaikioturt23Nuotekusurinki1" localSheetId="11">'Forma 12'!$J$43</definedName>
    <definedName name="VAS083_F_Ilgalaikioturt23Nuotekuvalymas1" localSheetId="11">'Forma 12'!$K$43</definedName>
    <definedName name="VAS083_F_Ilgalaikioturt23Pavirsiniunuot1" localSheetId="11">'Forma 12'!$M$43</definedName>
    <definedName name="VAS083_F_Ilgalaikioturt23Turtovienetask1" localSheetId="11">'Forma 12'!$F$43</definedName>
    <definedName name="VAS083_F_Ilgalaikioturt24Apskaitosveikla1" localSheetId="11">'Forma 12'!$N$44</definedName>
    <definedName name="VAS083_F_Ilgalaikioturt24Geriamojovande7" localSheetId="11">'Forma 12'!$G$44</definedName>
    <definedName name="VAS083_F_Ilgalaikioturt24Geriamojovande8" localSheetId="11">'Forma 12'!$H$44</definedName>
    <definedName name="VAS083_F_Ilgalaikioturt24Geriamojovande9" localSheetId="11">'Forma 12'!$I$44</definedName>
    <definedName name="VAS083_F_Ilgalaikioturt24Inventorinisnu1" localSheetId="11">'Forma 12'!$D$44</definedName>
    <definedName name="VAS083_F_Ilgalaikioturt24Kitareguliuoja1" localSheetId="11">'Forma 12'!$O$44</definedName>
    <definedName name="VAS083_F_Ilgalaikioturt24Kitosveiklosne1" localSheetId="11">'Forma 12'!$P$44</definedName>
    <definedName name="VAS083_F_Ilgalaikioturt24Lrklimatokaito1" localSheetId="11">'Forma 12'!$E$44</definedName>
    <definedName name="VAS083_F_Ilgalaikioturt24Nuotekudumblot1" localSheetId="11">'Forma 12'!$L$44</definedName>
    <definedName name="VAS083_F_Ilgalaikioturt24Nuotekusurinki1" localSheetId="11">'Forma 12'!$J$44</definedName>
    <definedName name="VAS083_F_Ilgalaikioturt24Nuotekuvalymas1" localSheetId="11">'Forma 12'!$K$44</definedName>
    <definedName name="VAS083_F_Ilgalaikioturt24Pavirsiniunuot1" localSheetId="11">'Forma 12'!$M$44</definedName>
    <definedName name="VAS083_F_Ilgalaikioturt24Turtovienetask1" localSheetId="11">'Forma 12'!$F$44</definedName>
    <definedName name="VAS083_F_Ilgalaikioturt25Apskaitosveikla1" localSheetId="11">'Forma 12'!$N$46</definedName>
    <definedName name="VAS083_F_Ilgalaikioturt25Geriamojovande7" localSheetId="11">'Forma 12'!$G$46</definedName>
    <definedName name="VAS083_F_Ilgalaikioturt25Geriamojovande8" localSheetId="11">'Forma 12'!$H$46</definedName>
    <definedName name="VAS083_F_Ilgalaikioturt25Geriamojovande9" localSheetId="11">'Forma 12'!$I$46</definedName>
    <definedName name="VAS083_F_Ilgalaikioturt25Inventorinisnu1" localSheetId="11">'Forma 12'!$D$46</definedName>
    <definedName name="VAS083_F_Ilgalaikioturt25Kitareguliuoja1" localSheetId="11">'Forma 12'!$O$46</definedName>
    <definedName name="VAS083_F_Ilgalaikioturt25Kitosveiklosne1" localSheetId="11">'Forma 12'!$P$46</definedName>
    <definedName name="VAS083_F_Ilgalaikioturt25Lrklimatokaito1" localSheetId="11">'Forma 12'!$E$46</definedName>
    <definedName name="VAS083_F_Ilgalaikioturt25Nuotekudumblot1" localSheetId="11">'Forma 12'!$L$46</definedName>
    <definedName name="VAS083_F_Ilgalaikioturt25Nuotekusurinki1" localSheetId="11">'Forma 12'!$J$46</definedName>
    <definedName name="VAS083_F_Ilgalaikioturt25Nuotekuvalymas1" localSheetId="11">'Forma 12'!$K$46</definedName>
    <definedName name="VAS083_F_Ilgalaikioturt25Pavirsiniunuot1" localSheetId="11">'Forma 12'!$M$46</definedName>
    <definedName name="VAS083_F_Ilgalaikioturt25Turtovienetask1" localSheetId="11">'Forma 12'!$F$46</definedName>
    <definedName name="VAS083_F_Ilgalaikioturt26Apskaitosveikla1" localSheetId="11">'Forma 12'!$N$47</definedName>
    <definedName name="VAS083_F_Ilgalaikioturt26Geriamojovande7" localSheetId="11">'Forma 12'!$G$47</definedName>
    <definedName name="VAS083_F_Ilgalaikioturt26Geriamojovande8" localSheetId="11">'Forma 12'!$H$47</definedName>
    <definedName name="VAS083_F_Ilgalaikioturt26Geriamojovande9" localSheetId="11">'Forma 12'!$I$47</definedName>
    <definedName name="VAS083_F_Ilgalaikioturt26Inventorinisnu1" localSheetId="11">'Forma 12'!$D$47</definedName>
    <definedName name="VAS083_F_Ilgalaikioturt26Kitareguliuoja1" localSheetId="11">'Forma 12'!$O$47</definedName>
    <definedName name="VAS083_F_Ilgalaikioturt26Kitosveiklosne1" localSheetId="11">'Forma 12'!$P$47</definedName>
    <definedName name="VAS083_F_Ilgalaikioturt26Lrklimatokaito1" localSheetId="11">'Forma 12'!$E$47</definedName>
    <definedName name="VAS083_F_Ilgalaikioturt26Nuotekudumblot1" localSheetId="11">'Forma 12'!$L$47</definedName>
    <definedName name="VAS083_F_Ilgalaikioturt26Nuotekusurinki1" localSheetId="11">'Forma 12'!$J$47</definedName>
    <definedName name="VAS083_F_Ilgalaikioturt26Nuotekuvalymas1" localSheetId="11">'Forma 12'!$K$47</definedName>
    <definedName name="VAS083_F_Ilgalaikioturt26Pavirsiniunuot1" localSheetId="11">'Forma 12'!$M$47</definedName>
    <definedName name="VAS083_F_Ilgalaikioturt26Turtovienetask1" localSheetId="11">'Forma 12'!$F$47</definedName>
    <definedName name="VAS083_F_Ilgalaikioturt27Apskaitosveikla1" localSheetId="11">'Forma 12'!$N$48</definedName>
    <definedName name="VAS083_F_Ilgalaikioturt27Geriamojovande7" localSheetId="11">'Forma 12'!$G$48</definedName>
    <definedName name="VAS083_F_Ilgalaikioturt27Geriamojovande8" localSheetId="11">'Forma 12'!$H$48</definedName>
    <definedName name="VAS083_F_Ilgalaikioturt27Geriamojovande9" localSheetId="11">'Forma 12'!$I$48</definedName>
    <definedName name="VAS083_F_Ilgalaikioturt27Inventorinisnu1" localSheetId="11">'Forma 12'!$D$48</definedName>
    <definedName name="VAS083_F_Ilgalaikioturt27Kitareguliuoja1" localSheetId="11">'Forma 12'!$O$48</definedName>
    <definedName name="VAS083_F_Ilgalaikioturt27Kitosveiklosne1" localSheetId="11">'Forma 12'!$P$48</definedName>
    <definedName name="VAS083_F_Ilgalaikioturt27Lrklimatokaito1" localSheetId="11">'Forma 12'!$E$48</definedName>
    <definedName name="VAS083_F_Ilgalaikioturt27Nuotekudumblot1" localSheetId="11">'Forma 12'!$L$48</definedName>
    <definedName name="VAS083_F_Ilgalaikioturt27Nuotekusurinki1" localSheetId="11">'Forma 12'!$J$48</definedName>
    <definedName name="VAS083_F_Ilgalaikioturt27Nuotekuvalymas1" localSheetId="11">'Forma 12'!$K$48</definedName>
    <definedName name="VAS083_F_Ilgalaikioturt27Pavirsiniunuot1" localSheetId="11">'Forma 12'!$M$48</definedName>
    <definedName name="VAS083_F_Ilgalaikioturt27Turtovienetask1" localSheetId="11">'Forma 12'!$F$48</definedName>
    <definedName name="VAS083_F_Ilgalaikioturt28Apskaitosveikla1" localSheetId="11">'Forma 12'!$N$51</definedName>
    <definedName name="VAS083_F_Ilgalaikioturt28Geriamojovande7" localSheetId="11">'Forma 12'!$G$51</definedName>
    <definedName name="VAS083_F_Ilgalaikioturt28Geriamojovande8" localSheetId="11">'Forma 12'!$H$51</definedName>
    <definedName name="VAS083_F_Ilgalaikioturt28Geriamojovande9" localSheetId="11">'Forma 12'!$I$51</definedName>
    <definedName name="VAS083_F_Ilgalaikioturt28Inventorinisnu1" localSheetId="11">'Forma 12'!$D$51</definedName>
    <definedName name="VAS083_F_Ilgalaikioturt28Kitareguliuoja1" localSheetId="11">'Forma 12'!$O$51</definedName>
    <definedName name="VAS083_F_Ilgalaikioturt28Kitosveiklosne1" localSheetId="11">'Forma 12'!$P$51</definedName>
    <definedName name="VAS083_F_Ilgalaikioturt28Lrklimatokaito1" localSheetId="11">'Forma 12'!$E$51</definedName>
    <definedName name="VAS083_F_Ilgalaikioturt28Nuotekudumblot1" localSheetId="11">'Forma 12'!$L$51</definedName>
    <definedName name="VAS083_F_Ilgalaikioturt28Nuotekusurinki1" localSheetId="11">'Forma 12'!$J$51</definedName>
    <definedName name="VAS083_F_Ilgalaikioturt28Nuotekuvalymas1" localSheetId="11">'Forma 12'!$K$51</definedName>
    <definedName name="VAS083_F_Ilgalaikioturt28Pavirsiniunuot1" localSheetId="11">'Forma 12'!$M$51</definedName>
    <definedName name="VAS083_F_Ilgalaikioturt28Turtovienetask1" localSheetId="11">'Forma 12'!$F$51</definedName>
    <definedName name="VAS083_F_Ilgalaikioturt29Apskaitosveikla1" localSheetId="11">'Forma 12'!$N$52</definedName>
    <definedName name="VAS083_F_Ilgalaikioturt29Geriamojovande7" localSheetId="11">'Forma 12'!$G$52</definedName>
    <definedName name="VAS083_F_Ilgalaikioturt29Geriamojovande8" localSheetId="11">'Forma 12'!$H$52</definedName>
    <definedName name="VAS083_F_Ilgalaikioturt29Geriamojovande9" localSheetId="11">'Forma 12'!$I$52</definedName>
    <definedName name="VAS083_F_Ilgalaikioturt29Inventorinisnu1" localSheetId="11">'Forma 12'!$D$52</definedName>
    <definedName name="VAS083_F_Ilgalaikioturt29Kitareguliuoja1" localSheetId="11">'Forma 12'!$O$52</definedName>
    <definedName name="VAS083_F_Ilgalaikioturt29Kitosveiklosne1" localSheetId="11">'Forma 12'!$P$52</definedName>
    <definedName name="VAS083_F_Ilgalaikioturt29Lrklimatokaito1" localSheetId="11">'Forma 12'!$E$52</definedName>
    <definedName name="VAS083_F_Ilgalaikioturt29Nuotekudumblot1" localSheetId="11">'Forma 12'!$L$52</definedName>
    <definedName name="VAS083_F_Ilgalaikioturt29Nuotekusurinki1" localSheetId="11">'Forma 12'!$J$52</definedName>
    <definedName name="VAS083_F_Ilgalaikioturt29Nuotekuvalymas1" localSheetId="11">'Forma 12'!$K$52</definedName>
    <definedName name="VAS083_F_Ilgalaikioturt29Pavirsiniunuot1" localSheetId="11">'Forma 12'!$M$52</definedName>
    <definedName name="VAS083_F_Ilgalaikioturt29Turtovienetask1" localSheetId="11">'Forma 12'!$F$52</definedName>
    <definedName name="VAS083_F_Ilgalaikioturt2Apskaitosveikla1" localSheetId="11">'Forma 12'!$N$14</definedName>
    <definedName name="VAS083_F_Ilgalaikioturt2Geriamojovande7" localSheetId="11">'Forma 12'!$G$14</definedName>
    <definedName name="VAS083_F_Ilgalaikioturt2Geriamojovande8" localSheetId="11">'Forma 12'!$H$14</definedName>
    <definedName name="VAS083_F_Ilgalaikioturt2Geriamojovande9" localSheetId="11">'Forma 12'!$I$14</definedName>
    <definedName name="VAS083_F_Ilgalaikioturt2Inventorinisnu1" localSheetId="11">'Forma 12'!$D$14</definedName>
    <definedName name="VAS083_F_Ilgalaikioturt2Kitareguliuoja1" localSheetId="11">'Forma 12'!$O$14</definedName>
    <definedName name="VAS083_F_Ilgalaikioturt2Kitosveiklosne1" localSheetId="11">'Forma 12'!$P$14</definedName>
    <definedName name="VAS083_F_Ilgalaikioturt2Lrklimatokaito1" localSheetId="11">'Forma 12'!$E$14</definedName>
    <definedName name="VAS083_F_Ilgalaikioturt2Nuotekudumblot1" localSheetId="11">'Forma 12'!$L$14</definedName>
    <definedName name="VAS083_F_Ilgalaikioturt2Nuotekusurinki1" localSheetId="11">'Forma 12'!$J$14</definedName>
    <definedName name="VAS083_F_Ilgalaikioturt2Nuotekuvalymas1" localSheetId="11">'Forma 12'!$K$14</definedName>
    <definedName name="VAS083_F_Ilgalaikioturt2Pavirsiniunuot1" localSheetId="11">'Forma 12'!$M$14</definedName>
    <definedName name="VAS083_F_Ilgalaikioturt2Turtovienetask1" localSheetId="11">'Forma 12'!$F$14</definedName>
    <definedName name="VAS083_F_Ilgalaikioturt30Apskaitosveikla1" localSheetId="11">'Forma 12'!$N$53</definedName>
    <definedName name="VAS083_F_Ilgalaikioturt30Geriamojovande7" localSheetId="11">'Forma 12'!$G$53</definedName>
    <definedName name="VAS083_F_Ilgalaikioturt30Geriamojovande8" localSheetId="11">'Forma 12'!$H$53</definedName>
    <definedName name="VAS083_F_Ilgalaikioturt30Geriamojovande9" localSheetId="11">'Forma 12'!$I$53</definedName>
    <definedName name="VAS083_F_Ilgalaikioturt30Inventorinisnu1" localSheetId="11">'Forma 12'!$D$53</definedName>
    <definedName name="VAS083_F_Ilgalaikioturt30Kitareguliuoja1" localSheetId="11">'Forma 12'!$O$53</definedName>
    <definedName name="VAS083_F_Ilgalaikioturt30Kitosveiklosne1" localSheetId="11">'Forma 12'!$P$53</definedName>
    <definedName name="VAS083_F_Ilgalaikioturt30Lrklimatokaito1" localSheetId="11">'Forma 12'!$E$53</definedName>
    <definedName name="VAS083_F_Ilgalaikioturt30Nuotekudumblot1" localSheetId="11">'Forma 12'!$L$53</definedName>
    <definedName name="VAS083_F_Ilgalaikioturt30Nuotekusurinki1" localSheetId="11">'Forma 12'!$J$53</definedName>
    <definedName name="VAS083_F_Ilgalaikioturt30Nuotekuvalymas1" localSheetId="11">'Forma 12'!$K$53</definedName>
    <definedName name="VAS083_F_Ilgalaikioturt30Pavirsiniunuot1" localSheetId="11">'Forma 12'!$M$53</definedName>
    <definedName name="VAS083_F_Ilgalaikioturt30Turtovienetask1" localSheetId="11">'Forma 12'!$F$53</definedName>
    <definedName name="VAS083_F_Ilgalaikioturt31Apskaitosveikla1" localSheetId="11">'Forma 12'!$N$55</definedName>
    <definedName name="VAS083_F_Ilgalaikioturt31Geriamojovande7" localSheetId="11">'Forma 12'!$G$55</definedName>
    <definedName name="VAS083_F_Ilgalaikioturt31Geriamojovande8" localSheetId="11">'Forma 12'!$H$55</definedName>
    <definedName name="VAS083_F_Ilgalaikioturt31Geriamojovande9" localSheetId="11">'Forma 12'!$I$55</definedName>
    <definedName name="VAS083_F_Ilgalaikioturt31Inventorinisnu1" localSheetId="11">'Forma 12'!$D$55</definedName>
    <definedName name="VAS083_F_Ilgalaikioturt31Kitareguliuoja1" localSheetId="11">'Forma 12'!$O$55</definedName>
    <definedName name="VAS083_F_Ilgalaikioturt31Kitosveiklosne1" localSheetId="11">'Forma 12'!$P$55</definedName>
    <definedName name="VAS083_F_Ilgalaikioturt31Lrklimatokaito1" localSheetId="11">'Forma 12'!$E$55</definedName>
    <definedName name="VAS083_F_Ilgalaikioturt31Nuotekudumblot1" localSheetId="11">'Forma 12'!$L$55</definedName>
    <definedName name="VAS083_F_Ilgalaikioturt31Nuotekusurinki1" localSheetId="11">'Forma 12'!$J$55</definedName>
    <definedName name="VAS083_F_Ilgalaikioturt31Nuotekuvalymas1" localSheetId="11">'Forma 12'!$K$55</definedName>
    <definedName name="VAS083_F_Ilgalaikioturt31Pavirsiniunuot1" localSheetId="11">'Forma 12'!$M$55</definedName>
    <definedName name="VAS083_F_Ilgalaikioturt31Turtovienetask1" localSheetId="11">'Forma 12'!$F$55</definedName>
    <definedName name="VAS083_F_Ilgalaikioturt32Apskaitosveikla1" localSheetId="11">'Forma 12'!$N$56</definedName>
    <definedName name="VAS083_F_Ilgalaikioturt32Geriamojovande7" localSheetId="11">'Forma 12'!$G$56</definedName>
    <definedName name="VAS083_F_Ilgalaikioturt32Geriamojovande8" localSheetId="11">'Forma 12'!$H$56</definedName>
    <definedName name="VAS083_F_Ilgalaikioturt32Geriamojovande9" localSheetId="11">'Forma 12'!$I$56</definedName>
    <definedName name="VAS083_F_Ilgalaikioturt32Inventorinisnu1" localSheetId="11">'Forma 12'!$D$56</definedName>
    <definedName name="VAS083_F_Ilgalaikioturt32Kitareguliuoja1" localSheetId="11">'Forma 12'!$O$56</definedName>
    <definedName name="VAS083_F_Ilgalaikioturt32Kitosveiklosne1" localSheetId="11">'Forma 12'!$P$56</definedName>
    <definedName name="VAS083_F_Ilgalaikioturt32Lrklimatokaito1" localSheetId="11">'Forma 12'!$E$56</definedName>
    <definedName name="VAS083_F_Ilgalaikioturt32Nuotekudumblot1" localSheetId="11">'Forma 12'!$L$56</definedName>
    <definedName name="VAS083_F_Ilgalaikioturt32Nuotekusurinki1" localSheetId="11">'Forma 12'!$J$56</definedName>
    <definedName name="VAS083_F_Ilgalaikioturt32Nuotekuvalymas1" localSheetId="11">'Forma 12'!$K$56</definedName>
    <definedName name="VAS083_F_Ilgalaikioturt32Pavirsiniunuot1" localSheetId="11">'Forma 12'!$M$56</definedName>
    <definedName name="VAS083_F_Ilgalaikioturt32Turtovienetask1" localSheetId="11">'Forma 12'!$F$56</definedName>
    <definedName name="VAS083_F_Ilgalaikioturt33Apskaitosveikla1" localSheetId="11">'Forma 12'!$N$57</definedName>
    <definedName name="VAS083_F_Ilgalaikioturt33Geriamojovande7" localSheetId="11">'Forma 12'!$G$57</definedName>
    <definedName name="VAS083_F_Ilgalaikioturt33Geriamojovande8" localSheetId="11">'Forma 12'!$H$57</definedName>
    <definedName name="VAS083_F_Ilgalaikioturt33Geriamojovande9" localSheetId="11">'Forma 12'!$I$57</definedName>
    <definedName name="VAS083_F_Ilgalaikioturt33Inventorinisnu1" localSheetId="11">'Forma 12'!$D$57</definedName>
    <definedName name="VAS083_F_Ilgalaikioturt33Kitareguliuoja1" localSheetId="11">'Forma 12'!$O$57</definedName>
    <definedName name="VAS083_F_Ilgalaikioturt33Kitosveiklosne1" localSheetId="11">'Forma 12'!$P$57</definedName>
    <definedName name="VAS083_F_Ilgalaikioturt33Lrklimatokaito1" localSheetId="11">'Forma 12'!$E$57</definedName>
    <definedName name="VAS083_F_Ilgalaikioturt33Nuotekudumblot1" localSheetId="11">'Forma 12'!$L$57</definedName>
    <definedName name="VAS083_F_Ilgalaikioturt33Nuotekusurinki1" localSheetId="11">'Forma 12'!$J$57</definedName>
    <definedName name="VAS083_F_Ilgalaikioturt33Nuotekuvalymas1" localSheetId="11">'Forma 12'!$K$57</definedName>
    <definedName name="VAS083_F_Ilgalaikioturt33Pavirsiniunuot1" localSheetId="11">'Forma 12'!$M$57</definedName>
    <definedName name="VAS083_F_Ilgalaikioturt33Turtovienetask1" localSheetId="11">'Forma 12'!$F$57</definedName>
    <definedName name="VAS083_F_Ilgalaikioturt34Apskaitosveikla1" localSheetId="11">'Forma 12'!$N$60</definedName>
    <definedName name="VAS083_F_Ilgalaikioturt34Geriamojovande7" localSheetId="11">'Forma 12'!$G$60</definedName>
    <definedName name="VAS083_F_Ilgalaikioturt34Geriamojovande8" localSheetId="11">'Forma 12'!$H$60</definedName>
    <definedName name="VAS083_F_Ilgalaikioturt34Geriamojovande9" localSheetId="11">'Forma 12'!$I$60</definedName>
    <definedName name="VAS083_F_Ilgalaikioturt34Inventorinisnu1" localSheetId="11">'Forma 12'!$D$60</definedName>
    <definedName name="VAS083_F_Ilgalaikioturt34Kitareguliuoja1" localSheetId="11">'Forma 12'!$O$60</definedName>
    <definedName name="VAS083_F_Ilgalaikioturt34Kitosveiklosne1" localSheetId="11">'Forma 12'!$P$60</definedName>
    <definedName name="VAS083_F_Ilgalaikioturt34Lrklimatokaito1" localSheetId="11">'Forma 12'!$E$60</definedName>
    <definedName name="VAS083_F_Ilgalaikioturt34Nuotekudumblot1" localSheetId="11">'Forma 12'!$L$60</definedName>
    <definedName name="VAS083_F_Ilgalaikioturt34Nuotekusurinki1" localSheetId="11">'Forma 12'!$J$60</definedName>
    <definedName name="VAS083_F_Ilgalaikioturt34Nuotekuvalymas1" localSheetId="11">'Forma 12'!$K$60</definedName>
    <definedName name="VAS083_F_Ilgalaikioturt34Pavirsiniunuot1" localSheetId="11">'Forma 12'!$M$60</definedName>
    <definedName name="VAS083_F_Ilgalaikioturt34Turtovienetask1" localSheetId="11">'Forma 12'!$F$60</definedName>
    <definedName name="VAS083_F_Ilgalaikioturt35Apskaitosveikla1" localSheetId="11">'Forma 12'!$N$61</definedName>
    <definedName name="VAS083_F_Ilgalaikioturt35Geriamojovande7" localSheetId="11">'Forma 12'!$G$61</definedName>
    <definedName name="VAS083_F_Ilgalaikioturt35Geriamojovande8" localSheetId="11">'Forma 12'!$H$61</definedName>
    <definedName name="VAS083_F_Ilgalaikioturt35Geriamojovande9" localSheetId="11">'Forma 12'!$I$61</definedName>
    <definedName name="VAS083_F_Ilgalaikioturt35Inventorinisnu1" localSheetId="11">'Forma 12'!$D$61</definedName>
    <definedName name="VAS083_F_Ilgalaikioturt35Kitareguliuoja1" localSheetId="11">'Forma 12'!$O$61</definedName>
    <definedName name="VAS083_F_Ilgalaikioturt35Kitosveiklosne1" localSheetId="11">'Forma 12'!$P$61</definedName>
    <definedName name="VAS083_F_Ilgalaikioturt35Lrklimatokaito1" localSheetId="11">'Forma 12'!$E$61</definedName>
    <definedName name="VAS083_F_Ilgalaikioturt35Nuotekudumblot1" localSheetId="11">'Forma 12'!$L$61</definedName>
    <definedName name="VAS083_F_Ilgalaikioturt35Nuotekusurinki1" localSheetId="11">'Forma 12'!$J$61</definedName>
    <definedName name="VAS083_F_Ilgalaikioturt35Nuotekuvalymas1" localSheetId="11">'Forma 12'!$K$61</definedName>
    <definedName name="VAS083_F_Ilgalaikioturt35Pavirsiniunuot1" localSheetId="11">'Forma 12'!$M$61</definedName>
    <definedName name="VAS083_F_Ilgalaikioturt35Turtovienetask1" localSheetId="11">'Forma 12'!$F$61</definedName>
    <definedName name="VAS083_F_Ilgalaikioturt36Apskaitosveikla1" localSheetId="11">'Forma 12'!$N$62</definedName>
    <definedName name="VAS083_F_Ilgalaikioturt36Geriamojovande7" localSheetId="11">'Forma 12'!$G$62</definedName>
    <definedName name="VAS083_F_Ilgalaikioturt36Geriamojovande8" localSheetId="11">'Forma 12'!$H$62</definedName>
    <definedName name="VAS083_F_Ilgalaikioturt36Geriamojovande9" localSheetId="11">'Forma 12'!$I$62</definedName>
    <definedName name="VAS083_F_Ilgalaikioturt36Inventorinisnu1" localSheetId="11">'Forma 12'!$D$62</definedName>
    <definedName name="VAS083_F_Ilgalaikioturt36Kitareguliuoja1" localSheetId="11">'Forma 12'!$O$62</definedName>
    <definedName name="VAS083_F_Ilgalaikioturt36Kitosveiklosne1" localSheetId="11">'Forma 12'!$P$62</definedName>
    <definedName name="VAS083_F_Ilgalaikioturt36Lrklimatokaito1" localSheetId="11">'Forma 12'!$E$62</definedName>
    <definedName name="VAS083_F_Ilgalaikioturt36Nuotekudumblot1" localSheetId="11">'Forma 12'!$L$62</definedName>
    <definedName name="VAS083_F_Ilgalaikioturt36Nuotekusurinki1" localSheetId="11">'Forma 12'!$J$62</definedName>
    <definedName name="VAS083_F_Ilgalaikioturt36Nuotekuvalymas1" localSheetId="11">'Forma 12'!$K$62</definedName>
    <definedName name="VAS083_F_Ilgalaikioturt36Pavirsiniunuot1" localSheetId="11">'Forma 12'!$M$62</definedName>
    <definedName name="VAS083_F_Ilgalaikioturt36Turtovienetask1" localSheetId="11">'Forma 12'!$F$62</definedName>
    <definedName name="VAS083_F_Ilgalaikioturt37Apskaitosveikla1" localSheetId="11">'Forma 12'!$N$64</definedName>
    <definedName name="VAS083_F_Ilgalaikioturt37Geriamojovande7" localSheetId="11">'Forma 12'!$G$64</definedName>
    <definedName name="VAS083_F_Ilgalaikioturt37Geriamojovande8" localSheetId="11">'Forma 12'!$H$64</definedName>
    <definedName name="VAS083_F_Ilgalaikioturt37Geriamojovande9" localSheetId="11">'Forma 12'!$I$64</definedName>
    <definedName name="VAS083_F_Ilgalaikioturt37Inventorinisnu1" localSheetId="11">'Forma 12'!$D$64</definedName>
    <definedName name="VAS083_F_Ilgalaikioturt37Kitareguliuoja1" localSheetId="11">'Forma 12'!$O$64</definedName>
    <definedName name="VAS083_F_Ilgalaikioturt37Kitosveiklosne1" localSheetId="11">'Forma 12'!$P$64</definedName>
    <definedName name="VAS083_F_Ilgalaikioturt37Lrklimatokaito1" localSheetId="11">'Forma 12'!$E$64</definedName>
    <definedName name="VAS083_F_Ilgalaikioturt37Nuotekudumblot1" localSheetId="11">'Forma 12'!$L$64</definedName>
    <definedName name="VAS083_F_Ilgalaikioturt37Nuotekusurinki1" localSheetId="11">'Forma 12'!$J$64</definedName>
    <definedName name="VAS083_F_Ilgalaikioturt37Nuotekuvalymas1" localSheetId="11">'Forma 12'!$K$64</definedName>
    <definedName name="VAS083_F_Ilgalaikioturt37Pavirsiniunuot1" localSheetId="11">'Forma 12'!$M$64</definedName>
    <definedName name="VAS083_F_Ilgalaikioturt37Turtovienetask1" localSheetId="11">'Forma 12'!$F$64</definedName>
    <definedName name="VAS083_F_Ilgalaikioturt38Apskaitosveikla1" localSheetId="11">'Forma 12'!$N$65</definedName>
    <definedName name="VAS083_F_Ilgalaikioturt38Geriamojovande7" localSheetId="11">'Forma 12'!$G$65</definedName>
    <definedName name="VAS083_F_Ilgalaikioturt38Geriamojovande8" localSheetId="11">'Forma 12'!$H$65</definedName>
    <definedName name="VAS083_F_Ilgalaikioturt38Geriamojovande9" localSheetId="11">'Forma 12'!$I$65</definedName>
    <definedName name="VAS083_F_Ilgalaikioturt38Inventorinisnu1" localSheetId="11">'Forma 12'!$D$65</definedName>
    <definedName name="VAS083_F_Ilgalaikioturt38Kitareguliuoja1" localSheetId="11">'Forma 12'!$O$65</definedName>
    <definedName name="VAS083_F_Ilgalaikioturt38Kitosveiklosne1" localSheetId="11">'Forma 12'!$P$65</definedName>
    <definedName name="VAS083_F_Ilgalaikioturt38Lrklimatokaito1" localSheetId="11">'Forma 12'!$E$65</definedName>
    <definedName name="VAS083_F_Ilgalaikioturt38Nuotekudumblot1" localSheetId="11">'Forma 12'!$L$65</definedName>
    <definedName name="VAS083_F_Ilgalaikioturt38Nuotekusurinki1" localSheetId="11">'Forma 12'!$J$65</definedName>
    <definedName name="VAS083_F_Ilgalaikioturt38Nuotekuvalymas1" localSheetId="11">'Forma 12'!$K$65</definedName>
    <definedName name="VAS083_F_Ilgalaikioturt38Pavirsiniunuot1" localSheetId="11">'Forma 12'!$M$65</definedName>
    <definedName name="VAS083_F_Ilgalaikioturt38Turtovienetask1" localSheetId="11">'Forma 12'!$F$65</definedName>
    <definedName name="VAS083_F_Ilgalaikioturt39Apskaitosveikla1" localSheetId="11">'Forma 12'!$N$66</definedName>
    <definedName name="VAS083_F_Ilgalaikioturt39Geriamojovande7" localSheetId="11">'Forma 12'!$G$66</definedName>
    <definedName name="VAS083_F_Ilgalaikioturt39Geriamojovande8" localSheetId="11">'Forma 12'!$H$66</definedName>
    <definedName name="VAS083_F_Ilgalaikioturt39Geriamojovande9" localSheetId="11">'Forma 12'!$I$66</definedName>
    <definedName name="VAS083_F_Ilgalaikioturt39Inventorinisnu1" localSheetId="11">'Forma 12'!$D$66</definedName>
    <definedName name="VAS083_F_Ilgalaikioturt39Kitareguliuoja1" localSheetId="11">'Forma 12'!$O$66</definedName>
    <definedName name="VAS083_F_Ilgalaikioturt39Kitosveiklosne1" localSheetId="11">'Forma 12'!$P$66</definedName>
    <definedName name="VAS083_F_Ilgalaikioturt39Lrklimatokaito1" localSheetId="11">'Forma 12'!$E$66</definedName>
    <definedName name="VAS083_F_Ilgalaikioturt39Nuotekudumblot1" localSheetId="11">'Forma 12'!$L$66</definedName>
    <definedName name="VAS083_F_Ilgalaikioturt39Nuotekusurinki1" localSheetId="11">'Forma 12'!$J$66</definedName>
    <definedName name="VAS083_F_Ilgalaikioturt39Nuotekuvalymas1" localSheetId="11">'Forma 12'!$K$66</definedName>
    <definedName name="VAS083_F_Ilgalaikioturt39Pavirsiniunuot1" localSheetId="11">'Forma 12'!$M$66</definedName>
    <definedName name="VAS083_F_Ilgalaikioturt39Turtovienetask1" localSheetId="11">'Forma 12'!$F$66</definedName>
    <definedName name="VAS083_F_Ilgalaikioturt3Apskaitosveikla1" localSheetId="11">'Forma 12'!$N$15</definedName>
    <definedName name="VAS083_F_Ilgalaikioturt3Geriamojovande7" localSheetId="11">'Forma 12'!$G$15</definedName>
    <definedName name="VAS083_F_Ilgalaikioturt3Geriamojovande8" localSheetId="11">'Forma 12'!$H$15</definedName>
    <definedName name="VAS083_F_Ilgalaikioturt3Geriamojovande9" localSheetId="11">'Forma 12'!$I$15</definedName>
    <definedName name="VAS083_F_Ilgalaikioturt3Inventorinisnu1" localSheetId="11">'Forma 12'!$D$15</definedName>
    <definedName name="VAS083_F_Ilgalaikioturt3Kitareguliuoja1" localSheetId="11">'Forma 12'!$O$15</definedName>
    <definedName name="VAS083_F_Ilgalaikioturt3Kitosveiklosne1" localSheetId="11">'Forma 12'!$P$15</definedName>
    <definedName name="VAS083_F_Ilgalaikioturt3Lrklimatokaito1" localSheetId="11">'Forma 12'!$E$15</definedName>
    <definedName name="VAS083_F_Ilgalaikioturt3Nuotekudumblot1" localSheetId="11">'Forma 12'!$L$15</definedName>
    <definedName name="VAS083_F_Ilgalaikioturt3Nuotekusurinki1" localSheetId="11">'Forma 12'!$J$15</definedName>
    <definedName name="VAS083_F_Ilgalaikioturt3Nuotekuvalymas1" localSheetId="11">'Forma 12'!$K$15</definedName>
    <definedName name="VAS083_F_Ilgalaikioturt3Pavirsiniunuot1" localSheetId="11">'Forma 12'!$M$15</definedName>
    <definedName name="VAS083_F_Ilgalaikioturt3Turtovienetask1" localSheetId="11">'Forma 12'!$F$15</definedName>
    <definedName name="VAS083_F_Ilgalaikioturt40Apskaitosveikla1" localSheetId="11">'Forma 12'!$N$68</definedName>
    <definedName name="VAS083_F_Ilgalaikioturt40Geriamojovande7" localSheetId="11">'Forma 12'!$G$68</definedName>
    <definedName name="VAS083_F_Ilgalaikioturt40Geriamojovande8" localSheetId="11">'Forma 12'!$H$68</definedName>
    <definedName name="VAS083_F_Ilgalaikioturt40Geriamojovande9" localSheetId="11">'Forma 12'!$I$68</definedName>
    <definedName name="VAS083_F_Ilgalaikioturt40Inventorinisnu1" localSheetId="11">'Forma 12'!$D$68</definedName>
    <definedName name="VAS083_F_Ilgalaikioturt40Kitareguliuoja1" localSheetId="11">'Forma 12'!$O$68</definedName>
    <definedName name="VAS083_F_Ilgalaikioturt40Kitosveiklosne1" localSheetId="11">'Forma 12'!$P$68</definedName>
    <definedName name="VAS083_F_Ilgalaikioturt40Lrklimatokaito1" localSheetId="11">'Forma 12'!$E$68</definedName>
    <definedName name="VAS083_F_Ilgalaikioturt40Nuotekudumblot1" localSheetId="11">'Forma 12'!$L$68</definedName>
    <definedName name="VAS083_F_Ilgalaikioturt40Nuotekusurinki1" localSheetId="11">'Forma 12'!$J$68</definedName>
    <definedName name="VAS083_F_Ilgalaikioturt40Nuotekuvalymas1" localSheetId="11">'Forma 12'!$K$68</definedName>
    <definedName name="VAS083_F_Ilgalaikioturt40Pavirsiniunuot1" localSheetId="11">'Forma 12'!$M$68</definedName>
    <definedName name="VAS083_F_Ilgalaikioturt40Turtovienetask1" localSheetId="11">'Forma 12'!$F$68</definedName>
    <definedName name="VAS083_F_Ilgalaikioturt41Apskaitosveikla1" localSheetId="11">'Forma 12'!$N$69</definedName>
    <definedName name="VAS083_F_Ilgalaikioturt41Geriamojovande7" localSheetId="11">'Forma 12'!$G$69</definedName>
    <definedName name="VAS083_F_Ilgalaikioturt41Geriamojovande8" localSheetId="11">'Forma 12'!$H$69</definedName>
    <definedName name="VAS083_F_Ilgalaikioturt41Geriamojovande9" localSheetId="11">'Forma 12'!$I$69</definedName>
    <definedName name="VAS083_F_Ilgalaikioturt41Inventorinisnu1" localSheetId="11">'Forma 12'!$D$69</definedName>
    <definedName name="VAS083_F_Ilgalaikioturt41Kitareguliuoja1" localSheetId="11">'Forma 12'!$O$69</definedName>
    <definedName name="VAS083_F_Ilgalaikioturt41Kitosveiklosne1" localSheetId="11">'Forma 12'!$P$69</definedName>
    <definedName name="VAS083_F_Ilgalaikioturt41Lrklimatokaito1" localSheetId="11">'Forma 12'!$E$69</definedName>
    <definedName name="VAS083_F_Ilgalaikioturt41Nuotekudumblot1" localSheetId="11">'Forma 12'!$L$69</definedName>
    <definedName name="VAS083_F_Ilgalaikioturt41Nuotekusurinki1" localSheetId="11">'Forma 12'!$J$69</definedName>
    <definedName name="VAS083_F_Ilgalaikioturt41Nuotekuvalymas1" localSheetId="11">'Forma 12'!$K$69</definedName>
    <definedName name="VAS083_F_Ilgalaikioturt41Pavirsiniunuot1" localSheetId="11">'Forma 12'!$M$69</definedName>
    <definedName name="VAS083_F_Ilgalaikioturt41Turtovienetask1" localSheetId="11">'Forma 12'!$F$69</definedName>
    <definedName name="VAS083_F_Ilgalaikioturt42Apskaitosveikla1" localSheetId="11">'Forma 12'!$N$70</definedName>
    <definedName name="VAS083_F_Ilgalaikioturt42Geriamojovande7" localSheetId="11">'Forma 12'!$G$70</definedName>
    <definedName name="VAS083_F_Ilgalaikioturt42Geriamojovande8" localSheetId="11">'Forma 12'!$H$70</definedName>
    <definedName name="VAS083_F_Ilgalaikioturt42Geriamojovande9" localSheetId="11">'Forma 12'!$I$70</definedName>
    <definedName name="VAS083_F_Ilgalaikioturt42Inventorinisnu1" localSheetId="11">'Forma 12'!$D$70</definedName>
    <definedName name="VAS083_F_Ilgalaikioturt42Kitareguliuoja1" localSheetId="11">'Forma 12'!$O$70</definedName>
    <definedName name="VAS083_F_Ilgalaikioturt42Kitosveiklosne1" localSheetId="11">'Forma 12'!$P$70</definedName>
    <definedName name="VAS083_F_Ilgalaikioturt42Lrklimatokaito1" localSheetId="11">'Forma 12'!$E$70</definedName>
    <definedName name="VAS083_F_Ilgalaikioturt42Nuotekudumblot1" localSheetId="11">'Forma 12'!$L$70</definedName>
    <definedName name="VAS083_F_Ilgalaikioturt42Nuotekusurinki1" localSheetId="11">'Forma 12'!$J$70</definedName>
    <definedName name="VAS083_F_Ilgalaikioturt42Nuotekuvalymas1" localSheetId="11">'Forma 12'!$K$70</definedName>
    <definedName name="VAS083_F_Ilgalaikioturt42Pavirsiniunuot1" localSheetId="11">'Forma 12'!$M$70</definedName>
    <definedName name="VAS083_F_Ilgalaikioturt42Turtovienetask1" localSheetId="11">'Forma 12'!$F$70</definedName>
    <definedName name="VAS083_F_Ilgalaikioturt43Apskaitosveikla1" localSheetId="11">'Forma 12'!$N$72</definedName>
    <definedName name="VAS083_F_Ilgalaikioturt43Geriamojovande7" localSheetId="11">'Forma 12'!$G$72</definedName>
    <definedName name="VAS083_F_Ilgalaikioturt43Geriamojovande8" localSheetId="11">'Forma 12'!$H$72</definedName>
    <definedName name="VAS083_F_Ilgalaikioturt43Geriamojovande9" localSheetId="11">'Forma 12'!$I$72</definedName>
    <definedName name="VAS083_F_Ilgalaikioturt43Inventorinisnu1" localSheetId="11">'Forma 12'!$D$72</definedName>
    <definedName name="VAS083_F_Ilgalaikioturt43Kitareguliuoja1" localSheetId="11">'Forma 12'!$O$72</definedName>
    <definedName name="VAS083_F_Ilgalaikioturt43Kitosveiklosne1" localSheetId="11">'Forma 12'!$P$72</definedName>
    <definedName name="VAS083_F_Ilgalaikioturt43Lrklimatokaito1" localSheetId="11">'Forma 12'!$E$72</definedName>
    <definedName name="VAS083_F_Ilgalaikioturt43Nuotekudumblot1" localSheetId="11">'Forma 12'!$L$72</definedName>
    <definedName name="VAS083_F_Ilgalaikioturt43Nuotekusurinki1" localSheetId="11">'Forma 12'!$J$72</definedName>
    <definedName name="VAS083_F_Ilgalaikioturt43Nuotekuvalymas1" localSheetId="11">'Forma 12'!$K$72</definedName>
    <definedName name="VAS083_F_Ilgalaikioturt43Pavirsiniunuot1" localSheetId="11">'Forma 12'!$M$72</definedName>
    <definedName name="VAS083_F_Ilgalaikioturt43Turtovienetask1" localSheetId="11">'Forma 12'!$F$72</definedName>
    <definedName name="VAS083_F_Ilgalaikioturt44Apskaitosveikla1" localSheetId="11">'Forma 12'!$N$73</definedName>
    <definedName name="VAS083_F_Ilgalaikioturt44Geriamojovande7" localSheetId="11">'Forma 12'!$G$73</definedName>
    <definedName name="VAS083_F_Ilgalaikioturt44Geriamojovande8" localSheetId="11">'Forma 12'!$H$73</definedName>
    <definedName name="VAS083_F_Ilgalaikioturt44Geriamojovande9" localSheetId="11">'Forma 12'!$I$73</definedName>
    <definedName name="VAS083_F_Ilgalaikioturt44Inventorinisnu1" localSheetId="11">'Forma 12'!$D$73</definedName>
    <definedName name="VAS083_F_Ilgalaikioturt44Kitareguliuoja1" localSheetId="11">'Forma 12'!$O$73</definedName>
    <definedName name="VAS083_F_Ilgalaikioturt44Kitosveiklosne1" localSheetId="11">'Forma 12'!$P$73</definedName>
    <definedName name="VAS083_F_Ilgalaikioturt44Lrklimatokaito1" localSheetId="11">'Forma 12'!$E$73</definedName>
    <definedName name="VAS083_F_Ilgalaikioturt44Nuotekudumblot1" localSheetId="11">'Forma 12'!$L$73</definedName>
    <definedName name="VAS083_F_Ilgalaikioturt44Nuotekusurinki1" localSheetId="11">'Forma 12'!$J$73</definedName>
    <definedName name="VAS083_F_Ilgalaikioturt44Nuotekuvalymas1" localSheetId="11">'Forma 12'!$K$73</definedName>
    <definedName name="VAS083_F_Ilgalaikioturt44Pavirsiniunuot1" localSheetId="11">'Forma 12'!$M$73</definedName>
    <definedName name="VAS083_F_Ilgalaikioturt44Turtovienetask1" localSheetId="11">'Forma 12'!$F$73</definedName>
    <definedName name="VAS083_F_Ilgalaikioturt45Apskaitosveikla1" localSheetId="11">'Forma 12'!$N$74</definedName>
    <definedName name="VAS083_F_Ilgalaikioturt45Geriamojovande7" localSheetId="11">'Forma 12'!$G$74</definedName>
    <definedName name="VAS083_F_Ilgalaikioturt45Geriamojovande8" localSheetId="11">'Forma 12'!$H$74</definedName>
    <definedName name="VAS083_F_Ilgalaikioturt45Geriamojovande9" localSheetId="11">'Forma 12'!$I$74</definedName>
    <definedName name="VAS083_F_Ilgalaikioturt45Inventorinisnu1" localSheetId="11">'Forma 12'!$D$74</definedName>
    <definedName name="VAS083_F_Ilgalaikioturt45Kitareguliuoja1" localSheetId="11">'Forma 12'!$O$74</definedName>
    <definedName name="VAS083_F_Ilgalaikioturt45Kitosveiklosne1" localSheetId="11">'Forma 12'!$P$74</definedName>
    <definedName name="VAS083_F_Ilgalaikioturt45Lrklimatokaito1" localSheetId="11">'Forma 12'!$E$74</definedName>
    <definedName name="VAS083_F_Ilgalaikioturt45Nuotekudumblot1" localSheetId="11">'Forma 12'!$L$74</definedName>
    <definedName name="VAS083_F_Ilgalaikioturt45Nuotekusurinki1" localSheetId="11">'Forma 12'!$J$74</definedName>
    <definedName name="VAS083_F_Ilgalaikioturt45Nuotekuvalymas1" localSheetId="11">'Forma 12'!$K$74</definedName>
    <definedName name="VAS083_F_Ilgalaikioturt45Pavirsiniunuot1" localSheetId="11">'Forma 12'!$M$74</definedName>
    <definedName name="VAS083_F_Ilgalaikioturt45Turtovienetask1" localSheetId="11">'Forma 12'!$F$74</definedName>
    <definedName name="VAS083_F_Ilgalaikioturt46Apskaitosveikla1" localSheetId="11">'Forma 12'!$N$76</definedName>
    <definedName name="VAS083_F_Ilgalaikioturt46Geriamojovande7" localSheetId="11">'Forma 12'!$G$76</definedName>
    <definedName name="VAS083_F_Ilgalaikioturt46Geriamojovande8" localSheetId="11">'Forma 12'!$H$76</definedName>
    <definedName name="VAS083_F_Ilgalaikioturt46Geriamojovande9" localSheetId="11">'Forma 12'!$I$76</definedName>
    <definedName name="VAS083_F_Ilgalaikioturt46Inventorinisnu1" localSheetId="11">'Forma 12'!$D$76</definedName>
    <definedName name="VAS083_F_Ilgalaikioturt46Kitareguliuoja1" localSheetId="11">'Forma 12'!$O$76</definedName>
    <definedName name="VAS083_F_Ilgalaikioturt46Kitosveiklosne1" localSheetId="11">'Forma 12'!$P$76</definedName>
    <definedName name="VAS083_F_Ilgalaikioturt46Lrklimatokaito1" localSheetId="11">'Forma 12'!$E$76</definedName>
    <definedName name="VAS083_F_Ilgalaikioturt46Nuotekudumblot1" localSheetId="11">'Forma 12'!$L$76</definedName>
    <definedName name="VAS083_F_Ilgalaikioturt46Nuotekusurinki1" localSheetId="11">'Forma 12'!$J$76</definedName>
    <definedName name="VAS083_F_Ilgalaikioturt46Nuotekuvalymas1" localSheetId="11">'Forma 12'!$K$76</definedName>
    <definedName name="VAS083_F_Ilgalaikioturt46Pavirsiniunuot1" localSheetId="11">'Forma 12'!$M$76</definedName>
    <definedName name="VAS083_F_Ilgalaikioturt46Turtovienetask1" localSheetId="11">'Forma 12'!$F$76</definedName>
    <definedName name="VAS083_F_Ilgalaikioturt47Apskaitosveikla1" localSheetId="11">'Forma 12'!$N$77</definedName>
    <definedName name="VAS083_F_Ilgalaikioturt47Geriamojovande7" localSheetId="11">'Forma 12'!$G$77</definedName>
    <definedName name="VAS083_F_Ilgalaikioturt47Geriamojovande8" localSheetId="11">'Forma 12'!$H$77</definedName>
    <definedName name="VAS083_F_Ilgalaikioturt47Geriamojovande9" localSheetId="11">'Forma 12'!$I$77</definedName>
    <definedName name="VAS083_F_Ilgalaikioturt47Inventorinisnu1" localSheetId="11">'Forma 12'!$D$77</definedName>
    <definedName name="VAS083_F_Ilgalaikioturt47Kitareguliuoja1" localSheetId="11">'Forma 12'!$O$77</definedName>
    <definedName name="VAS083_F_Ilgalaikioturt47Kitosveiklosne1" localSheetId="11">'Forma 12'!$P$77</definedName>
    <definedName name="VAS083_F_Ilgalaikioturt47Lrklimatokaito1" localSheetId="11">'Forma 12'!$E$77</definedName>
    <definedName name="VAS083_F_Ilgalaikioturt47Nuotekudumblot1" localSheetId="11">'Forma 12'!$L$77</definedName>
    <definedName name="VAS083_F_Ilgalaikioturt47Nuotekusurinki1" localSheetId="11">'Forma 12'!$J$77</definedName>
    <definedName name="VAS083_F_Ilgalaikioturt47Nuotekuvalymas1" localSheetId="11">'Forma 12'!$K$77</definedName>
    <definedName name="VAS083_F_Ilgalaikioturt47Pavirsiniunuot1" localSheetId="11">'Forma 12'!$M$77</definedName>
    <definedName name="VAS083_F_Ilgalaikioturt47Turtovienetask1" localSheetId="11">'Forma 12'!$F$77</definedName>
    <definedName name="VAS083_F_Ilgalaikioturt48Apskaitosveikla1" localSheetId="11">'Forma 12'!$N$78</definedName>
    <definedName name="VAS083_F_Ilgalaikioturt48Geriamojovande7" localSheetId="11">'Forma 12'!$G$78</definedName>
    <definedName name="VAS083_F_Ilgalaikioturt48Geriamojovande8" localSheetId="11">'Forma 12'!$H$78</definedName>
    <definedName name="VAS083_F_Ilgalaikioturt48Geriamojovande9" localSheetId="11">'Forma 12'!$I$78</definedName>
    <definedName name="VAS083_F_Ilgalaikioturt48Inventorinisnu1" localSheetId="11">'Forma 12'!$D$78</definedName>
    <definedName name="VAS083_F_Ilgalaikioturt48Kitareguliuoja1" localSheetId="11">'Forma 12'!$O$78</definedName>
    <definedName name="VAS083_F_Ilgalaikioturt48Kitosveiklosne1" localSheetId="11">'Forma 12'!$P$78</definedName>
    <definedName name="VAS083_F_Ilgalaikioturt48Lrklimatokaito1" localSheetId="11">'Forma 12'!$E$78</definedName>
    <definedName name="VAS083_F_Ilgalaikioturt48Nuotekudumblot1" localSheetId="11">'Forma 12'!$L$78</definedName>
    <definedName name="VAS083_F_Ilgalaikioturt48Nuotekusurinki1" localSheetId="11">'Forma 12'!$J$78</definedName>
    <definedName name="VAS083_F_Ilgalaikioturt48Nuotekuvalymas1" localSheetId="11">'Forma 12'!$K$78</definedName>
    <definedName name="VAS083_F_Ilgalaikioturt48Pavirsiniunuot1" localSheetId="11">'Forma 12'!$M$78</definedName>
    <definedName name="VAS083_F_Ilgalaikioturt48Turtovienetask1" localSheetId="11">'Forma 12'!$F$78</definedName>
    <definedName name="VAS083_F_Ilgalaikioturt49Apskaitosveikla1" localSheetId="11">'Forma 12'!$N$81</definedName>
    <definedName name="VAS083_F_Ilgalaikioturt49Geriamojovande7" localSheetId="11">'Forma 12'!$G$81</definedName>
    <definedName name="VAS083_F_Ilgalaikioturt49Geriamojovande8" localSheetId="11">'Forma 12'!$H$81</definedName>
    <definedName name="VAS083_F_Ilgalaikioturt49Geriamojovande9" localSheetId="11">'Forma 12'!$I$81</definedName>
    <definedName name="VAS083_F_Ilgalaikioturt49Inventorinisnu1" localSheetId="11">'Forma 12'!$D$81</definedName>
    <definedName name="VAS083_F_Ilgalaikioturt49Kitareguliuoja1" localSheetId="11">'Forma 12'!$O$81</definedName>
    <definedName name="VAS083_F_Ilgalaikioturt49Kitosveiklosne1" localSheetId="11">'Forma 12'!$P$81</definedName>
    <definedName name="VAS083_F_Ilgalaikioturt49Lrklimatokaito1" localSheetId="11">'Forma 12'!$E$81</definedName>
    <definedName name="VAS083_F_Ilgalaikioturt49Nuotekudumblot1" localSheetId="11">'Forma 12'!$L$81</definedName>
    <definedName name="VAS083_F_Ilgalaikioturt49Nuotekusurinki1" localSheetId="11">'Forma 12'!$J$81</definedName>
    <definedName name="VAS083_F_Ilgalaikioturt49Nuotekuvalymas1" localSheetId="11">'Forma 12'!$K$81</definedName>
    <definedName name="VAS083_F_Ilgalaikioturt49Pavirsiniunuot1" localSheetId="11">'Forma 12'!$M$81</definedName>
    <definedName name="VAS083_F_Ilgalaikioturt49Turtovienetask1" localSheetId="11">'Forma 12'!$F$81</definedName>
    <definedName name="VAS083_F_Ilgalaikioturt4Apskaitosveikla1" localSheetId="11">'Forma 12'!$N$17</definedName>
    <definedName name="VAS083_F_Ilgalaikioturt4Geriamojovande7" localSheetId="11">'Forma 12'!$G$17</definedName>
    <definedName name="VAS083_F_Ilgalaikioturt4Geriamojovande8" localSheetId="11">'Forma 12'!$H$17</definedName>
    <definedName name="VAS083_F_Ilgalaikioturt4Geriamojovande9" localSheetId="11">'Forma 12'!$I$17</definedName>
    <definedName name="VAS083_F_Ilgalaikioturt4Inventorinisnu1" localSheetId="11">'Forma 12'!$D$17</definedName>
    <definedName name="VAS083_F_Ilgalaikioturt4Kitareguliuoja1" localSheetId="11">'Forma 12'!$O$17</definedName>
    <definedName name="VAS083_F_Ilgalaikioturt4Kitosveiklosne1" localSheetId="11">'Forma 12'!$P$17</definedName>
    <definedName name="VAS083_F_Ilgalaikioturt4Lrklimatokaito1" localSheetId="11">'Forma 12'!$E$17</definedName>
    <definedName name="VAS083_F_Ilgalaikioturt4Nuotekudumblot1" localSheetId="11">'Forma 12'!$L$17</definedName>
    <definedName name="VAS083_F_Ilgalaikioturt4Nuotekusurinki1" localSheetId="11">'Forma 12'!$J$17</definedName>
    <definedName name="VAS083_F_Ilgalaikioturt4Nuotekuvalymas1" localSheetId="11">'Forma 12'!$K$17</definedName>
    <definedName name="VAS083_F_Ilgalaikioturt4Pavirsiniunuot1" localSheetId="11">'Forma 12'!$M$17</definedName>
    <definedName name="VAS083_F_Ilgalaikioturt4Turtovienetask1" localSheetId="11">'Forma 12'!$F$17</definedName>
    <definedName name="VAS083_F_Ilgalaikioturt50Apskaitosveikla1" localSheetId="11">'Forma 12'!$N$82</definedName>
    <definedName name="VAS083_F_Ilgalaikioturt50Geriamojovande7" localSheetId="11">'Forma 12'!$G$82</definedName>
    <definedName name="VAS083_F_Ilgalaikioturt50Geriamojovande8" localSheetId="11">'Forma 12'!$H$82</definedName>
    <definedName name="VAS083_F_Ilgalaikioturt50Geriamojovande9" localSheetId="11">'Forma 12'!$I$82</definedName>
    <definedName name="VAS083_F_Ilgalaikioturt50Inventorinisnu1" localSheetId="11">'Forma 12'!$D$82</definedName>
    <definedName name="VAS083_F_Ilgalaikioturt50Kitareguliuoja1" localSheetId="11">'Forma 12'!$O$82</definedName>
    <definedName name="VAS083_F_Ilgalaikioturt50Kitosveiklosne1" localSheetId="11">'Forma 12'!$P$82</definedName>
    <definedName name="VAS083_F_Ilgalaikioturt50Lrklimatokaito1" localSheetId="11">'Forma 12'!$E$82</definedName>
    <definedName name="VAS083_F_Ilgalaikioturt50Nuotekudumblot1" localSheetId="11">'Forma 12'!$L$82</definedName>
    <definedName name="VAS083_F_Ilgalaikioturt50Nuotekusurinki1" localSheetId="11">'Forma 12'!$J$82</definedName>
    <definedName name="VAS083_F_Ilgalaikioturt50Nuotekuvalymas1" localSheetId="11">'Forma 12'!$K$82</definedName>
    <definedName name="VAS083_F_Ilgalaikioturt50Pavirsiniunuot1" localSheetId="11">'Forma 12'!$M$82</definedName>
    <definedName name="VAS083_F_Ilgalaikioturt50Turtovienetask1" localSheetId="11">'Forma 12'!$F$82</definedName>
    <definedName name="VAS083_F_Ilgalaikioturt51Apskaitosveikla1" localSheetId="11">'Forma 12'!$N$83</definedName>
    <definedName name="VAS083_F_Ilgalaikioturt51Geriamojovande7" localSheetId="11">'Forma 12'!$G$83</definedName>
    <definedName name="VAS083_F_Ilgalaikioturt51Geriamojovande8" localSheetId="11">'Forma 12'!$H$83</definedName>
    <definedName name="VAS083_F_Ilgalaikioturt51Geriamojovande9" localSheetId="11">'Forma 12'!$I$83</definedName>
    <definedName name="VAS083_F_Ilgalaikioturt51Inventorinisnu1" localSheetId="11">'Forma 12'!$D$83</definedName>
    <definedName name="VAS083_F_Ilgalaikioturt51Kitareguliuoja1" localSheetId="11">'Forma 12'!$O$83</definedName>
    <definedName name="VAS083_F_Ilgalaikioturt51Kitosveiklosne1" localSheetId="11">'Forma 12'!$P$83</definedName>
    <definedName name="VAS083_F_Ilgalaikioturt51Lrklimatokaito1" localSheetId="11">'Forma 12'!$E$83</definedName>
    <definedName name="VAS083_F_Ilgalaikioturt51Nuotekudumblot1" localSheetId="11">'Forma 12'!$L$83</definedName>
    <definedName name="VAS083_F_Ilgalaikioturt51Nuotekusurinki1" localSheetId="11">'Forma 12'!$J$83</definedName>
    <definedName name="VAS083_F_Ilgalaikioturt51Nuotekuvalymas1" localSheetId="11">'Forma 12'!$K$83</definedName>
    <definedName name="VAS083_F_Ilgalaikioturt51Pavirsiniunuot1" localSheetId="11">'Forma 12'!$M$83</definedName>
    <definedName name="VAS083_F_Ilgalaikioturt51Turtovienetask1" localSheetId="11">'Forma 12'!$F$83</definedName>
    <definedName name="VAS083_F_Ilgalaikioturt52Apskaitosveikla1" localSheetId="11">'Forma 12'!$N$85</definedName>
    <definedName name="VAS083_F_Ilgalaikioturt52Geriamojovande7" localSheetId="11">'Forma 12'!$G$85</definedName>
    <definedName name="VAS083_F_Ilgalaikioturt52Geriamojovande8" localSheetId="11">'Forma 12'!$H$85</definedName>
    <definedName name="VAS083_F_Ilgalaikioturt52Geriamojovande9" localSheetId="11">'Forma 12'!$I$85</definedName>
    <definedName name="VAS083_F_Ilgalaikioturt52Inventorinisnu1" localSheetId="11">'Forma 12'!$D$85</definedName>
    <definedName name="VAS083_F_Ilgalaikioturt52Kitareguliuoja1" localSheetId="11">'Forma 12'!$O$85</definedName>
    <definedName name="VAS083_F_Ilgalaikioturt52Kitosveiklosne1" localSheetId="11">'Forma 12'!$P$85</definedName>
    <definedName name="VAS083_F_Ilgalaikioturt52Lrklimatokaito1" localSheetId="11">'Forma 12'!$E$85</definedName>
    <definedName name="VAS083_F_Ilgalaikioturt52Nuotekudumblot1" localSheetId="11">'Forma 12'!$L$85</definedName>
    <definedName name="VAS083_F_Ilgalaikioturt52Nuotekusurinki1" localSheetId="11">'Forma 12'!$J$85</definedName>
    <definedName name="VAS083_F_Ilgalaikioturt52Nuotekuvalymas1" localSheetId="11">'Forma 12'!$K$85</definedName>
    <definedName name="VAS083_F_Ilgalaikioturt52Pavirsiniunuot1" localSheetId="11">'Forma 12'!$M$85</definedName>
    <definedName name="VAS083_F_Ilgalaikioturt52Turtovienetask1" localSheetId="11">'Forma 12'!$F$85</definedName>
    <definedName name="VAS083_F_Ilgalaikioturt53Apskaitosveikla1" localSheetId="11">'Forma 12'!$N$86</definedName>
    <definedName name="VAS083_F_Ilgalaikioturt53Geriamojovande7" localSheetId="11">'Forma 12'!$G$86</definedName>
    <definedName name="VAS083_F_Ilgalaikioturt53Geriamojovande8" localSheetId="11">'Forma 12'!$H$86</definedName>
    <definedName name="VAS083_F_Ilgalaikioturt53Geriamojovande9" localSheetId="11">'Forma 12'!$I$86</definedName>
    <definedName name="VAS083_F_Ilgalaikioturt53Inventorinisnu1" localSheetId="11">'Forma 12'!$D$86</definedName>
    <definedName name="VAS083_F_Ilgalaikioturt53Kitareguliuoja1" localSheetId="11">'Forma 12'!$O$86</definedName>
    <definedName name="VAS083_F_Ilgalaikioturt53Kitosveiklosne1" localSheetId="11">'Forma 12'!$P$86</definedName>
    <definedName name="VAS083_F_Ilgalaikioturt53Lrklimatokaito1" localSheetId="11">'Forma 12'!$E$86</definedName>
    <definedName name="VAS083_F_Ilgalaikioturt53Nuotekudumblot1" localSheetId="11">'Forma 12'!$L$86</definedName>
    <definedName name="VAS083_F_Ilgalaikioturt53Nuotekusurinki1" localSheetId="11">'Forma 12'!$J$86</definedName>
    <definedName name="VAS083_F_Ilgalaikioturt53Nuotekuvalymas1" localSheetId="11">'Forma 12'!$K$86</definedName>
    <definedName name="VAS083_F_Ilgalaikioturt53Pavirsiniunuot1" localSheetId="11">'Forma 12'!$M$86</definedName>
    <definedName name="VAS083_F_Ilgalaikioturt53Turtovienetask1" localSheetId="11">'Forma 12'!$F$86</definedName>
    <definedName name="VAS083_F_Ilgalaikioturt54Apskaitosveikla1" localSheetId="11">'Forma 12'!$N$87</definedName>
    <definedName name="VAS083_F_Ilgalaikioturt54Geriamojovande7" localSheetId="11">'Forma 12'!$G$87</definedName>
    <definedName name="VAS083_F_Ilgalaikioturt54Geriamojovande8" localSheetId="11">'Forma 12'!$H$87</definedName>
    <definedName name="VAS083_F_Ilgalaikioturt54Geriamojovande9" localSheetId="11">'Forma 12'!$I$87</definedName>
    <definedName name="VAS083_F_Ilgalaikioturt54Inventorinisnu1" localSheetId="11">'Forma 12'!$D$87</definedName>
    <definedName name="VAS083_F_Ilgalaikioturt54Kitareguliuoja1" localSheetId="11">'Forma 12'!$O$87</definedName>
    <definedName name="VAS083_F_Ilgalaikioturt54Kitosveiklosne1" localSheetId="11">'Forma 12'!$P$87</definedName>
    <definedName name="VAS083_F_Ilgalaikioturt54Lrklimatokaito1" localSheetId="11">'Forma 12'!$E$87</definedName>
    <definedName name="VAS083_F_Ilgalaikioturt54Nuotekudumblot1" localSheetId="11">'Forma 12'!$L$87</definedName>
    <definedName name="VAS083_F_Ilgalaikioturt54Nuotekusurinki1" localSheetId="11">'Forma 12'!$J$87</definedName>
    <definedName name="VAS083_F_Ilgalaikioturt54Nuotekuvalymas1" localSheetId="11">'Forma 12'!$K$87</definedName>
    <definedName name="VAS083_F_Ilgalaikioturt54Pavirsiniunuot1" localSheetId="11">'Forma 12'!$M$87</definedName>
    <definedName name="VAS083_F_Ilgalaikioturt54Turtovienetask1" localSheetId="11">'Forma 12'!$F$87</definedName>
    <definedName name="VAS083_F_Ilgalaikioturt55Apskaitosveikla1" localSheetId="11">'Forma 12'!$N$89</definedName>
    <definedName name="VAS083_F_Ilgalaikioturt55Geriamojovande7" localSheetId="11">'Forma 12'!$G$89</definedName>
    <definedName name="VAS083_F_Ilgalaikioturt55Geriamojovande8" localSheetId="11">'Forma 12'!$H$89</definedName>
    <definedName name="VAS083_F_Ilgalaikioturt55Geriamojovande9" localSheetId="11">'Forma 12'!$I$89</definedName>
    <definedName name="VAS083_F_Ilgalaikioturt55Inventorinisnu1" localSheetId="11">'Forma 12'!$D$89</definedName>
    <definedName name="VAS083_F_Ilgalaikioturt55Kitareguliuoja1" localSheetId="11">'Forma 12'!$O$89</definedName>
    <definedName name="VAS083_F_Ilgalaikioturt55Kitosveiklosne1" localSheetId="11">'Forma 12'!$P$89</definedName>
    <definedName name="VAS083_F_Ilgalaikioturt55Lrklimatokaito1" localSheetId="11">'Forma 12'!$E$89</definedName>
    <definedName name="VAS083_F_Ilgalaikioturt55Nuotekudumblot1" localSheetId="11">'Forma 12'!$L$89</definedName>
    <definedName name="VAS083_F_Ilgalaikioturt55Nuotekusurinki1" localSheetId="11">'Forma 12'!$J$89</definedName>
    <definedName name="VAS083_F_Ilgalaikioturt55Nuotekuvalymas1" localSheetId="11">'Forma 12'!$K$89</definedName>
    <definedName name="VAS083_F_Ilgalaikioturt55Pavirsiniunuot1" localSheetId="11">'Forma 12'!$M$89</definedName>
    <definedName name="VAS083_F_Ilgalaikioturt55Turtovienetask1" localSheetId="11">'Forma 12'!$F$89</definedName>
    <definedName name="VAS083_F_Ilgalaikioturt56Apskaitosveikla1" localSheetId="11">'Forma 12'!$N$90</definedName>
    <definedName name="VAS083_F_Ilgalaikioturt56Geriamojovande7" localSheetId="11">'Forma 12'!$G$90</definedName>
    <definedName name="VAS083_F_Ilgalaikioturt56Geriamojovande8" localSheetId="11">'Forma 12'!$H$90</definedName>
    <definedName name="VAS083_F_Ilgalaikioturt56Geriamojovande9" localSheetId="11">'Forma 12'!$I$90</definedName>
    <definedName name="VAS083_F_Ilgalaikioturt56Inventorinisnu1" localSheetId="11">'Forma 12'!$D$90</definedName>
    <definedName name="VAS083_F_Ilgalaikioturt56Kitareguliuoja1" localSheetId="11">'Forma 12'!$O$90</definedName>
    <definedName name="VAS083_F_Ilgalaikioturt56Kitosveiklosne1" localSheetId="11">'Forma 12'!$P$90</definedName>
    <definedName name="VAS083_F_Ilgalaikioturt56Lrklimatokaito1" localSheetId="11">'Forma 12'!$E$90</definedName>
    <definedName name="VAS083_F_Ilgalaikioturt56Nuotekudumblot1" localSheetId="11">'Forma 12'!$L$90</definedName>
    <definedName name="VAS083_F_Ilgalaikioturt56Nuotekusurinki1" localSheetId="11">'Forma 12'!$J$90</definedName>
    <definedName name="VAS083_F_Ilgalaikioturt56Nuotekuvalymas1" localSheetId="11">'Forma 12'!$K$90</definedName>
    <definedName name="VAS083_F_Ilgalaikioturt56Pavirsiniunuot1" localSheetId="11">'Forma 12'!$M$90</definedName>
    <definedName name="VAS083_F_Ilgalaikioturt56Turtovienetask1" localSheetId="11">'Forma 12'!$F$90</definedName>
    <definedName name="VAS083_F_Ilgalaikioturt57Apskaitosveikla1" localSheetId="11">'Forma 12'!$N$91</definedName>
    <definedName name="VAS083_F_Ilgalaikioturt57Geriamojovande7" localSheetId="11">'Forma 12'!$G$91</definedName>
    <definedName name="VAS083_F_Ilgalaikioturt57Geriamojovande8" localSheetId="11">'Forma 12'!$H$91</definedName>
    <definedName name="VAS083_F_Ilgalaikioturt57Geriamojovande9" localSheetId="11">'Forma 12'!$I$91</definedName>
    <definedName name="VAS083_F_Ilgalaikioturt57Inventorinisnu1" localSheetId="11">'Forma 12'!$D$91</definedName>
    <definedName name="VAS083_F_Ilgalaikioturt57Kitareguliuoja1" localSheetId="11">'Forma 12'!$O$91</definedName>
    <definedName name="VAS083_F_Ilgalaikioturt57Kitosveiklosne1" localSheetId="11">'Forma 12'!$P$91</definedName>
    <definedName name="VAS083_F_Ilgalaikioturt57Lrklimatokaito1" localSheetId="11">'Forma 12'!$E$91</definedName>
    <definedName name="VAS083_F_Ilgalaikioturt57Nuotekudumblot1" localSheetId="11">'Forma 12'!$L$91</definedName>
    <definedName name="VAS083_F_Ilgalaikioturt57Nuotekusurinki1" localSheetId="11">'Forma 12'!$J$91</definedName>
    <definedName name="VAS083_F_Ilgalaikioturt57Nuotekuvalymas1" localSheetId="11">'Forma 12'!$K$91</definedName>
    <definedName name="VAS083_F_Ilgalaikioturt57Pavirsiniunuot1" localSheetId="11">'Forma 12'!$M$91</definedName>
    <definedName name="VAS083_F_Ilgalaikioturt57Turtovienetask1" localSheetId="11">'Forma 12'!$F$91</definedName>
    <definedName name="VAS083_F_Ilgalaikioturt58Apskaitosveikla1" localSheetId="11">'Forma 12'!$N$95</definedName>
    <definedName name="VAS083_F_Ilgalaikioturt58Geriamojovande7" localSheetId="11">'Forma 12'!$G$95</definedName>
    <definedName name="VAS083_F_Ilgalaikioturt58Geriamojovande8" localSheetId="11">'Forma 12'!$H$95</definedName>
    <definedName name="VAS083_F_Ilgalaikioturt58Geriamojovande9" localSheetId="11">'Forma 12'!$I$95</definedName>
    <definedName name="VAS083_F_Ilgalaikioturt58Inventorinisnu1" localSheetId="11">'Forma 12'!$D$95</definedName>
    <definedName name="VAS083_F_Ilgalaikioturt58Kitareguliuoja1" localSheetId="11">'Forma 12'!$O$95</definedName>
    <definedName name="VAS083_F_Ilgalaikioturt58Kitosveiklosne1" localSheetId="11">'Forma 12'!$P$95</definedName>
    <definedName name="VAS083_F_Ilgalaikioturt58Lrklimatokaito1" localSheetId="11">'Forma 12'!$E$95</definedName>
    <definedName name="VAS083_F_Ilgalaikioturt58Nuotekudumblot1" localSheetId="11">'Forma 12'!$L$95</definedName>
    <definedName name="VAS083_F_Ilgalaikioturt58Nuotekusurinki1" localSheetId="11">'Forma 12'!$J$95</definedName>
    <definedName name="VAS083_F_Ilgalaikioturt58Nuotekuvalymas1" localSheetId="11">'Forma 12'!$K$95</definedName>
    <definedName name="VAS083_F_Ilgalaikioturt58Pavirsiniunuot1" localSheetId="11">'Forma 12'!$M$95</definedName>
    <definedName name="VAS083_F_Ilgalaikioturt58Turtovienetask1" localSheetId="11">'Forma 12'!$F$95</definedName>
    <definedName name="VAS083_F_Ilgalaikioturt59Apskaitosveikla1" localSheetId="11">'Forma 12'!$N$96</definedName>
    <definedName name="VAS083_F_Ilgalaikioturt59Geriamojovande7" localSheetId="11">'Forma 12'!$G$96</definedName>
    <definedName name="VAS083_F_Ilgalaikioturt59Geriamojovande8" localSheetId="11">'Forma 12'!$H$96</definedName>
    <definedName name="VAS083_F_Ilgalaikioturt59Geriamojovande9" localSheetId="11">'Forma 12'!$I$96</definedName>
    <definedName name="VAS083_F_Ilgalaikioturt59Inventorinisnu1" localSheetId="11">'Forma 12'!$D$96</definedName>
    <definedName name="VAS083_F_Ilgalaikioturt59Kitareguliuoja1" localSheetId="11">'Forma 12'!$O$96</definedName>
    <definedName name="VAS083_F_Ilgalaikioturt59Kitosveiklosne1" localSheetId="11">'Forma 12'!$P$96</definedName>
    <definedName name="VAS083_F_Ilgalaikioturt59Lrklimatokaito1" localSheetId="11">'Forma 12'!$E$96</definedName>
    <definedName name="VAS083_F_Ilgalaikioturt59Nuotekudumblot1" localSheetId="11">'Forma 12'!$L$96</definedName>
    <definedName name="VAS083_F_Ilgalaikioturt59Nuotekusurinki1" localSheetId="11">'Forma 12'!$J$96</definedName>
    <definedName name="VAS083_F_Ilgalaikioturt59Nuotekuvalymas1" localSheetId="11">'Forma 12'!$K$96</definedName>
    <definedName name="VAS083_F_Ilgalaikioturt59Pavirsiniunuot1" localSheetId="11">'Forma 12'!$M$96</definedName>
    <definedName name="VAS083_F_Ilgalaikioturt59Turtovienetask1" localSheetId="11">'Forma 12'!$F$96</definedName>
    <definedName name="VAS083_F_Ilgalaikioturt5Apskaitosveikla1" localSheetId="11">'Forma 12'!$N$18</definedName>
    <definedName name="VAS083_F_Ilgalaikioturt5Geriamojovande7" localSheetId="11">'Forma 12'!$G$18</definedName>
    <definedName name="VAS083_F_Ilgalaikioturt5Geriamojovande8" localSheetId="11">'Forma 12'!$H$18</definedName>
    <definedName name="VAS083_F_Ilgalaikioturt5Geriamojovande9" localSheetId="11">'Forma 12'!$I$18</definedName>
    <definedName name="VAS083_F_Ilgalaikioturt5Inventorinisnu1" localSheetId="11">'Forma 12'!$D$18</definedName>
    <definedName name="VAS083_F_Ilgalaikioturt5Kitareguliuoja1" localSheetId="11">'Forma 12'!$O$18</definedName>
    <definedName name="VAS083_F_Ilgalaikioturt5Kitosveiklosne1" localSheetId="11">'Forma 12'!$P$18</definedName>
    <definedName name="VAS083_F_Ilgalaikioturt5Lrklimatokaito1" localSheetId="11">'Forma 12'!$E$18</definedName>
    <definedName name="VAS083_F_Ilgalaikioturt5Nuotekudumblot1" localSheetId="11">'Forma 12'!$L$18</definedName>
    <definedName name="VAS083_F_Ilgalaikioturt5Nuotekusurinki1" localSheetId="11">'Forma 12'!$J$18</definedName>
    <definedName name="VAS083_F_Ilgalaikioturt5Nuotekuvalymas1" localSheetId="11">'Forma 12'!$K$18</definedName>
    <definedName name="VAS083_F_Ilgalaikioturt5Pavirsiniunuot1" localSheetId="11">'Forma 12'!$M$18</definedName>
    <definedName name="VAS083_F_Ilgalaikioturt5Turtovienetask1" localSheetId="11">'Forma 12'!$F$18</definedName>
    <definedName name="VAS083_F_Ilgalaikioturt60Apskaitosveikla1" localSheetId="11">'Forma 12'!$N$97</definedName>
    <definedName name="VAS083_F_Ilgalaikioturt60Geriamojovande7" localSheetId="11">'Forma 12'!$G$97</definedName>
    <definedName name="VAS083_F_Ilgalaikioturt60Geriamojovande8" localSheetId="11">'Forma 12'!$H$97</definedName>
    <definedName name="VAS083_F_Ilgalaikioturt60Geriamojovande9" localSheetId="11">'Forma 12'!$I$97</definedName>
    <definedName name="VAS083_F_Ilgalaikioturt60Inventorinisnu1" localSheetId="11">'Forma 12'!$D$97</definedName>
    <definedName name="VAS083_F_Ilgalaikioturt60Kitareguliuoja1" localSheetId="11">'Forma 12'!$O$97</definedName>
    <definedName name="VAS083_F_Ilgalaikioturt60Kitosveiklosne1" localSheetId="11">'Forma 12'!$P$97</definedName>
    <definedName name="VAS083_F_Ilgalaikioturt60Lrklimatokaito1" localSheetId="11">'Forma 12'!$E$97</definedName>
    <definedName name="VAS083_F_Ilgalaikioturt60Nuotekudumblot1" localSheetId="11">'Forma 12'!$L$97</definedName>
    <definedName name="VAS083_F_Ilgalaikioturt60Nuotekusurinki1" localSheetId="11">'Forma 12'!$J$97</definedName>
    <definedName name="VAS083_F_Ilgalaikioturt60Nuotekuvalymas1" localSheetId="11">'Forma 12'!$K$97</definedName>
    <definedName name="VAS083_F_Ilgalaikioturt60Pavirsiniunuot1" localSheetId="11">'Forma 12'!$M$97</definedName>
    <definedName name="VAS083_F_Ilgalaikioturt60Turtovienetask1" localSheetId="11">'Forma 12'!$F$97</definedName>
    <definedName name="VAS083_F_Ilgalaikioturt61Apskaitosveikla1" localSheetId="11">'Forma 12'!$N$99</definedName>
    <definedName name="VAS083_F_Ilgalaikioturt61Geriamojovande7" localSheetId="11">'Forma 12'!$G$99</definedName>
    <definedName name="VAS083_F_Ilgalaikioturt61Geriamojovande8" localSheetId="11">'Forma 12'!$H$99</definedName>
    <definedName name="VAS083_F_Ilgalaikioturt61Geriamojovande9" localSheetId="11">'Forma 12'!$I$99</definedName>
    <definedName name="VAS083_F_Ilgalaikioturt61Inventorinisnu1" localSheetId="11">'Forma 12'!$D$99</definedName>
    <definedName name="VAS083_F_Ilgalaikioturt61Kitareguliuoja1" localSheetId="11">'Forma 12'!$O$99</definedName>
    <definedName name="VAS083_F_Ilgalaikioturt61Kitosveiklosne1" localSheetId="11">'Forma 12'!$P$99</definedName>
    <definedName name="VAS083_F_Ilgalaikioturt61Lrklimatokaito1" localSheetId="11">'Forma 12'!$E$99</definedName>
    <definedName name="VAS083_F_Ilgalaikioturt61Nuotekudumblot1" localSheetId="11">'Forma 12'!$L$99</definedName>
    <definedName name="VAS083_F_Ilgalaikioturt61Nuotekusurinki1" localSheetId="11">'Forma 12'!$J$99</definedName>
    <definedName name="VAS083_F_Ilgalaikioturt61Nuotekuvalymas1" localSheetId="11">'Forma 12'!$K$99</definedName>
    <definedName name="VAS083_F_Ilgalaikioturt61Pavirsiniunuot1" localSheetId="11">'Forma 12'!$M$99</definedName>
    <definedName name="VAS083_F_Ilgalaikioturt61Turtovienetask1" localSheetId="11">'Forma 12'!$F$99</definedName>
    <definedName name="VAS083_F_Ilgalaikioturt62Apskaitosveikla1" localSheetId="11">'Forma 12'!$N$100</definedName>
    <definedName name="VAS083_F_Ilgalaikioturt62Geriamojovande7" localSheetId="11">'Forma 12'!$G$100</definedName>
    <definedName name="VAS083_F_Ilgalaikioturt62Geriamojovande8" localSheetId="11">'Forma 12'!$H$100</definedName>
    <definedName name="VAS083_F_Ilgalaikioturt62Geriamojovande9" localSheetId="11">'Forma 12'!$I$100</definedName>
    <definedName name="VAS083_F_Ilgalaikioturt62Inventorinisnu1" localSheetId="11">'Forma 12'!$D$100</definedName>
    <definedName name="VAS083_F_Ilgalaikioturt62Kitareguliuoja1" localSheetId="11">'Forma 12'!$O$100</definedName>
    <definedName name="VAS083_F_Ilgalaikioturt62Kitosveiklosne1" localSheetId="11">'Forma 12'!$P$100</definedName>
    <definedName name="VAS083_F_Ilgalaikioturt62Lrklimatokaito1" localSheetId="11">'Forma 12'!$E$100</definedName>
    <definedName name="VAS083_F_Ilgalaikioturt62Nuotekudumblot1" localSheetId="11">'Forma 12'!$L$100</definedName>
    <definedName name="VAS083_F_Ilgalaikioturt62Nuotekusurinki1" localSheetId="11">'Forma 12'!$J$100</definedName>
    <definedName name="VAS083_F_Ilgalaikioturt62Nuotekuvalymas1" localSheetId="11">'Forma 12'!$K$100</definedName>
    <definedName name="VAS083_F_Ilgalaikioturt62Pavirsiniunuot1" localSheetId="11">'Forma 12'!$M$100</definedName>
    <definedName name="VAS083_F_Ilgalaikioturt62Turtovienetask1" localSheetId="11">'Forma 12'!$F$100</definedName>
    <definedName name="VAS083_F_Ilgalaikioturt63Apskaitosveikla1" localSheetId="11">'Forma 12'!$N$101</definedName>
    <definedName name="VAS083_F_Ilgalaikioturt63Geriamojovande7" localSheetId="11">'Forma 12'!$G$101</definedName>
    <definedName name="VAS083_F_Ilgalaikioturt63Geriamojovande8" localSheetId="11">'Forma 12'!$H$101</definedName>
    <definedName name="VAS083_F_Ilgalaikioturt63Geriamojovande9" localSheetId="11">'Forma 12'!$I$101</definedName>
    <definedName name="VAS083_F_Ilgalaikioturt63Inventorinisnu1" localSheetId="11">'Forma 12'!$D$101</definedName>
    <definedName name="VAS083_F_Ilgalaikioturt63Kitareguliuoja1" localSheetId="11">'Forma 12'!$O$101</definedName>
    <definedName name="VAS083_F_Ilgalaikioturt63Kitosveiklosne1" localSheetId="11">'Forma 12'!$P$101</definedName>
    <definedName name="VAS083_F_Ilgalaikioturt63Lrklimatokaito1" localSheetId="11">'Forma 12'!$E$101</definedName>
    <definedName name="VAS083_F_Ilgalaikioturt63Nuotekudumblot1" localSheetId="11">'Forma 12'!$L$101</definedName>
    <definedName name="VAS083_F_Ilgalaikioturt63Nuotekusurinki1" localSheetId="11">'Forma 12'!$J$101</definedName>
    <definedName name="VAS083_F_Ilgalaikioturt63Nuotekuvalymas1" localSheetId="11">'Forma 12'!$K$101</definedName>
    <definedName name="VAS083_F_Ilgalaikioturt63Pavirsiniunuot1" localSheetId="11">'Forma 12'!$M$101</definedName>
    <definedName name="VAS083_F_Ilgalaikioturt63Turtovienetask1" localSheetId="11">'Forma 12'!$F$101</definedName>
    <definedName name="VAS083_F_Ilgalaikioturt64Apskaitosveikla1" localSheetId="11">'Forma 12'!$N$103</definedName>
    <definedName name="VAS083_F_Ilgalaikioturt64Geriamojovande7" localSheetId="11">'Forma 12'!$G$103</definedName>
    <definedName name="VAS083_F_Ilgalaikioturt64Geriamojovande8" localSheetId="11">'Forma 12'!$H$103</definedName>
    <definedName name="VAS083_F_Ilgalaikioturt64Geriamojovande9" localSheetId="11">'Forma 12'!$I$103</definedName>
    <definedName name="VAS083_F_Ilgalaikioturt64Inventorinisnu1" localSheetId="11">'Forma 12'!$D$103</definedName>
    <definedName name="VAS083_F_Ilgalaikioturt64Kitareguliuoja1" localSheetId="11">'Forma 12'!$O$103</definedName>
    <definedName name="VAS083_F_Ilgalaikioturt64Kitosveiklosne1" localSheetId="11">'Forma 12'!$P$103</definedName>
    <definedName name="VAS083_F_Ilgalaikioturt64Lrklimatokaito1" localSheetId="11">'Forma 12'!$E$103</definedName>
    <definedName name="VAS083_F_Ilgalaikioturt64Nuotekudumblot1" localSheetId="11">'Forma 12'!$L$103</definedName>
    <definedName name="VAS083_F_Ilgalaikioturt64Nuotekusurinki1" localSheetId="11">'Forma 12'!$J$103</definedName>
    <definedName name="VAS083_F_Ilgalaikioturt64Nuotekuvalymas1" localSheetId="11">'Forma 12'!$K$103</definedName>
    <definedName name="VAS083_F_Ilgalaikioturt64Pavirsiniunuot1" localSheetId="11">'Forma 12'!$M$103</definedName>
    <definedName name="VAS083_F_Ilgalaikioturt64Turtovienetask1" localSheetId="11">'Forma 12'!$F$103</definedName>
    <definedName name="VAS083_F_Ilgalaikioturt65Apskaitosveikla1" localSheetId="11">'Forma 12'!$N$104</definedName>
    <definedName name="VAS083_F_Ilgalaikioturt65Geriamojovande7" localSheetId="11">'Forma 12'!$G$104</definedName>
    <definedName name="VAS083_F_Ilgalaikioturt65Geriamojovande8" localSheetId="11">'Forma 12'!$H$104</definedName>
    <definedName name="VAS083_F_Ilgalaikioturt65Geriamojovande9" localSheetId="11">'Forma 12'!$I$104</definedName>
    <definedName name="VAS083_F_Ilgalaikioturt65Inventorinisnu1" localSheetId="11">'Forma 12'!$D$104</definedName>
    <definedName name="VAS083_F_Ilgalaikioturt65Kitareguliuoja1" localSheetId="11">'Forma 12'!$O$104</definedName>
    <definedName name="VAS083_F_Ilgalaikioturt65Kitosveiklosne1" localSheetId="11">'Forma 12'!$P$104</definedName>
    <definedName name="VAS083_F_Ilgalaikioturt65Lrklimatokaito1" localSheetId="11">'Forma 12'!$E$104</definedName>
    <definedName name="VAS083_F_Ilgalaikioturt65Nuotekudumblot1" localSheetId="11">'Forma 12'!$L$104</definedName>
    <definedName name="VAS083_F_Ilgalaikioturt65Nuotekusurinki1" localSheetId="11">'Forma 12'!$J$104</definedName>
    <definedName name="VAS083_F_Ilgalaikioturt65Nuotekuvalymas1" localSheetId="11">'Forma 12'!$K$104</definedName>
    <definedName name="VAS083_F_Ilgalaikioturt65Pavirsiniunuot1" localSheetId="11">'Forma 12'!$M$104</definedName>
    <definedName name="VAS083_F_Ilgalaikioturt65Turtovienetask1" localSheetId="11">'Forma 12'!$F$104</definedName>
    <definedName name="VAS083_F_Ilgalaikioturt66Apskaitosveikla1" localSheetId="11">'Forma 12'!$N$105</definedName>
    <definedName name="VAS083_F_Ilgalaikioturt66Geriamojovande7" localSheetId="11">'Forma 12'!$G$105</definedName>
    <definedName name="VAS083_F_Ilgalaikioturt66Geriamojovande8" localSheetId="11">'Forma 12'!$H$105</definedName>
    <definedName name="VAS083_F_Ilgalaikioturt66Geriamojovande9" localSheetId="11">'Forma 12'!$I$105</definedName>
    <definedName name="VAS083_F_Ilgalaikioturt66Inventorinisnu1" localSheetId="11">'Forma 12'!$D$105</definedName>
    <definedName name="VAS083_F_Ilgalaikioturt66Kitareguliuoja1" localSheetId="11">'Forma 12'!$O$105</definedName>
    <definedName name="VAS083_F_Ilgalaikioturt66Kitosveiklosne1" localSheetId="11">'Forma 12'!$P$105</definedName>
    <definedName name="VAS083_F_Ilgalaikioturt66Lrklimatokaito1" localSheetId="11">'Forma 12'!$E$105</definedName>
    <definedName name="VAS083_F_Ilgalaikioturt66Nuotekudumblot1" localSheetId="11">'Forma 12'!$L$105</definedName>
    <definedName name="VAS083_F_Ilgalaikioturt66Nuotekusurinki1" localSheetId="11">'Forma 12'!$J$105</definedName>
    <definedName name="VAS083_F_Ilgalaikioturt66Nuotekuvalymas1" localSheetId="11">'Forma 12'!$K$105</definedName>
    <definedName name="VAS083_F_Ilgalaikioturt66Pavirsiniunuot1" localSheetId="11">'Forma 12'!$M$105</definedName>
    <definedName name="VAS083_F_Ilgalaikioturt66Turtovienetask1" localSheetId="11">'Forma 12'!$F$105</definedName>
    <definedName name="VAS083_F_Ilgalaikioturt67Apskaitosveikla1" localSheetId="11">'Forma 12'!$N$108</definedName>
    <definedName name="VAS083_F_Ilgalaikioturt67Geriamojovande7" localSheetId="11">'Forma 12'!$G$108</definedName>
    <definedName name="VAS083_F_Ilgalaikioturt67Geriamojovande8" localSheetId="11">'Forma 12'!$H$108</definedName>
    <definedName name="VAS083_F_Ilgalaikioturt67Geriamojovande9" localSheetId="11">'Forma 12'!$I$108</definedName>
    <definedName name="VAS083_F_Ilgalaikioturt67Inventorinisnu1" localSheetId="11">'Forma 12'!$D$108</definedName>
    <definedName name="VAS083_F_Ilgalaikioturt67Kitareguliuoja1" localSheetId="11">'Forma 12'!$O$108</definedName>
    <definedName name="VAS083_F_Ilgalaikioturt67Kitosveiklosne1" localSheetId="11">'Forma 12'!$P$108</definedName>
    <definedName name="VAS083_F_Ilgalaikioturt67Lrklimatokaito1" localSheetId="11">'Forma 12'!$E$108</definedName>
    <definedName name="VAS083_F_Ilgalaikioturt67Nuotekudumblot1" localSheetId="11">'Forma 12'!$L$108</definedName>
    <definedName name="VAS083_F_Ilgalaikioturt67Nuotekusurinki1" localSheetId="11">'Forma 12'!$J$108</definedName>
    <definedName name="VAS083_F_Ilgalaikioturt67Nuotekuvalymas1" localSheetId="11">'Forma 12'!$K$108</definedName>
    <definedName name="VAS083_F_Ilgalaikioturt67Pavirsiniunuot1" localSheetId="11">'Forma 12'!$M$108</definedName>
    <definedName name="VAS083_F_Ilgalaikioturt67Turtovienetask1" localSheetId="11">'Forma 12'!$F$108</definedName>
    <definedName name="VAS083_F_Ilgalaikioturt68Apskaitosveikla1" localSheetId="11">'Forma 12'!$N$109</definedName>
    <definedName name="VAS083_F_Ilgalaikioturt68Geriamojovande7" localSheetId="11">'Forma 12'!$G$109</definedName>
    <definedName name="VAS083_F_Ilgalaikioturt68Geriamojovande8" localSheetId="11">'Forma 12'!$H$109</definedName>
    <definedName name="VAS083_F_Ilgalaikioturt68Geriamojovande9" localSheetId="11">'Forma 12'!$I$109</definedName>
    <definedName name="VAS083_F_Ilgalaikioturt68Inventorinisnu1" localSheetId="11">'Forma 12'!$D$109</definedName>
    <definedName name="VAS083_F_Ilgalaikioturt68Kitareguliuoja1" localSheetId="11">'Forma 12'!$O$109</definedName>
    <definedName name="VAS083_F_Ilgalaikioturt68Kitosveiklosne1" localSheetId="11">'Forma 12'!$P$109</definedName>
    <definedName name="VAS083_F_Ilgalaikioturt68Lrklimatokaito1" localSheetId="11">'Forma 12'!$E$109</definedName>
    <definedName name="VAS083_F_Ilgalaikioturt68Nuotekudumblot1" localSheetId="11">'Forma 12'!$L$109</definedName>
    <definedName name="VAS083_F_Ilgalaikioturt68Nuotekusurinki1" localSheetId="11">'Forma 12'!$J$109</definedName>
    <definedName name="VAS083_F_Ilgalaikioturt68Nuotekuvalymas1" localSheetId="11">'Forma 12'!$K$109</definedName>
    <definedName name="VAS083_F_Ilgalaikioturt68Pavirsiniunuot1" localSheetId="11">'Forma 12'!$M$109</definedName>
    <definedName name="VAS083_F_Ilgalaikioturt68Turtovienetask1" localSheetId="11">'Forma 12'!$F$109</definedName>
    <definedName name="VAS083_F_Ilgalaikioturt69Apskaitosveikla1" localSheetId="11">'Forma 12'!$N$110</definedName>
    <definedName name="VAS083_F_Ilgalaikioturt69Geriamojovande7" localSheetId="11">'Forma 12'!$G$110</definedName>
    <definedName name="VAS083_F_Ilgalaikioturt69Geriamojovande8" localSheetId="11">'Forma 12'!$H$110</definedName>
    <definedName name="VAS083_F_Ilgalaikioturt69Geriamojovande9" localSheetId="11">'Forma 12'!$I$110</definedName>
    <definedName name="VAS083_F_Ilgalaikioturt69Inventorinisnu1" localSheetId="11">'Forma 12'!$D$110</definedName>
    <definedName name="VAS083_F_Ilgalaikioturt69Kitareguliuoja1" localSheetId="11">'Forma 12'!$O$110</definedName>
    <definedName name="VAS083_F_Ilgalaikioturt69Kitosveiklosne1" localSheetId="11">'Forma 12'!$P$110</definedName>
    <definedName name="VAS083_F_Ilgalaikioturt69Lrklimatokaito1" localSheetId="11">'Forma 12'!$E$110</definedName>
    <definedName name="VAS083_F_Ilgalaikioturt69Nuotekudumblot1" localSheetId="11">'Forma 12'!$L$110</definedName>
    <definedName name="VAS083_F_Ilgalaikioturt69Nuotekusurinki1" localSheetId="11">'Forma 12'!$J$110</definedName>
    <definedName name="VAS083_F_Ilgalaikioturt69Nuotekuvalymas1" localSheetId="11">'Forma 12'!$K$110</definedName>
    <definedName name="VAS083_F_Ilgalaikioturt69Pavirsiniunuot1" localSheetId="11">'Forma 12'!$M$110</definedName>
    <definedName name="VAS083_F_Ilgalaikioturt69Turtovienetask1" localSheetId="11">'Forma 12'!$F$110</definedName>
    <definedName name="VAS083_F_Ilgalaikioturt6Apskaitosveikla1" localSheetId="11">'Forma 12'!$N$19</definedName>
    <definedName name="VAS083_F_Ilgalaikioturt6Geriamojovande7" localSheetId="11">'Forma 12'!$G$19</definedName>
    <definedName name="VAS083_F_Ilgalaikioturt6Geriamojovande8" localSheetId="11">'Forma 12'!$H$19</definedName>
    <definedName name="VAS083_F_Ilgalaikioturt6Geriamojovande9" localSheetId="11">'Forma 12'!$I$19</definedName>
    <definedName name="VAS083_F_Ilgalaikioturt6Inventorinisnu1" localSheetId="11">'Forma 12'!$D$19</definedName>
    <definedName name="VAS083_F_Ilgalaikioturt6Kitareguliuoja1" localSheetId="11">'Forma 12'!$O$19</definedName>
    <definedName name="VAS083_F_Ilgalaikioturt6Kitosveiklosne1" localSheetId="11">'Forma 12'!$P$19</definedName>
    <definedName name="VAS083_F_Ilgalaikioturt6Lrklimatokaito1" localSheetId="11">'Forma 12'!$E$19</definedName>
    <definedName name="VAS083_F_Ilgalaikioturt6Nuotekudumblot1" localSheetId="11">'Forma 12'!$L$19</definedName>
    <definedName name="VAS083_F_Ilgalaikioturt6Nuotekusurinki1" localSheetId="11">'Forma 12'!$J$19</definedName>
    <definedName name="VAS083_F_Ilgalaikioturt6Nuotekuvalymas1" localSheetId="11">'Forma 12'!$K$19</definedName>
    <definedName name="VAS083_F_Ilgalaikioturt6Pavirsiniunuot1" localSheetId="11">'Forma 12'!$M$19</definedName>
    <definedName name="VAS083_F_Ilgalaikioturt6Turtovienetask1" localSheetId="11">'Forma 12'!$F$19</definedName>
    <definedName name="VAS083_F_Ilgalaikioturt70Apskaitosveikla1" localSheetId="11">'Forma 12'!$N$112</definedName>
    <definedName name="VAS083_F_Ilgalaikioturt70Geriamojovande7" localSheetId="11">'Forma 12'!$G$112</definedName>
    <definedName name="VAS083_F_Ilgalaikioturt70Geriamojovande8" localSheetId="11">'Forma 12'!$H$112</definedName>
    <definedName name="VAS083_F_Ilgalaikioturt70Geriamojovande9" localSheetId="11">'Forma 12'!$I$112</definedName>
    <definedName name="VAS083_F_Ilgalaikioturt70Inventorinisnu1" localSheetId="11">'Forma 12'!$D$112</definedName>
    <definedName name="VAS083_F_Ilgalaikioturt70Kitareguliuoja1" localSheetId="11">'Forma 12'!$O$112</definedName>
    <definedName name="VAS083_F_Ilgalaikioturt70Kitosveiklosne1" localSheetId="11">'Forma 12'!$P$112</definedName>
    <definedName name="VAS083_F_Ilgalaikioturt70Lrklimatokaito1" localSheetId="11">'Forma 12'!$E$112</definedName>
    <definedName name="VAS083_F_Ilgalaikioturt70Nuotekudumblot1" localSheetId="11">'Forma 12'!$L$112</definedName>
    <definedName name="VAS083_F_Ilgalaikioturt70Nuotekusurinki1" localSheetId="11">'Forma 12'!$J$112</definedName>
    <definedName name="VAS083_F_Ilgalaikioturt70Nuotekuvalymas1" localSheetId="11">'Forma 12'!$K$112</definedName>
    <definedName name="VAS083_F_Ilgalaikioturt70Pavirsiniunuot1" localSheetId="11">'Forma 12'!$M$112</definedName>
    <definedName name="VAS083_F_Ilgalaikioturt70Turtovienetask1" localSheetId="11">'Forma 12'!$F$112</definedName>
    <definedName name="VAS083_F_Ilgalaikioturt71Apskaitosveikla1" localSheetId="11">'Forma 12'!$N$113</definedName>
    <definedName name="VAS083_F_Ilgalaikioturt71Geriamojovande7" localSheetId="11">'Forma 12'!$G$113</definedName>
    <definedName name="VAS083_F_Ilgalaikioturt71Geriamojovande8" localSheetId="11">'Forma 12'!$H$113</definedName>
    <definedName name="VAS083_F_Ilgalaikioturt71Geriamojovande9" localSheetId="11">'Forma 12'!$I$113</definedName>
    <definedName name="VAS083_F_Ilgalaikioturt71Inventorinisnu1" localSheetId="11">'Forma 12'!$D$113</definedName>
    <definedName name="VAS083_F_Ilgalaikioturt71Kitareguliuoja1" localSheetId="11">'Forma 12'!$O$113</definedName>
    <definedName name="VAS083_F_Ilgalaikioturt71Kitosveiklosne1" localSheetId="11">'Forma 12'!$P$113</definedName>
    <definedName name="VAS083_F_Ilgalaikioturt71Lrklimatokaito1" localSheetId="11">'Forma 12'!$E$113</definedName>
    <definedName name="VAS083_F_Ilgalaikioturt71Nuotekudumblot1" localSheetId="11">'Forma 12'!$L$113</definedName>
    <definedName name="VAS083_F_Ilgalaikioturt71Nuotekusurinki1" localSheetId="11">'Forma 12'!$J$113</definedName>
    <definedName name="VAS083_F_Ilgalaikioturt71Nuotekuvalymas1" localSheetId="11">'Forma 12'!$K$113</definedName>
    <definedName name="VAS083_F_Ilgalaikioturt71Pavirsiniunuot1" localSheetId="11">'Forma 12'!$M$113</definedName>
    <definedName name="VAS083_F_Ilgalaikioturt71Turtovienetask1" localSheetId="11">'Forma 12'!$F$113</definedName>
    <definedName name="VAS083_F_Ilgalaikioturt72Apskaitosveikla1" localSheetId="11">'Forma 12'!$N$114</definedName>
    <definedName name="VAS083_F_Ilgalaikioturt72Geriamojovande7" localSheetId="11">'Forma 12'!$G$114</definedName>
    <definedName name="VAS083_F_Ilgalaikioturt72Geriamojovande8" localSheetId="11">'Forma 12'!$H$114</definedName>
    <definedName name="VAS083_F_Ilgalaikioturt72Geriamojovande9" localSheetId="11">'Forma 12'!$I$114</definedName>
    <definedName name="VAS083_F_Ilgalaikioturt72Inventorinisnu1" localSheetId="11">'Forma 12'!$D$114</definedName>
    <definedName name="VAS083_F_Ilgalaikioturt72Kitareguliuoja1" localSheetId="11">'Forma 12'!$O$114</definedName>
    <definedName name="VAS083_F_Ilgalaikioturt72Kitosveiklosne1" localSheetId="11">'Forma 12'!$P$114</definedName>
    <definedName name="VAS083_F_Ilgalaikioturt72Lrklimatokaito1" localSheetId="11">'Forma 12'!$E$114</definedName>
    <definedName name="VAS083_F_Ilgalaikioturt72Nuotekudumblot1" localSheetId="11">'Forma 12'!$L$114</definedName>
    <definedName name="VAS083_F_Ilgalaikioturt72Nuotekusurinki1" localSheetId="11">'Forma 12'!$J$114</definedName>
    <definedName name="VAS083_F_Ilgalaikioturt72Nuotekuvalymas1" localSheetId="11">'Forma 12'!$K$114</definedName>
    <definedName name="VAS083_F_Ilgalaikioturt72Pavirsiniunuot1" localSheetId="11">'Forma 12'!$M$114</definedName>
    <definedName name="VAS083_F_Ilgalaikioturt72Turtovienetask1" localSheetId="11">'Forma 12'!$F$114</definedName>
    <definedName name="VAS083_F_Ilgalaikioturt73Apskaitosveikla1" localSheetId="11">'Forma 12'!$N$116</definedName>
    <definedName name="VAS083_F_Ilgalaikioturt73Geriamojovande7" localSheetId="11">'Forma 12'!$G$116</definedName>
    <definedName name="VAS083_F_Ilgalaikioturt73Geriamojovande8" localSheetId="11">'Forma 12'!$H$116</definedName>
    <definedName name="VAS083_F_Ilgalaikioturt73Geriamojovande9" localSheetId="11">'Forma 12'!$I$116</definedName>
    <definedName name="VAS083_F_Ilgalaikioturt73Inventorinisnu1" localSheetId="11">'Forma 12'!$D$116</definedName>
    <definedName name="VAS083_F_Ilgalaikioturt73Kitareguliuoja1" localSheetId="11">'Forma 12'!$O$116</definedName>
    <definedName name="VAS083_F_Ilgalaikioturt73Kitosveiklosne1" localSheetId="11">'Forma 12'!$P$116</definedName>
    <definedName name="VAS083_F_Ilgalaikioturt73Lrklimatokaito1" localSheetId="11">'Forma 12'!$E$116</definedName>
    <definedName name="VAS083_F_Ilgalaikioturt73Nuotekudumblot1" localSheetId="11">'Forma 12'!$L$116</definedName>
    <definedName name="VAS083_F_Ilgalaikioturt73Nuotekusurinki1" localSheetId="11">'Forma 12'!$J$116</definedName>
    <definedName name="VAS083_F_Ilgalaikioturt73Nuotekuvalymas1" localSheetId="11">'Forma 12'!$K$116</definedName>
    <definedName name="VAS083_F_Ilgalaikioturt73Pavirsiniunuot1" localSheetId="11">'Forma 12'!$M$116</definedName>
    <definedName name="VAS083_F_Ilgalaikioturt73Turtovienetask1" localSheetId="11">'Forma 12'!$F$116</definedName>
    <definedName name="VAS083_F_Ilgalaikioturt74Apskaitosveikla1" localSheetId="11">'Forma 12'!$N$117</definedName>
    <definedName name="VAS083_F_Ilgalaikioturt74Geriamojovande7" localSheetId="11">'Forma 12'!$G$117</definedName>
    <definedName name="VAS083_F_Ilgalaikioturt74Geriamojovande8" localSheetId="11">'Forma 12'!$H$117</definedName>
    <definedName name="VAS083_F_Ilgalaikioturt74Geriamojovande9" localSheetId="11">'Forma 12'!$I$117</definedName>
    <definedName name="VAS083_F_Ilgalaikioturt74Inventorinisnu1" localSheetId="11">'Forma 12'!$D$117</definedName>
    <definedName name="VAS083_F_Ilgalaikioturt74Kitareguliuoja1" localSheetId="11">'Forma 12'!$O$117</definedName>
    <definedName name="VAS083_F_Ilgalaikioturt74Kitosveiklosne1" localSheetId="11">'Forma 12'!$P$117</definedName>
    <definedName name="VAS083_F_Ilgalaikioturt74Lrklimatokaito1" localSheetId="11">'Forma 12'!$E$117</definedName>
    <definedName name="VAS083_F_Ilgalaikioturt74Nuotekudumblot1" localSheetId="11">'Forma 12'!$L$117</definedName>
    <definedName name="VAS083_F_Ilgalaikioturt74Nuotekusurinki1" localSheetId="11">'Forma 12'!$J$117</definedName>
    <definedName name="VAS083_F_Ilgalaikioturt74Nuotekuvalymas1" localSheetId="11">'Forma 12'!$K$117</definedName>
    <definedName name="VAS083_F_Ilgalaikioturt74Pavirsiniunuot1" localSheetId="11">'Forma 12'!$M$117</definedName>
    <definedName name="VAS083_F_Ilgalaikioturt74Turtovienetask1" localSheetId="11">'Forma 12'!$F$117</definedName>
    <definedName name="VAS083_F_Ilgalaikioturt75Apskaitosveikla1" localSheetId="11">'Forma 12'!$N$118</definedName>
    <definedName name="VAS083_F_Ilgalaikioturt75Geriamojovande7" localSheetId="11">'Forma 12'!$G$118</definedName>
    <definedName name="VAS083_F_Ilgalaikioturt75Geriamojovande8" localSheetId="11">'Forma 12'!$H$118</definedName>
    <definedName name="VAS083_F_Ilgalaikioturt75Geriamojovande9" localSheetId="11">'Forma 12'!$I$118</definedName>
    <definedName name="VAS083_F_Ilgalaikioturt75Inventorinisnu1" localSheetId="11">'Forma 12'!$D$118</definedName>
    <definedName name="VAS083_F_Ilgalaikioturt75Kitareguliuoja1" localSheetId="11">'Forma 12'!$O$118</definedName>
    <definedName name="VAS083_F_Ilgalaikioturt75Kitosveiklosne1" localSheetId="11">'Forma 12'!$P$118</definedName>
    <definedName name="VAS083_F_Ilgalaikioturt75Lrklimatokaito1" localSheetId="11">'Forma 12'!$E$118</definedName>
    <definedName name="VAS083_F_Ilgalaikioturt75Nuotekudumblot1" localSheetId="11">'Forma 12'!$L$118</definedName>
    <definedName name="VAS083_F_Ilgalaikioturt75Nuotekusurinki1" localSheetId="11">'Forma 12'!$J$118</definedName>
    <definedName name="VAS083_F_Ilgalaikioturt75Nuotekuvalymas1" localSheetId="11">'Forma 12'!$K$118</definedName>
    <definedName name="VAS083_F_Ilgalaikioturt75Pavirsiniunuot1" localSheetId="11">'Forma 12'!$M$118</definedName>
    <definedName name="VAS083_F_Ilgalaikioturt75Turtovienetask1" localSheetId="11">'Forma 12'!$F$118</definedName>
    <definedName name="VAS083_F_Ilgalaikioturt76Apskaitosveikla1" localSheetId="11">'Forma 12'!$N$120</definedName>
    <definedName name="VAS083_F_Ilgalaikioturt76Geriamojovande7" localSheetId="11">'Forma 12'!$G$120</definedName>
    <definedName name="VAS083_F_Ilgalaikioturt76Geriamojovande8" localSheetId="11">'Forma 12'!$H$120</definedName>
    <definedName name="VAS083_F_Ilgalaikioturt76Geriamojovande9" localSheetId="11">'Forma 12'!$I$120</definedName>
    <definedName name="VAS083_F_Ilgalaikioturt76Inventorinisnu1" localSheetId="11">'Forma 12'!$D$120</definedName>
    <definedName name="VAS083_F_Ilgalaikioturt76Kitareguliuoja1" localSheetId="11">'Forma 12'!$O$120</definedName>
    <definedName name="VAS083_F_Ilgalaikioturt76Kitosveiklosne1" localSheetId="11">'Forma 12'!$P$120</definedName>
    <definedName name="VAS083_F_Ilgalaikioturt76Lrklimatokaito1" localSheetId="11">'Forma 12'!$E$120</definedName>
    <definedName name="VAS083_F_Ilgalaikioturt76Nuotekudumblot1" localSheetId="11">'Forma 12'!$L$120</definedName>
    <definedName name="VAS083_F_Ilgalaikioturt76Nuotekusurinki1" localSheetId="11">'Forma 12'!$J$120</definedName>
    <definedName name="VAS083_F_Ilgalaikioturt76Nuotekuvalymas1" localSheetId="11">'Forma 12'!$K$120</definedName>
    <definedName name="VAS083_F_Ilgalaikioturt76Pavirsiniunuot1" localSheetId="11">'Forma 12'!$M$120</definedName>
    <definedName name="VAS083_F_Ilgalaikioturt76Turtovienetask1" localSheetId="11">'Forma 12'!$F$120</definedName>
    <definedName name="VAS083_F_Ilgalaikioturt77Apskaitosveikla1" localSheetId="11">'Forma 12'!$N$121</definedName>
    <definedName name="VAS083_F_Ilgalaikioturt77Geriamojovande7" localSheetId="11">'Forma 12'!$G$121</definedName>
    <definedName name="VAS083_F_Ilgalaikioturt77Geriamojovande8" localSheetId="11">'Forma 12'!$H$121</definedName>
    <definedName name="VAS083_F_Ilgalaikioturt77Geriamojovande9" localSheetId="11">'Forma 12'!$I$121</definedName>
    <definedName name="VAS083_F_Ilgalaikioturt77Inventorinisnu1" localSheetId="11">'Forma 12'!$D$121</definedName>
    <definedName name="VAS083_F_Ilgalaikioturt77Kitareguliuoja1" localSheetId="11">'Forma 12'!$O$121</definedName>
    <definedName name="VAS083_F_Ilgalaikioturt77Kitosveiklosne1" localSheetId="11">'Forma 12'!$P$121</definedName>
    <definedName name="VAS083_F_Ilgalaikioturt77Lrklimatokaito1" localSheetId="11">'Forma 12'!$E$121</definedName>
    <definedName name="VAS083_F_Ilgalaikioturt77Nuotekudumblot1" localSheetId="11">'Forma 12'!$L$121</definedName>
    <definedName name="VAS083_F_Ilgalaikioturt77Nuotekusurinki1" localSheetId="11">'Forma 12'!$J$121</definedName>
    <definedName name="VAS083_F_Ilgalaikioturt77Nuotekuvalymas1" localSheetId="11">'Forma 12'!$K$121</definedName>
    <definedName name="VAS083_F_Ilgalaikioturt77Pavirsiniunuot1" localSheetId="11">'Forma 12'!$M$121</definedName>
    <definedName name="VAS083_F_Ilgalaikioturt77Turtovienetask1" localSheetId="11">'Forma 12'!$F$121</definedName>
    <definedName name="VAS083_F_Ilgalaikioturt78Apskaitosveikla1" localSheetId="11">'Forma 12'!$N$122</definedName>
    <definedName name="VAS083_F_Ilgalaikioturt78Geriamojovande7" localSheetId="11">'Forma 12'!$G$122</definedName>
    <definedName name="VAS083_F_Ilgalaikioturt78Geriamojovande8" localSheetId="11">'Forma 12'!$H$122</definedName>
    <definedName name="VAS083_F_Ilgalaikioturt78Geriamojovande9" localSheetId="11">'Forma 12'!$I$122</definedName>
    <definedName name="VAS083_F_Ilgalaikioturt78Inventorinisnu1" localSheetId="11">'Forma 12'!$D$122</definedName>
    <definedName name="VAS083_F_Ilgalaikioturt78Kitareguliuoja1" localSheetId="11">'Forma 12'!$O$122</definedName>
    <definedName name="VAS083_F_Ilgalaikioturt78Kitosveiklosne1" localSheetId="11">'Forma 12'!$P$122</definedName>
    <definedName name="VAS083_F_Ilgalaikioturt78Lrklimatokaito1" localSheetId="11">'Forma 12'!$E$122</definedName>
    <definedName name="VAS083_F_Ilgalaikioturt78Nuotekudumblot1" localSheetId="11">'Forma 12'!$L$122</definedName>
    <definedName name="VAS083_F_Ilgalaikioturt78Nuotekusurinki1" localSheetId="11">'Forma 12'!$J$122</definedName>
    <definedName name="VAS083_F_Ilgalaikioturt78Nuotekuvalymas1" localSheetId="11">'Forma 12'!$K$122</definedName>
    <definedName name="VAS083_F_Ilgalaikioturt78Pavirsiniunuot1" localSheetId="11">'Forma 12'!$M$122</definedName>
    <definedName name="VAS083_F_Ilgalaikioturt78Turtovienetask1" localSheetId="11">'Forma 12'!$F$122</definedName>
    <definedName name="VAS083_F_Ilgalaikioturt79Apskaitosveikla1" localSheetId="11">'Forma 12'!$N$124</definedName>
    <definedName name="VAS083_F_Ilgalaikioturt79Geriamojovande7" localSheetId="11">'Forma 12'!$G$124</definedName>
    <definedName name="VAS083_F_Ilgalaikioturt79Geriamojovande8" localSheetId="11">'Forma 12'!$H$124</definedName>
    <definedName name="VAS083_F_Ilgalaikioturt79Geriamojovande9" localSheetId="11">'Forma 12'!$I$124</definedName>
    <definedName name="VAS083_F_Ilgalaikioturt79Inventorinisnu1" localSheetId="11">'Forma 12'!$D$124</definedName>
    <definedName name="VAS083_F_Ilgalaikioturt79Kitareguliuoja1" localSheetId="11">'Forma 12'!$O$124</definedName>
    <definedName name="VAS083_F_Ilgalaikioturt79Kitosveiklosne1" localSheetId="11">'Forma 12'!$P$124</definedName>
    <definedName name="VAS083_F_Ilgalaikioturt79Lrklimatokaito1" localSheetId="11">'Forma 12'!$E$124</definedName>
    <definedName name="VAS083_F_Ilgalaikioturt79Nuotekudumblot1" localSheetId="11">'Forma 12'!$L$124</definedName>
    <definedName name="VAS083_F_Ilgalaikioturt79Nuotekusurinki1" localSheetId="11">'Forma 12'!$J$124</definedName>
    <definedName name="VAS083_F_Ilgalaikioturt79Nuotekuvalymas1" localSheetId="11">'Forma 12'!$K$124</definedName>
    <definedName name="VAS083_F_Ilgalaikioturt79Pavirsiniunuot1" localSheetId="11">'Forma 12'!$M$124</definedName>
    <definedName name="VAS083_F_Ilgalaikioturt79Turtovienetask1" localSheetId="11">'Forma 12'!$F$124</definedName>
    <definedName name="VAS083_F_Ilgalaikioturt7Apskaitosveikla1" localSheetId="11">'Forma 12'!$N$21</definedName>
    <definedName name="VAS083_F_Ilgalaikioturt7Geriamojovande7" localSheetId="11">'Forma 12'!$G$21</definedName>
    <definedName name="VAS083_F_Ilgalaikioturt7Geriamojovande8" localSheetId="11">'Forma 12'!$H$21</definedName>
    <definedName name="VAS083_F_Ilgalaikioturt7Geriamojovande9" localSheetId="11">'Forma 12'!$I$21</definedName>
    <definedName name="VAS083_F_Ilgalaikioturt7Inventorinisnu1" localSheetId="11">'Forma 12'!$D$21</definedName>
    <definedName name="VAS083_F_Ilgalaikioturt7Kitareguliuoja1" localSheetId="11">'Forma 12'!$O$21</definedName>
    <definedName name="VAS083_F_Ilgalaikioturt7Kitosveiklosne1" localSheetId="11">'Forma 12'!$P$21</definedName>
    <definedName name="VAS083_F_Ilgalaikioturt7Lrklimatokaito1" localSheetId="11">'Forma 12'!$E$21</definedName>
    <definedName name="VAS083_F_Ilgalaikioturt7Nuotekudumblot1" localSheetId="11">'Forma 12'!$L$21</definedName>
    <definedName name="VAS083_F_Ilgalaikioturt7Nuotekusurinki1" localSheetId="11">'Forma 12'!$J$21</definedName>
    <definedName name="VAS083_F_Ilgalaikioturt7Nuotekuvalymas1" localSheetId="11">'Forma 12'!$K$21</definedName>
    <definedName name="VAS083_F_Ilgalaikioturt7Pavirsiniunuot1" localSheetId="11">'Forma 12'!$M$21</definedName>
    <definedName name="VAS083_F_Ilgalaikioturt7Turtovienetask1" localSheetId="11">'Forma 12'!$F$21</definedName>
    <definedName name="VAS083_F_Ilgalaikioturt80Apskaitosveikla1" localSheetId="11">'Forma 12'!$N$125</definedName>
    <definedName name="VAS083_F_Ilgalaikioturt80Geriamojovande7" localSheetId="11">'Forma 12'!$G$125</definedName>
    <definedName name="VAS083_F_Ilgalaikioturt80Geriamojovande8" localSheetId="11">'Forma 12'!$H$125</definedName>
    <definedName name="VAS083_F_Ilgalaikioturt80Geriamojovande9" localSheetId="11">'Forma 12'!$I$125</definedName>
    <definedName name="VAS083_F_Ilgalaikioturt80Inventorinisnu1" localSheetId="11">'Forma 12'!$D$125</definedName>
    <definedName name="VAS083_F_Ilgalaikioturt80Kitareguliuoja1" localSheetId="11">'Forma 12'!$O$125</definedName>
    <definedName name="VAS083_F_Ilgalaikioturt80Kitosveiklosne1" localSheetId="11">'Forma 12'!$P$125</definedName>
    <definedName name="VAS083_F_Ilgalaikioturt80Lrklimatokaito1" localSheetId="11">'Forma 12'!$E$125</definedName>
    <definedName name="VAS083_F_Ilgalaikioturt80Nuotekudumblot1" localSheetId="11">'Forma 12'!$L$125</definedName>
    <definedName name="VAS083_F_Ilgalaikioturt80Nuotekusurinki1" localSheetId="11">'Forma 12'!$J$125</definedName>
    <definedName name="VAS083_F_Ilgalaikioturt80Nuotekuvalymas1" localSheetId="11">'Forma 12'!$K$125</definedName>
    <definedName name="VAS083_F_Ilgalaikioturt80Pavirsiniunuot1" localSheetId="11">'Forma 12'!$M$125</definedName>
    <definedName name="VAS083_F_Ilgalaikioturt80Turtovienetask1" localSheetId="11">'Forma 12'!$F$125</definedName>
    <definedName name="VAS083_F_Ilgalaikioturt81Apskaitosveikla1" localSheetId="11">'Forma 12'!$N$126</definedName>
    <definedName name="VAS083_F_Ilgalaikioturt81Geriamojovande7" localSheetId="11">'Forma 12'!$G$126</definedName>
    <definedName name="VAS083_F_Ilgalaikioturt81Geriamojovande8" localSheetId="11">'Forma 12'!$H$126</definedName>
    <definedName name="VAS083_F_Ilgalaikioturt81Geriamojovande9" localSheetId="11">'Forma 12'!$I$126</definedName>
    <definedName name="VAS083_F_Ilgalaikioturt81Inventorinisnu1" localSheetId="11">'Forma 12'!$D$126</definedName>
    <definedName name="VAS083_F_Ilgalaikioturt81Kitareguliuoja1" localSheetId="11">'Forma 12'!$O$126</definedName>
    <definedName name="VAS083_F_Ilgalaikioturt81Kitosveiklosne1" localSheetId="11">'Forma 12'!$P$126</definedName>
    <definedName name="VAS083_F_Ilgalaikioturt81Lrklimatokaito1" localSheetId="11">'Forma 12'!$E$126</definedName>
    <definedName name="VAS083_F_Ilgalaikioturt81Nuotekudumblot1" localSheetId="11">'Forma 12'!$L$126</definedName>
    <definedName name="VAS083_F_Ilgalaikioturt81Nuotekusurinki1" localSheetId="11">'Forma 12'!$J$126</definedName>
    <definedName name="VAS083_F_Ilgalaikioturt81Nuotekuvalymas1" localSheetId="11">'Forma 12'!$K$126</definedName>
    <definedName name="VAS083_F_Ilgalaikioturt81Pavirsiniunuot1" localSheetId="11">'Forma 12'!$M$126</definedName>
    <definedName name="VAS083_F_Ilgalaikioturt81Turtovienetask1" localSheetId="11">'Forma 12'!$F$126</definedName>
    <definedName name="VAS083_F_Ilgalaikioturt82Apskaitosveikla1" localSheetId="11">'Forma 12'!$N$128</definedName>
    <definedName name="VAS083_F_Ilgalaikioturt82Geriamojovande7" localSheetId="11">'Forma 12'!$G$128</definedName>
    <definedName name="VAS083_F_Ilgalaikioturt82Geriamojovande8" localSheetId="11">'Forma 12'!$H$128</definedName>
    <definedName name="VAS083_F_Ilgalaikioturt82Geriamojovande9" localSheetId="11">'Forma 12'!$I$128</definedName>
    <definedName name="VAS083_F_Ilgalaikioturt82Inventorinisnu1" localSheetId="11">'Forma 12'!$D$128</definedName>
    <definedName name="VAS083_F_Ilgalaikioturt82Kitareguliuoja1" localSheetId="11">'Forma 12'!$O$128</definedName>
    <definedName name="VAS083_F_Ilgalaikioturt82Kitosveiklosne1" localSheetId="11">'Forma 12'!$P$128</definedName>
    <definedName name="VAS083_F_Ilgalaikioturt82Lrklimatokaito1" localSheetId="11">'Forma 12'!$E$128</definedName>
    <definedName name="VAS083_F_Ilgalaikioturt82Nuotekudumblot1" localSheetId="11">'Forma 12'!$L$128</definedName>
    <definedName name="VAS083_F_Ilgalaikioturt82Nuotekusurinki1" localSheetId="11">'Forma 12'!$J$128</definedName>
    <definedName name="VAS083_F_Ilgalaikioturt82Nuotekuvalymas1" localSheetId="11">'Forma 12'!$K$128</definedName>
    <definedName name="VAS083_F_Ilgalaikioturt82Pavirsiniunuot1" localSheetId="11">'Forma 12'!$M$128</definedName>
    <definedName name="VAS083_F_Ilgalaikioturt82Turtovienetask1" localSheetId="11">'Forma 12'!$F$128</definedName>
    <definedName name="VAS083_F_Ilgalaikioturt83Apskaitosveikla1" localSheetId="11">'Forma 12'!$N$129</definedName>
    <definedName name="VAS083_F_Ilgalaikioturt83Geriamojovande7" localSheetId="11">'Forma 12'!$G$129</definedName>
    <definedName name="VAS083_F_Ilgalaikioturt83Geriamojovande8" localSheetId="11">'Forma 12'!$H$129</definedName>
    <definedName name="VAS083_F_Ilgalaikioturt83Geriamojovande9" localSheetId="11">'Forma 12'!$I$129</definedName>
    <definedName name="VAS083_F_Ilgalaikioturt83Inventorinisnu1" localSheetId="11">'Forma 12'!$D$129</definedName>
    <definedName name="VAS083_F_Ilgalaikioturt83Kitareguliuoja1" localSheetId="11">'Forma 12'!$O$129</definedName>
    <definedName name="VAS083_F_Ilgalaikioturt83Kitosveiklosne1" localSheetId="11">'Forma 12'!$P$129</definedName>
    <definedName name="VAS083_F_Ilgalaikioturt83Lrklimatokaito1" localSheetId="11">'Forma 12'!$E$129</definedName>
    <definedName name="VAS083_F_Ilgalaikioturt83Nuotekudumblot1" localSheetId="11">'Forma 12'!$L$129</definedName>
    <definedName name="VAS083_F_Ilgalaikioturt83Nuotekusurinki1" localSheetId="11">'Forma 12'!$J$129</definedName>
    <definedName name="VAS083_F_Ilgalaikioturt83Nuotekuvalymas1" localSheetId="11">'Forma 12'!$K$129</definedName>
    <definedName name="VAS083_F_Ilgalaikioturt83Pavirsiniunuot1" localSheetId="11">'Forma 12'!$M$129</definedName>
    <definedName name="VAS083_F_Ilgalaikioturt83Turtovienetask1" localSheetId="11">'Forma 12'!$F$129</definedName>
    <definedName name="VAS083_F_Ilgalaikioturt84Apskaitosveikla1" localSheetId="11">'Forma 12'!$N$130</definedName>
    <definedName name="VAS083_F_Ilgalaikioturt84Geriamojovande7" localSheetId="11">'Forma 12'!$G$130</definedName>
    <definedName name="VAS083_F_Ilgalaikioturt84Geriamojovande8" localSheetId="11">'Forma 12'!$H$130</definedName>
    <definedName name="VAS083_F_Ilgalaikioturt84Geriamojovande9" localSheetId="11">'Forma 12'!$I$130</definedName>
    <definedName name="VAS083_F_Ilgalaikioturt84Inventorinisnu1" localSheetId="11">'Forma 12'!$D$130</definedName>
    <definedName name="VAS083_F_Ilgalaikioturt84Kitareguliuoja1" localSheetId="11">'Forma 12'!$O$130</definedName>
    <definedName name="VAS083_F_Ilgalaikioturt84Kitosveiklosne1" localSheetId="11">'Forma 12'!$P$130</definedName>
    <definedName name="VAS083_F_Ilgalaikioturt84Lrklimatokaito1" localSheetId="11">'Forma 12'!$E$130</definedName>
    <definedName name="VAS083_F_Ilgalaikioturt84Nuotekudumblot1" localSheetId="11">'Forma 12'!$L$130</definedName>
    <definedName name="VAS083_F_Ilgalaikioturt84Nuotekusurinki1" localSheetId="11">'Forma 12'!$J$130</definedName>
    <definedName name="VAS083_F_Ilgalaikioturt84Nuotekuvalymas1" localSheetId="11">'Forma 12'!$K$130</definedName>
    <definedName name="VAS083_F_Ilgalaikioturt84Pavirsiniunuot1" localSheetId="11">'Forma 12'!$M$130</definedName>
    <definedName name="VAS083_F_Ilgalaikioturt84Turtovienetask1" localSheetId="11">'Forma 12'!$F$130</definedName>
    <definedName name="VAS083_F_Ilgalaikioturt85Apskaitosveikla1" localSheetId="11">'Forma 12'!$N$133</definedName>
    <definedName name="VAS083_F_Ilgalaikioturt85Geriamojovande7" localSheetId="11">'Forma 12'!$G$133</definedName>
    <definedName name="VAS083_F_Ilgalaikioturt85Geriamojovande8" localSheetId="11">'Forma 12'!$H$133</definedName>
    <definedName name="VAS083_F_Ilgalaikioturt85Geriamojovande9" localSheetId="11">'Forma 12'!$I$133</definedName>
    <definedName name="VAS083_F_Ilgalaikioturt85Inventorinisnu1" localSheetId="11">'Forma 12'!$D$133</definedName>
    <definedName name="VAS083_F_Ilgalaikioturt85Kitareguliuoja1" localSheetId="11">'Forma 12'!$O$133</definedName>
    <definedName name="VAS083_F_Ilgalaikioturt85Kitosveiklosne1" localSheetId="11">'Forma 12'!$P$133</definedName>
    <definedName name="VAS083_F_Ilgalaikioturt85Lrklimatokaito1" localSheetId="11">'Forma 12'!$E$133</definedName>
    <definedName name="VAS083_F_Ilgalaikioturt85Nuotekudumblot1" localSheetId="11">'Forma 12'!$L$133</definedName>
    <definedName name="VAS083_F_Ilgalaikioturt85Nuotekusurinki1" localSheetId="11">'Forma 12'!$J$133</definedName>
    <definedName name="VAS083_F_Ilgalaikioturt85Nuotekuvalymas1" localSheetId="11">'Forma 12'!$K$133</definedName>
    <definedName name="VAS083_F_Ilgalaikioturt85Pavirsiniunuot1" localSheetId="11">'Forma 12'!$M$133</definedName>
    <definedName name="VAS083_F_Ilgalaikioturt85Turtovienetask1" localSheetId="11">'Forma 12'!$F$133</definedName>
    <definedName name="VAS083_F_Ilgalaikioturt86Apskaitosveikla1" localSheetId="11">'Forma 12'!$N$134</definedName>
    <definedName name="VAS083_F_Ilgalaikioturt86Geriamojovande7" localSheetId="11">'Forma 12'!$G$134</definedName>
    <definedName name="VAS083_F_Ilgalaikioturt86Geriamojovande8" localSheetId="11">'Forma 12'!$H$134</definedName>
    <definedName name="VAS083_F_Ilgalaikioturt86Geriamojovande9" localSheetId="11">'Forma 12'!$I$134</definedName>
    <definedName name="VAS083_F_Ilgalaikioturt86Inventorinisnu1" localSheetId="11">'Forma 12'!$D$134</definedName>
    <definedName name="VAS083_F_Ilgalaikioturt86Kitareguliuoja1" localSheetId="11">'Forma 12'!$O$134</definedName>
    <definedName name="VAS083_F_Ilgalaikioturt86Kitosveiklosne1" localSheetId="11">'Forma 12'!$P$134</definedName>
    <definedName name="VAS083_F_Ilgalaikioturt86Lrklimatokaito1" localSheetId="11">'Forma 12'!$E$134</definedName>
    <definedName name="VAS083_F_Ilgalaikioturt86Nuotekudumblot1" localSheetId="11">'Forma 12'!$L$134</definedName>
    <definedName name="VAS083_F_Ilgalaikioturt86Nuotekusurinki1" localSheetId="11">'Forma 12'!$J$134</definedName>
    <definedName name="VAS083_F_Ilgalaikioturt86Nuotekuvalymas1" localSheetId="11">'Forma 12'!$K$134</definedName>
    <definedName name="VAS083_F_Ilgalaikioturt86Pavirsiniunuot1" localSheetId="11">'Forma 12'!$M$134</definedName>
    <definedName name="VAS083_F_Ilgalaikioturt86Turtovienetask1" localSheetId="11">'Forma 12'!$F$134</definedName>
    <definedName name="VAS083_F_Ilgalaikioturt87Apskaitosveikla1" localSheetId="11">'Forma 12'!$N$135</definedName>
    <definedName name="VAS083_F_Ilgalaikioturt87Geriamojovande7" localSheetId="11">'Forma 12'!$G$135</definedName>
    <definedName name="VAS083_F_Ilgalaikioturt87Geriamojovande8" localSheetId="11">'Forma 12'!$H$135</definedName>
    <definedName name="VAS083_F_Ilgalaikioturt87Geriamojovande9" localSheetId="11">'Forma 12'!$I$135</definedName>
    <definedName name="VAS083_F_Ilgalaikioturt87Inventorinisnu1" localSheetId="11">'Forma 12'!$D$135</definedName>
    <definedName name="VAS083_F_Ilgalaikioturt87Kitareguliuoja1" localSheetId="11">'Forma 12'!$O$135</definedName>
    <definedName name="VAS083_F_Ilgalaikioturt87Kitosveiklosne1" localSheetId="11">'Forma 12'!$P$135</definedName>
    <definedName name="VAS083_F_Ilgalaikioturt87Lrklimatokaito1" localSheetId="11">'Forma 12'!$E$135</definedName>
    <definedName name="VAS083_F_Ilgalaikioturt87Nuotekudumblot1" localSheetId="11">'Forma 12'!$L$135</definedName>
    <definedName name="VAS083_F_Ilgalaikioturt87Nuotekusurinki1" localSheetId="11">'Forma 12'!$J$135</definedName>
    <definedName name="VAS083_F_Ilgalaikioturt87Nuotekuvalymas1" localSheetId="11">'Forma 12'!$K$135</definedName>
    <definedName name="VAS083_F_Ilgalaikioturt87Pavirsiniunuot1" localSheetId="11">'Forma 12'!$M$135</definedName>
    <definedName name="VAS083_F_Ilgalaikioturt87Turtovienetask1" localSheetId="11">'Forma 12'!$F$135</definedName>
    <definedName name="VAS083_F_Ilgalaikioturt88Apskaitosveikla1" localSheetId="11">'Forma 12'!$N$137</definedName>
    <definedName name="VAS083_F_Ilgalaikioturt88Geriamojovande7" localSheetId="11">'Forma 12'!$G$137</definedName>
    <definedName name="VAS083_F_Ilgalaikioturt88Geriamojovande8" localSheetId="11">'Forma 12'!$H$137</definedName>
    <definedName name="VAS083_F_Ilgalaikioturt88Geriamojovande9" localSheetId="11">'Forma 12'!$I$137</definedName>
    <definedName name="VAS083_F_Ilgalaikioturt88Inventorinisnu1" localSheetId="11">'Forma 12'!$D$137</definedName>
    <definedName name="VAS083_F_Ilgalaikioturt88Kitareguliuoja1" localSheetId="11">'Forma 12'!$O$137</definedName>
    <definedName name="VAS083_F_Ilgalaikioturt88Kitosveiklosne1" localSheetId="11">'Forma 12'!$P$137</definedName>
    <definedName name="VAS083_F_Ilgalaikioturt88Lrklimatokaito1" localSheetId="11">'Forma 12'!$E$137</definedName>
    <definedName name="VAS083_F_Ilgalaikioturt88Nuotekudumblot1" localSheetId="11">'Forma 12'!$L$137</definedName>
    <definedName name="VAS083_F_Ilgalaikioturt88Nuotekusurinki1" localSheetId="11">'Forma 12'!$J$137</definedName>
    <definedName name="VAS083_F_Ilgalaikioturt88Nuotekuvalymas1" localSheetId="11">'Forma 12'!$K$137</definedName>
    <definedName name="VAS083_F_Ilgalaikioturt88Pavirsiniunuot1" localSheetId="11">'Forma 12'!$M$137</definedName>
    <definedName name="VAS083_F_Ilgalaikioturt88Turtovienetask1" localSheetId="11">'Forma 12'!$F$137</definedName>
    <definedName name="VAS083_F_Ilgalaikioturt89Apskaitosveikla1" localSheetId="11">'Forma 12'!$N$138</definedName>
    <definedName name="VAS083_F_Ilgalaikioturt89Geriamojovande7" localSheetId="11">'Forma 12'!$G$138</definedName>
    <definedName name="VAS083_F_Ilgalaikioturt89Geriamojovande8" localSheetId="11">'Forma 12'!$H$138</definedName>
    <definedName name="VAS083_F_Ilgalaikioturt89Geriamojovande9" localSheetId="11">'Forma 12'!$I$138</definedName>
    <definedName name="VAS083_F_Ilgalaikioturt89Inventorinisnu1" localSheetId="11">'Forma 12'!$D$138</definedName>
    <definedName name="VAS083_F_Ilgalaikioturt89Kitareguliuoja1" localSheetId="11">'Forma 12'!$O$138</definedName>
    <definedName name="VAS083_F_Ilgalaikioturt89Kitosveiklosne1" localSheetId="11">'Forma 12'!$P$138</definedName>
    <definedName name="VAS083_F_Ilgalaikioturt89Lrklimatokaito1" localSheetId="11">'Forma 12'!$E$138</definedName>
    <definedName name="VAS083_F_Ilgalaikioturt89Nuotekudumblot1" localSheetId="11">'Forma 12'!$L$138</definedName>
    <definedName name="VAS083_F_Ilgalaikioturt89Nuotekusurinki1" localSheetId="11">'Forma 12'!$J$138</definedName>
    <definedName name="VAS083_F_Ilgalaikioturt89Nuotekuvalymas1" localSheetId="11">'Forma 12'!$K$138</definedName>
    <definedName name="VAS083_F_Ilgalaikioturt89Pavirsiniunuot1" localSheetId="11">'Forma 12'!$M$138</definedName>
    <definedName name="VAS083_F_Ilgalaikioturt89Turtovienetask1" localSheetId="11">'Forma 12'!$F$138</definedName>
    <definedName name="VAS083_F_Ilgalaikioturt8Apskaitosveikla1" localSheetId="11">'Forma 12'!$N$22</definedName>
    <definedName name="VAS083_F_Ilgalaikioturt8Geriamojovande7" localSheetId="11">'Forma 12'!$G$22</definedName>
    <definedName name="VAS083_F_Ilgalaikioturt8Geriamojovande8" localSheetId="11">'Forma 12'!$H$22</definedName>
    <definedName name="VAS083_F_Ilgalaikioturt8Geriamojovande9" localSheetId="11">'Forma 12'!$I$22</definedName>
    <definedName name="VAS083_F_Ilgalaikioturt8Inventorinisnu1" localSheetId="11">'Forma 12'!$D$22</definedName>
    <definedName name="VAS083_F_Ilgalaikioturt8Kitareguliuoja1" localSheetId="11">'Forma 12'!$O$22</definedName>
    <definedName name="VAS083_F_Ilgalaikioturt8Kitosveiklosne1" localSheetId="11">'Forma 12'!$P$22</definedName>
    <definedName name="VAS083_F_Ilgalaikioturt8Lrklimatokaito1" localSheetId="11">'Forma 12'!$E$22</definedName>
    <definedName name="VAS083_F_Ilgalaikioturt8Nuotekudumblot1" localSheetId="11">'Forma 12'!$L$22</definedName>
    <definedName name="VAS083_F_Ilgalaikioturt8Nuotekusurinki1" localSheetId="11">'Forma 12'!$J$22</definedName>
    <definedName name="VAS083_F_Ilgalaikioturt8Nuotekuvalymas1" localSheetId="11">'Forma 12'!$K$22</definedName>
    <definedName name="VAS083_F_Ilgalaikioturt8Pavirsiniunuot1" localSheetId="11">'Forma 12'!$M$22</definedName>
    <definedName name="VAS083_F_Ilgalaikioturt8Turtovienetask1" localSheetId="11">'Forma 12'!$F$22</definedName>
    <definedName name="VAS083_F_Ilgalaikioturt90Apskaitosveikla1" localSheetId="11">'Forma 12'!$N$139</definedName>
    <definedName name="VAS083_F_Ilgalaikioturt90Geriamojovande7" localSheetId="11">'Forma 12'!$G$139</definedName>
    <definedName name="VAS083_F_Ilgalaikioturt90Geriamojovande8" localSheetId="11">'Forma 12'!$H$139</definedName>
    <definedName name="VAS083_F_Ilgalaikioturt90Geriamojovande9" localSheetId="11">'Forma 12'!$I$139</definedName>
    <definedName name="VAS083_F_Ilgalaikioturt90Inventorinisnu1" localSheetId="11">'Forma 12'!$D$139</definedName>
    <definedName name="VAS083_F_Ilgalaikioturt90Kitareguliuoja1" localSheetId="11">'Forma 12'!$O$139</definedName>
    <definedName name="VAS083_F_Ilgalaikioturt90Kitosveiklosne1" localSheetId="11">'Forma 12'!$P$139</definedName>
    <definedName name="VAS083_F_Ilgalaikioturt90Lrklimatokaito1" localSheetId="11">'Forma 12'!$E$139</definedName>
    <definedName name="VAS083_F_Ilgalaikioturt90Nuotekudumblot1" localSheetId="11">'Forma 12'!$L$139</definedName>
    <definedName name="VAS083_F_Ilgalaikioturt90Nuotekusurinki1" localSheetId="11">'Forma 12'!$J$139</definedName>
    <definedName name="VAS083_F_Ilgalaikioturt90Nuotekuvalymas1" localSheetId="11">'Forma 12'!$K$139</definedName>
    <definedName name="VAS083_F_Ilgalaikioturt90Pavirsiniunuot1" localSheetId="11">'Forma 12'!$M$139</definedName>
    <definedName name="VAS083_F_Ilgalaikioturt90Turtovienetask1" localSheetId="11">'Forma 12'!$F$139</definedName>
    <definedName name="VAS083_F_Ilgalaikioturt91Apskaitosveikla1" localSheetId="11">'Forma 12'!$N$142</definedName>
    <definedName name="VAS083_F_Ilgalaikioturt91Geriamojovande7" localSheetId="11">'Forma 12'!$G$142</definedName>
    <definedName name="VAS083_F_Ilgalaikioturt91Geriamojovande8" localSheetId="11">'Forma 12'!$H$142</definedName>
    <definedName name="VAS083_F_Ilgalaikioturt91Geriamojovande9" localSheetId="11">'Forma 12'!$I$142</definedName>
    <definedName name="VAS083_F_Ilgalaikioturt91Inventorinisnu1" localSheetId="11">'Forma 12'!$D$142</definedName>
    <definedName name="VAS083_F_Ilgalaikioturt91Kitareguliuoja1" localSheetId="11">'Forma 12'!$O$142</definedName>
    <definedName name="VAS083_F_Ilgalaikioturt91Kitosveiklosne1" localSheetId="11">'Forma 12'!$P$142</definedName>
    <definedName name="VAS083_F_Ilgalaikioturt91Lrklimatokaito1" localSheetId="11">'Forma 12'!$E$142</definedName>
    <definedName name="VAS083_F_Ilgalaikioturt91Nuotekudumblot1" localSheetId="11">'Forma 12'!$L$142</definedName>
    <definedName name="VAS083_F_Ilgalaikioturt91Nuotekusurinki1" localSheetId="11">'Forma 12'!$J$142</definedName>
    <definedName name="VAS083_F_Ilgalaikioturt91Nuotekuvalymas1" localSheetId="11">'Forma 12'!$K$142</definedName>
    <definedName name="VAS083_F_Ilgalaikioturt91Pavirsiniunuot1" localSheetId="11">'Forma 12'!$M$142</definedName>
    <definedName name="VAS083_F_Ilgalaikioturt91Turtovienetask1" localSheetId="11">'Forma 12'!$F$142</definedName>
    <definedName name="VAS083_F_Ilgalaikioturt92Apskaitosveikla1" localSheetId="11">'Forma 12'!$N$143</definedName>
    <definedName name="VAS083_F_Ilgalaikioturt92Geriamojovande7" localSheetId="11">'Forma 12'!$G$143</definedName>
    <definedName name="VAS083_F_Ilgalaikioturt92Geriamojovande8" localSheetId="11">'Forma 12'!$H$143</definedName>
    <definedName name="VAS083_F_Ilgalaikioturt92Geriamojovande9" localSheetId="11">'Forma 12'!$I$143</definedName>
    <definedName name="VAS083_F_Ilgalaikioturt92Inventorinisnu1" localSheetId="11">'Forma 12'!$D$143</definedName>
    <definedName name="VAS083_F_Ilgalaikioturt92Kitareguliuoja1" localSheetId="11">'Forma 12'!$O$143</definedName>
    <definedName name="VAS083_F_Ilgalaikioturt92Kitosveiklosne1" localSheetId="11">'Forma 12'!$P$143</definedName>
    <definedName name="VAS083_F_Ilgalaikioturt92Lrklimatokaito1" localSheetId="11">'Forma 12'!$E$143</definedName>
    <definedName name="VAS083_F_Ilgalaikioturt92Nuotekudumblot1" localSheetId="11">'Forma 12'!$L$143</definedName>
    <definedName name="VAS083_F_Ilgalaikioturt92Nuotekusurinki1" localSheetId="11">'Forma 12'!$J$143</definedName>
    <definedName name="VAS083_F_Ilgalaikioturt92Nuotekuvalymas1" localSheetId="11">'Forma 12'!$K$143</definedName>
    <definedName name="VAS083_F_Ilgalaikioturt92Pavirsiniunuot1" localSheetId="11">'Forma 12'!$M$143</definedName>
    <definedName name="VAS083_F_Ilgalaikioturt92Turtovienetask1" localSheetId="11">'Forma 12'!$F$143</definedName>
    <definedName name="VAS083_F_Ilgalaikioturt93Apskaitosveikla1" localSheetId="11">'Forma 12'!$N$144</definedName>
    <definedName name="VAS083_F_Ilgalaikioturt93Geriamojovande7" localSheetId="11">'Forma 12'!$G$144</definedName>
    <definedName name="VAS083_F_Ilgalaikioturt93Geriamojovande8" localSheetId="11">'Forma 12'!$H$144</definedName>
    <definedName name="VAS083_F_Ilgalaikioturt93Geriamojovande9" localSheetId="11">'Forma 12'!$I$144</definedName>
    <definedName name="VAS083_F_Ilgalaikioturt93Inventorinisnu1" localSheetId="11">'Forma 12'!$D$144</definedName>
    <definedName name="VAS083_F_Ilgalaikioturt93Kitareguliuoja1" localSheetId="11">'Forma 12'!$O$144</definedName>
    <definedName name="VAS083_F_Ilgalaikioturt93Kitosveiklosne1" localSheetId="11">'Forma 12'!$P$144</definedName>
    <definedName name="VAS083_F_Ilgalaikioturt93Lrklimatokaito1" localSheetId="11">'Forma 12'!$E$144</definedName>
    <definedName name="VAS083_F_Ilgalaikioturt93Nuotekudumblot1" localSheetId="11">'Forma 12'!$L$144</definedName>
    <definedName name="VAS083_F_Ilgalaikioturt93Nuotekusurinki1" localSheetId="11">'Forma 12'!$J$144</definedName>
    <definedName name="VAS083_F_Ilgalaikioturt93Nuotekuvalymas1" localSheetId="11">'Forma 12'!$K$144</definedName>
    <definedName name="VAS083_F_Ilgalaikioturt93Pavirsiniunuot1" localSheetId="11">'Forma 12'!$M$144</definedName>
    <definedName name="VAS083_F_Ilgalaikioturt93Turtovienetask1" localSheetId="11">'Forma 12'!$F$144</definedName>
    <definedName name="VAS083_F_Ilgalaikioturt94Apskaitosveikla1" localSheetId="11">'Forma 12'!$N$146</definedName>
    <definedName name="VAS083_F_Ilgalaikioturt94Geriamojovande7" localSheetId="11">'Forma 12'!$G$146</definedName>
    <definedName name="VAS083_F_Ilgalaikioturt94Geriamojovande8" localSheetId="11">'Forma 12'!$H$146</definedName>
    <definedName name="VAS083_F_Ilgalaikioturt94Geriamojovande9" localSheetId="11">'Forma 12'!$I$146</definedName>
    <definedName name="VAS083_F_Ilgalaikioturt94Inventorinisnu1" localSheetId="11">'Forma 12'!$D$146</definedName>
    <definedName name="VAS083_F_Ilgalaikioturt94Kitareguliuoja1" localSheetId="11">'Forma 12'!$O$146</definedName>
    <definedName name="VAS083_F_Ilgalaikioturt94Kitosveiklosne1" localSheetId="11">'Forma 12'!$P$146</definedName>
    <definedName name="VAS083_F_Ilgalaikioturt94Lrklimatokaito1" localSheetId="11">'Forma 12'!$E$146</definedName>
    <definedName name="VAS083_F_Ilgalaikioturt94Nuotekudumblot1" localSheetId="11">'Forma 12'!$L$146</definedName>
    <definedName name="VAS083_F_Ilgalaikioturt94Nuotekusurinki1" localSheetId="11">'Forma 12'!$J$146</definedName>
    <definedName name="VAS083_F_Ilgalaikioturt94Nuotekuvalymas1" localSheetId="11">'Forma 12'!$K$146</definedName>
    <definedName name="VAS083_F_Ilgalaikioturt94Pavirsiniunuot1" localSheetId="11">'Forma 12'!$M$146</definedName>
    <definedName name="VAS083_F_Ilgalaikioturt94Turtovienetask1" localSheetId="11">'Forma 12'!$F$146</definedName>
    <definedName name="VAS083_F_Ilgalaikioturt95Apskaitosveikla1" localSheetId="11">'Forma 12'!$N$147</definedName>
    <definedName name="VAS083_F_Ilgalaikioturt95Geriamojovande7" localSheetId="11">'Forma 12'!$G$147</definedName>
    <definedName name="VAS083_F_Ilgalaikioturt95Geriamojovande8" localSheetId="11">'Forma 12'!$H$147</definedName>
    <definedName name="VAS083_F_Ilgalaikioturt95Geriamojovande9" localSheetId="11">'Forma 12'!$I$147</definedName>
    <definedName name="VAS083_F_Ilgalaikioturt95Inventorinisnu1" localSheetId="11">'Forma 12'!$D$147</definedName>
    <definedName name="VAS083_F_Ilgalaikioturt95Kitareguliuoja1" localSheetId="11">'Forma 12'!$O$147</definedName>
    <definedName name="VAS083_F_Ilgalaikioturt95Kitosveiklosne1" localSheetId="11">'Forma 12'!$P$147</definedName>
    <definedName name="VAS083_F_Ilgalaikioturt95Lrklimatokaito1" localSheetId="11">'Forma 12'!$E$147</definedName>
    <definedName name="VAS083_F_Ilgalaikioturt95Nuotekudumblot1" localSheetId="11">'Forma 12'!$L$147</definedName>
    <definedName name="VAS083_F_Ilgalaikioturt95Nuotekusurinki1" localSheetId="11">'Forma 12'!$J$147</definedName>
    <definedName name="VAS083_F_Ilgalaikioturt95Nuotekuvalymas1" localSheetId="11">'Forma 12'!$K$147</definedName>
    <definedName name="VAS083_F_Ilgalaikioturt95Pavirsiniunuot1" localSheetId="11">'Forma 12'!$M$147</definedName>
    <definedName name="VAS083_F_Ilgalaikioturt95Turtovienetask1" localSheetId="11">'Forma 12'!$F$147</definedName>
    <definedName name="VAS083_F_Ilgalaikioturt96Apskaitosveikla1" localSheetId="11">'Forma 12'!$N$148</definedName>
    <definedName name="VAS083_F_Ilgalaikioturt96Geriamojovande7" localSheetId="11">'Forma 12'!$G$148</definedName>
    <definedName name="VAS083_F_Ilgalaikioturt96Geriamojovande8" localSheetId="11">'Forma 12'!$H$148</definedName>
    <definedName name="VAS083_F_Ilgalaikioturt96Geriamojovande9" localSheetId="11">'Forma 12'!$I$148</definedName>
    <definedName name="VAS083_F_Ilgalaikioturt96Inventorinisnu1" localSheetId="11">'Forma 12'!$D$148</definedName>
    <definedName name="VAS083_F_Ilgalaikioturt96Kitareguliuoja1" localSheetId="11">'Forma 12'!$O$148</definedName>
    <definedName name="VAS083_F_Ilgalaikioturt96Kitosveiklosne1" localSheetId="11">'Forma 12'!$P$148</definedName>
    <definedName name="VAS083_F_Ilgalaikioturt96Lrklimatokaito1" localSheetId="11">'Forma 12'!$E$148</definedName>
    <definedName name="VAS083_F_Ilgalaikioturt96Nuotekudumblot1" localSheetId="11">'Forma 12'!$L$148</definedName>
    <definedName name="VAS083_F_Ilgalaikioturt96Nuotekusurinki1" localSheetId="11">'Forma 12'!$J$148</definedName>
    <definedName name="VAS083_F_Ilgalaikioturt96Nuotekuvalymas1" localSheetId="11">'Forma 12'!$K$148</definedName>
    <definedName name="VAS083_F_Ilgalaikioturt96Pavirsiniunuot1" localSheetId="11">'Forma 12'!$M$148</definedName>
    <definedName name="VAS083_F_Ilgalaikioturt96Turtovienetask1" localSheetId="11">'Forma 12'!$F$148</definedName>
    <definedName name="VAS083_F_Ilgalaikioturt97Apskaitosveikla1" localSheetId="11">'Forma 12'!$N$150</definedName>
    <definedName name="VAS083_F_Ilgalaikioturt97Geriamojovande7" localSheetId="11">'Forma 12'!$G$150</definedName>
    <definedName name="VAS083_F_Ilgalaikioturt97Geriamojovande8" localSheetId="11">'Forma 12'!$H$150</definedName>
    <definedName name="VAS083_F_Ilgalaikioturt97Geriamojovande9" localSheetId="11">'Forma 12'!$I$150</definedName>
    <definedName name="VAS083_F_Ilgalaikioturt97Inventorinisnu1" localSheetId="11">'Forma 12'!$D$150</definedName>
    <definedName name="VAS083_F_Ilgalaikioturt97Kitareguliuoja1" localSheetId="11">'Forma 12'!$O$150</definedName>
    <definedName name="VAS083_F_Ilgalaikioturt97Kitosveiklosne1" localSheetId="11">'Forma 12'!$P$150</definedName>
    <definedName name="VAS083_F_Ilgalaikioturt97Lrklimatokaito1" localSheetId="11">'Forma 12'!$E$150</definedName>
    <definedName name="VAS083_F_Ilgalaikioturt97Nuotekudumblot1" localSheetId="11">'Forma 12'!$L$150</definedName>
    <definedName name="VAS083_F_Ilgalaikioturt97Nuotekusurinki1" localSheetId="11">'Forma 12'!$J$150</definedName>
    <definedName name="VAS083_F_Ilgalaikioturt97Nuotekuvalymas1" localSheetId="11">'Forma 12'!$K$150</definedName>
    <definedName name="VAS083_F_Ilgalaikioturt97Pavirsiniunuot1" localSheetId="11">'Forma 12'!$M$150</definedName>
    <definedName name="VAS083_F_Ilgalaikioturt97Turtovienetask1" localSheetId="11">'Forma 12'!$F$150</definedName>
    <definedName name="VAS083_F_Ilgalaikioturt98Apskaitosveikla1" localSheetId="11">'Forma 12'!$N$151</definedName>
    <definedName name="VAS083_F_Ilgalaikioturt98Geriamojovande7" localSheetId="11">'Forma 12'!$G$151</definedName>
    <definedName name="VAS083_F_Ilgalaikioturt98Geriamojovande8" localSheetId="11">'Forma 12'!$H$151</definedName>
    <definedName name="VAS083_F_Ilgalaikioturt98Geriamojovande9" localSheetId="11">'Forma 12'!$I$151</definedName>
    <definedName name="VAS083_F_Ilgalaikioturt98Inventorinisnu1" localSheetId="11">'Forma 12'!$D$151</definedName>
    <definedName name="VAS083_F_Ilgalaikioturt98Kitareguliuoja1" localSheetId="11">'Forma 12'!$O$151</definedName>
    <definedName name="VAS083_F_Ilgalaikioturt98Kitosveiklosne1" localSheetId="11">'Forma 12'!$P$151</definedName>
    <definedName name="VAS083_F_Ilgalaikioturt98Lrklimatokaito1" localSheetId="11">'Forma 12'!$E$151</definedName>
    <definedName name="VAS083_F_Ilgalaikioturt98Nuotekudumblot1" localSheetId="11">'Forma 12'!$L$151</definedName>
    <definedName name="VAS083_F_Ilgalaikioturt98Nuotekusurinki1" localSheetId="11">'Forma 12'!$J$151</definedName>
    <definedName name="VAS083_F_Ilgalaikioturt98Nuotekuvalymas1" localSheetId="11">'Forma 12'!$K$151</definedName>
    <definedName name="VAS083_F_Ilgalaikioturt98Pavirsiniunuot1" localSheetId="11">'Forma 12'!$M$151</definedName>
    <definedName name="VAS083_F_Ilgalaikioturt98Turtovienetask1" localSheetId="11">'Forma 12'!$F$151</definedName>
    <definedName name="VAS083_F_Ilgalaikioturt99Apskaitosveikla1" localSheetId="11">'Forma 12'!$N$152</definedName>
    <definedName name="VAS083_F_Ilgalaikioturt99Geriamojovande7" localSheetId="11">'Forma 12'!$G$152</definedName>
    <definedName name="VAS083_F_Ilgalaikioturt99Geriamojovande8" localSheetId="11">'Forma 12'!$H$152</definedName>
    <definedName name="VAS083_F_Ilgalaikioturt99Geriamojovande9" localSheetId="11">'Forma 12'!$I$152</definedName>
    <definedName name="VAS083_F_Ilgalaikioturt99Inventorinisnu1" localSheetId="11">'Forma 12'!$D$152</definedName>
    <definedName name="VAS083_F_Ilgalaikioturt99Kitareguliuoja1" localSheetId="11">'Forma 12'!$O$152</definedName>
    <definedName name="VAS083_F_Ilgalaikioturt99Kitosveiklosne1" localSheetId="11">'Forma 12'!$P$152</definedName>
    <definedName name="VAS083_F_Ilgalaikioturt99Lrklimatokaito1" localSheetId="11">'Forma 12'!$E$152</definedName>
    <definedName name="VAS083_F_Ilgalaikioturt99Nuotekudumblot1" localSheetId="11">'Forma 12'!$L$152</definedName>
    <definedName name="VAS083_F_Ilgalaikioturt99Nuotekusurinki1" localSheetId="11">'Forma 12'!$J$152</definedName>
    <definedName name="VAS083_F_Ilgalaikioturt99Nuotekuvalymas1" localSheetId="11">'Forma 12'!$K$152</definedName>
    <definedName name="VAS083_F_Ilgalaikioturt99Pavirsiniunuot1" localSheetId="11">'Forma 12'!$M$152</definedName>
    <definedName name="VAS083_F_Ilgalaikioturt99Turtovienetask1" localSheetId="11">'Forma 12'!$F$152</definedName>
    <definedName name="VAS083_F_Ilgalaikioturt9Apskaitosveikla1" localSheetId="11">'Forma 12'!$N$23</definedName>
    <definedName name="VAS083_F_Ilgalaikioturt9Geriamojovande7" localSheetId="11">'Forma 12'!$G$23</definedName>
    <definedName name="VAS083_F_Ilgalaikioturt9Geriamojovande8" localSheetId="11">'Forma 12'!$H$23</definedName>
    <definedName name="VAS083_F_Ilgalaikioturt9Geriamojovande9" localSheetId="11">'Forma 12'!$I$23</definedName>
    <definedName name="VAS083_F_Ilgalaikioturt9Inventorinisnu1" localSheetId="11">'Forma 12'!$D$23</definedName>
    <definedName name="VAS083_F_Ilgalaikioturt9Kitareguliuoja1" localSheetId="11">'Forma 12'!$O$23</definedName>
    <definedName name="VAS083_F_Ilgalaikioturt9Kitosveiklosne1" localSheetId="11">'Forma 12'!$P$23</definedName>
    <definedName name="VAS083_F_Ilgalaikioturt9Lrklimatokaito1" localSheetId="11">'Forma 12'!$E$23</definedName>
    <definedName name="VAS083_F_Ilgalaikioturt9Nuotekudumblot1" localSheetId="11">'Forma 12'!$L$23</definedName>
    <definedName name="VAS083_F_Ilgalaikioturt9Nuotekusurinki1" localSheetId="11">'Forma 12'!$J$23</definedName>
    <definedName name="VAS083_F_Ilgalaikioturt9Nuotekuvalymas1" localSheetId="11">'Forma 12'!$K$23</definedName>
    <definedName name="VAS083_F_Ilgalaikioturt9Pavirsiniunuot1" localSheetId="11">'Forma 12'!$M$23</definedName>
    <definedName name="VAS083_F_Ilgalaikioturt9Turtovienetask1" localSheetId="11">'Forma 12'!$F$23</definedName>
    <definedName name="VAS083_F_Irankiaimatavi1Apskaitosveikla1" localSheetId="11">'Forma 12'!$N$75</definedName>
    <definedName name="VAS083_F_Irankiaimatavi1Geriamojovande7" localSheetId="11">'Forma 12'!$G$75</definedName>
    <definedName name="VAS083_F_Irankiaimatavi1Geriamojovande8" localSheetId="11">'Forma 12'!$H$75</definedName>
    <definedName name="VAS083_F_Irankiaimatavi1Geriamojovande9" localSheetId="11">'Forma 12'!$I$75</definedName>
    <definedName name="VAS083_F_Irankiaimatavi1Kitareguliuoja1" localSheetId="11">'Forma 12'!$O$75</definedName>
    <definedName name="VAS083_F_Irankiaimatavi1Kitosveiklosne1" localSheetId="11">'Forma 12'!$P$75</definedName>
    <definedName name="VAS083_F_Irankiaimatavi1Nuotekudumblot1" localSheetId="11">'Forma 12'!$L$75</definedName>
    <definedName name="VAS083_F_Irankiaimatavi1Nuotekusurinki1" localSheetId="11">'Forma 12'!$J$75</definedName>
    <definedName name="VAS083_F_Irankiaimatavi1Nuotekuvalymas1" localSheetId="11">'Forma 12'!$K$75</definedName>
    <definedName name="VAS083_F_Irankiaimatavi1Pavirsiniunuot1" localSheetId="11">'Forma 12'!$M$75</definedName>
    <definedName name="VAS083_F_Irankiaimatavi2Apskaitosveikla1" localSheetId="11">'Forma 12'!$N$157</definedName>
    <definedName name="VAS083_F_Irankiaimatavi2Geriamojovande7" localSheetId="11">'Forma 12'!$G$157</definedName>
    <definedName name="VAS083_F_Irankiaimatavi2Geriamojovande8" localSheetId="11">'Forma 12'!$H$157</definedName>
    <definedName name="VAS083_F_Irankiaimatavi2Geriamojovande9" localSheetId="11">'Forma 12'!$I$157</definedName>
    <definedName name="VAS083_F_Irankiaimatavi2Kitareguliuoja1" localSheetId="11">'Forma 12'!$O$157</definedName>
    <definedName name="VAS083_F_Irankiaimatavi2Kitosveiklosne1" localSheetId="11">'Forma 12'!$P$157</definedName>
    <definedName name="VAS083_F_Irankiaimatavi2Nuotekudumblot1" localSheetId="11">'Forma 12'!$L$157</definedName>
    <definedName name="VAS083_F_Irankiaimatavi2Nuotekusurinki1" localSheetId="11">'Forma 12'!$J$157</definedName>
    <definedName name="VAS083_F_Irankiaimatavi2Nuotekuvalymas1" localSheetId="11">'Forma 12'!$K$157</definedName>
    <definedName name="VAS083_F_Irankiaimatavi2Pavirsiniunuot1" localSheetId="11">'Forma 12'!$M$157</definedName>
    <definedName name="VAS083_F_Irankiaimatavi3Apskaitosveikla1" localSheetId="11">'Forma 12'!$N$239</definedName>
    <definedName name="VAS083_F_Irankiaimatavi3Geriamojovande7" localSheetId="11">'Forma 12'!$G$239</definedName>
    <definedName name="VAS083_F_Irankiaimatavi3Geriamojovande8" localSheetId="11">'Forma 12'!$H$239</definedName>
    <definedName name="VAS083_F_Irankiaimatavi3Geriamojovande9" localSheetId="11">'Forma 12'!$I$239</definedName>
    <definedName name="VAS083_F_Irankiaimatavi3Kitareguliuoja1" localSheetId="11">'Forma 12'!$O$239</definedName>
    <definedName name="VAS083_F_Irankiaimatavi3Kitosveiklosne1" localSheetId="11">'Forma 12'!$P$239</definedName>
    <definedName name="VAS083_F_Irankiaimatavi3Nuotekudumblot1" localSheetId="11">'Forma 12'!$L$239</definedName>
    <definedName name="VAS083_F_Irankiaimatavi3Nuotekusurinki1" localSheetId="11">'Forma 12'!$J$239</definedName>
    <definedName name="VAS083_F_Irankiaimatavi3Nuotekuvalymas1" localSheetId="11">'Forma 12'!$K$239</definedName>
    <definedName name="VAS083_F_Irankiaimatavi3Pavirsiniunuot1" localSheetId="11">'Forma 12'!$M$239</definedName>
    <definedName name="VAS083_F_Irasyti1Apskaitosveikla1" localSheetId="11">'Forma 12'!$N$253</definedName>
    <definedName name="VAS083_F_Irasyti1Geriamojovande7" localSheetId="11">'Forma 12'!$G$253</definedName>
    <definedName name="VAS083_F_Irasyti1Geriamojovande8" localSheetId="11">'Forma 12'!$H$253</definedName>
    <definedName name="VAS083_F_Irasyti1Geriamojovande9" localSheetId="11">'Forma 12'!$I$253</definedName>
    <definedName name="VAS083_F_Irasyti1Inventorinisnu1" localSheetId="11">'Forma 12'!$D$253</definedName>
    <definedName name="VAS083_F_Irasyti1Kitareguliuoja1" localSheetId="11">'Forma 12'!$O$253</definedName>
    <definedName name="VAS083_F_Irasyti1Kitosveiklosne1" localSheetId="11">'Forma 12'!$P$253</definedName>
    <definedName name="VAS083_F_Irasyti1Lrklimatokaito1" localSheetId="11">'Forma 12'!$E$253</definedName>
    <definedName name="VAS083_F_Irasyti1Nuotekudumblot1" localSheetId="11">'Forma 12'!$L$253</definedName>
    <definedName name="VAS083_F_Irasyti1Nuotekusurinki1" localSheetId="11">'Forma 12'!$J$253</definedName>
    <definedName name="VAS083_F_Irasyti1Nuotekuvalymas1" localSheetId="11">'Forma 12'!$K$253</definedName>
    <definedName name="VAS083_F_Irasyti1Pavirsiniunuot1" localSheetId="11">'Forma 12'!$M$253</definedName>
    <definedName name="VAS083_F_Irasyti1Turtovienetask1" localSheetId="11">'Forma 12'!$F$253</definedName>
    <definedName name="VAS083_F_Irasyti2Apskaitosveikla1" localSheetId="11">'Forma 12'!$N$254</definedName>
    <definedName name="VAS083_F_Irasyti2Geriamojovande7" localSheetId="11">'Forma 12'!$G$254</definedName>
    <definedName name="VAS083_F_Irasyti2Geriamojovande8" localSheetId="11">'Forma 12'!$H$254</definedName>
    <definedName name="VAS083_F_Irasyti2Geriamojovande9" localSheetId="11">'Forma 12'!$I$254</definedName>
    <definedName name="VAS083_F_Irasyti2Inventorinisnu1" localSheetId="11">'Forma 12'!$D$254</definedName>
    <definedName name="VAS083_F_Irasyti2Kitareguliuoja1" localSheetId="11">'Forma 12'!$O$254</definedName>
    <definedName name="VAS083_F_Irasyti2Kitosveiklosne1" localSheetId="11">'Forma 12'!$P$254</definedName>
    <definedName name="VAS083_F_Irasyti2Lrklimatokaito1" localSheetId="11">'Forma 12'!$E$254</definedName>
    <definedName name="VAS083_F_Irasyti2Nuotekudumblot1" localSheetId="11">'Forma 12'!$L$254</definedName>
    <definedName name="VAS083_F_Irasyti2Nuotekusurinki1" localSheetId="11">'Forma 12'!$J$254</definedName>
    <definedName name="VAS083_F_Irasyti2Nuotekuvalymas1" localSheetId="11">'Forma 12'!$K$254</definedName>
    <definedName name="VAS083_F_Irasyti2Pavirsiniunuot1" localSheetId="11">'Forma 12'!$M$254</definedName>
    <definedName name="VAS083_F_Irasyti2Turtovienetask1" localSheetId="11">'Forma 12'!$F$254</definedName>
    <definedName name="VAS083_F_Irasyti3Apskaitosveikla1" localSheetId="11">'Forma 12'!$N$255</definedName>
    <definedName name="VAS083_F_Irasyti3Geriamojovande7" localSheetId="11">'Forma 12'!$G$255</definedName>
    <definedName name="VAS083_F_Irasyti3Geriamojovande8" localSheetId="11">'Forma 12'!$H$255</definedName>
    <definedName name="VAS083_F_Irasyti3Geriamojovande9" localSheetId="11">'Forma 12'!$I$255</definedName>
    <definedName name="VAS083_F_Irasyti3Inventorinisnu1" localSheetId="11">'Forma 12'!$D$255</definedName>
    <definedName name="VAS083_F_Irasyti3Kitareguliuoja1" localSheetId="11">'Forma 12'!$O$255</definedName>
    <definedName name="VAS083_F_Irasyti3Kitosveiklosne1" localSheetId="11">'Forma 12'!$P$255</definedName>
    <definedName name="VAS083_F_Irasyti3Lrklimatokaito1" localSheetId="11">'Forma 12'!$E$255</definedName>
    <definedName name="VAS083_F_Irasyti3Nuotekudumblot1" localSheetId="11">'Forma 12'!$L$255</definedName>
    <definedName name="VAS083_F_Irasyti3Nuotekusurinki1" localSheetId="11">'Forma 12'!$J$255</definedName>
    <definedName name="VAS083_F_Irasyti3Nuotekuvalymas1" localSheetId="11">'Forma 12'!$K$255</definedName>
    <definedName name="VAS083_F_Irasyti3Pavirsiniunuot1" localSheetId="11">'Forma 12'!$M$255</definedName>
    <definedName name="VAS083_F_Irasyti3Turtovienetask1" localSheetId="11">'Forma 12'!$F$255</definedName>
    <definedName name="VAS083_F_Keliaiaikstele1Apskaitosveikla1" localSheetId="11">'Forma 12'!$N$29</definedName>
    <definedName name="VAS083_F_Keliaiaikstele1Geriamojovande7" localSheetId="11">'Forma 12'!$G$29</definedName>
    <definedName name="VAS083_F_Keliaiaikstele1Geriamojovande8" localSheetId="11">'Forma 12'!$H$29</definedName>
    <definedName name="VAS083_F_Keliaiaikstele1Geriamojovande9" localSheetId="11">'Forma 12'!$I$29</definedName>
    <definedName name="VAS083_F_Keliaiaikstele1Kitareguliuoja1" localSheetId="11">'Forma 12'!$O$29</definedName>
    <definedName name="VAS083_F_Keliaiaikstele1Kitosveiklosne1" localSheetId="11">'Forma 12'!$P$29</definedName>
    <definedName name="VAS083_F_Keliaiaikstele1Nuotekudumblot1" localSheetId="11">'Forma 12'!$L$29</definedName>
    <definedName name="VAS083_F_Keliaiaikstele1Nuotekusurinki1" localSheetId="11">'Forma 12'!$J$29</definedName>
    <definedName name="VAS083_F_Keliaiaikstele1Nuotekuvalymas1" localSheetId="11">'Forma 12'!$K$29</definedName>
    <definedName name="VAS083_F_Keliaiaikstele1Pavirsiniunuot1" localSheetId="11">'Forma 12'!$M$29</definedName>
    <definedName name="VAS083_F_Keliaiaikstele2Apskaitosveikla1" localSheetId="11">'Forma 12'!$N$111</definedName>
    <definedName name="VAS083_F_Keliaiaikstele2Geriamojovande7" localSheetId="11">'Forma 12'!$G$111</definedName>
    <definedName name="VAS083_F_Keliaiaikstele2Geriamojovande8" localSheetId="11">'Forma 12'!$H$111</definedName>
    <definedName name="VAS083_F_Keliaiaikstele2Geriamojovande9" localSheetId="11">'Forma 12'!$I$111</definedName>
    <definedName name="VAS083_F_Keliaiaikstele2Kitareguliuoja1" localSheetId="11">'Forma 12'!$O$111</definedName>
    <definedName name="VAS083_F_Keliaiaikstele2Kitosveiklosne1" localSheetId="11">'Forma 12'!$P$111</definedName>
    <definedName name="VAS083_F_Keliaiaikstele2Nuotekudumblot1" localSheetId="11">'Forma 12'!$L$111</definedName>
    <definedName name="VAS083_F_Keliaiaikstele2Nuotekusurinki1" localSheetId="11">'Forma 12'!$J$111</definedName>
    <definedName name="VAS083_F_Keliaiaikstele2Nuotekuvalymas1" localSheetId="11">'Forma 12'!$K$111</definedName>
    <definedName name="VAS083_F_Keliaiaikstele2Pavirsiniunuot1" localSheetId="11">'Forma 12'!$M$111</definedName>
    <definedName name="VAS083_F_Keliaiaikstele3Apskaitosveikla1" localSheetId="11">'Forma 12'!$N$193</definedName>
    <definedName name="VAS083_F_Keliaiaikstele3Geriamojovande7" localSheetId="11">'Forma 12'!$G$193</definedName>
    <definedName name="VAS083_F_Keliaiaikstele3Geriamojovande8" localSheetId="11">'Forma 12'!$H$193</definedName>
    <definedName name="VAS083_F_Keliaiaikstele3Geriamojovande9" localSheetId="11">'Forma 12'!$I$193</definedName>
    <definedName name="VAS083_F_Keliaiaikstele3Kitareguliuoja1" localSheetId="11">'Forma 12'!$O$193</definedName>
    <definedName name="VAS083_F_Keliaiaikstele3Kitosveiklosne1" localSheetId="11">'Forma 12'!$P$193</definedName>
    <definedName name="VAS083_F_Keliaiaikstele3Nuotekudumblot1" localSheetId="11">'Forma 12'!$L$193</definedName>
    <definedName name="VAS083_F_Keliaiaikstele3Nuotekusurinki1" localSheetId="11">'Forma 12'!$J$193</definedName>
    <definedName name="VAS083_F_Keliaiaikstele3Nuotekuvalymas1" localSheetId="11">'Forma 12'!$K$193</definedName>
    <definedName name="VAS083_F_Keliaiaikstele3Pavirsiniunuot1" localSheetId="11">'Forma 12'!$M$193</definedName>
    <definedName name="VAS083_F_Kitasilgalaiki1Apskaitosveikla1" localSheetId="11">'Forma 12'!$N$88</definedName>
    <definedName name="VAS083_F_Kitasilgalaiki1Geriamojovande7" localSheetId="11">'Forma 12'!$G$88</definedName>
    <definedName name="VAS083_F_Kitasilgalaiki1Geriamojovande8" localSheetId="11">'Forma 12'!$H$88</definedName>
    <definedName name="VAS083_F_Kitasilgalaiki1Geriamojovande9" localSheetId="11">'Forma 12'!$I$88</definedName>
    <definedName name="VAS083_F_Kitasilgalaiki1Kitareguliuoja1" localSheetId="11">'Forma 12'!$O$88</definedName>
    <definedName name="VAS083_F_Kitasilgalaiki1Kitosveiklosne1" localSheetId="11">'Forma 12'!$P$88</definedName>
    <definedName name="VAS083_F_Kitasilgalaiki1Nuotekudumblot1" localSheetId="11">'Forma 12'!$L$88</definedName>
    <definedName name="VAS083_F_Kitasilgalaiki1Nuotekusurinki1" localSheetId="11">'Forma 12'!$J$88</definedName>
    <definedName name="VAS083_F_Kitasilgalaiki1Nuotekuvalymas1" localSheetId="11">'Forma 12'!$K$88</definedName>
    <definedName name="VAS083_F_Kitasilgalaiki1Pavirsiniunuot1" localSheetId="11">'Forma 12'!$M$88</definedName>
    <definedName name="VAS083_F_Kitasilgalaiki2Apskaitosveikla1" localSheetId="11">'Forma 12'!$N$170</definedName>
    <definedName name="VAS083_F_Kitasilgalaiki2Geriamojovande7" localSheetId="11">'Forma 12'!$G$170</definedName>
    <definedName name="VAS083_F_Kitasilgalaiki2Geriamojovande8" localSheetId="11">'Forma 12'!$H$170</definedName>
    <definedName name="VAS083_F_Kitasilgalaiki2Geriamojovande9" localSheetId="11">'Forma 12'!$I$170</definedName>
    <definedName name="VAS083_F_Kitasilgalaiki2Kitareguliuoja1" localSheetId="11">'Forma 12'!$O$170</definedName>
    <definedName name="VAS083_F_Kitasilgalaiki2Kitosveiklosne1" localSheetId="11">'Forma 12'!$P$170</definedName>
    <definedName name="VAS083_F_Kitasilgalaiki2Nuotekudumblot1" localSheetId="11">'Forma 12'!$L$170</definedName>
    <definedName name="VAS083_F_Kitasilgalaiki2Nuotekusurinki1" localSheetId="11">'Forma 12'!$J$170</definedName>
    <definedName name="VAS083_F_Kitasilgalaiki2Nuotekuvalymas1" localSheetId="11">'Forma 12'!$K$170</definedName>
    <definedName name="VAS083_F_Kitasilgalaiki2Pavirsiniunuot1" localSheetId="11">'Forma 12'!$M$170</definedName>
    <definedName name="VAS083_F_Kitasilgalaiki3Apskaitosveikla1" localSheetId="11">'Forma 12'!$N$252</definedName>
    <definedName name="VAS083_F_Kitasilgalaiki3Geriamojovande7" localSheetId="11">'Forma 12'!$G$252</definedName>
    <definedName name="VAS083_F_Kitasilgalaiki3Geriamojovande8" localSheetId="11">'Forma 12'!$H$252</definedName>
    <definedName name="VAS083_F_Kitasilgalaiki3Geriamojovande9" localSheetId="11">'Forma 12'!$I$252</definedName>
    <definedName name="VAS083_F_Kitasilgalaiki3Kitareguliuoja1" localSheetId="11">'Forma 12'!$O$252</definedName>
    <definedName name="VAS083_F_Kitasilgalaiki3Kitosveiklosne1" localSheetId="11">'Forma 12'!$P$252</definedName>
    <definedName name="VAS083_F_Kitasilgalaiki3Nuotekudumblot1" localSheetId="11">'Forma 12'!$L$252</definedName>
    <definedName name="VAS083_F_Kitasilgalaiki3Nuotekusurinki1" localSheetId="11">'Forma 12'!$J$252</definedName>
    <definedName name="VAS083_F_Kitasilgalaiki3Nuotekuvalymas1" localSheetId="11">'Forma 12'!$K$252</definedName>
    <definedName name="VAS083_F_Kitasilgalaiki3Pavirsiniunuot1" localSheetId="11">'Forma 12'!$M$252</definedName>
    <definedName name="VAS083_F_Kitasnemateria1Apskaitosveikla1" localSheetId="11">'Forma 12'!$N$20</definedName>
    <definedName name="VAS083_F_Kitasnemateria1Geriamojovande7" localSheetId="11">'Forma 12'!$G$20</definedName>
    <definedName name="VAS083_F_Kitasnemateria1Geriamojovande8" localSheetId="11">'Forma 12'!$H$20</definedName>
    <definedName name="VAS083_F_Kitasnemateria1Geriamojovande9" localSheetId="11">'Forma 12'!$I$20</definedName>
    <definedName name="VAS083_F_Kitasnemateria1Kitareguliuoja1" localSheetId="11">'Forma 12'!$O$20</definedName>
    <definedName name="VAS083_F_Kitasnemateria1Kitosveiklosne1" localSheetId="11">'Forma 12'!$P$20</definedName>
    <definedName name="VAS083_F_Kitasnemateria1Nuotekudumblot1" localSheetId="11">'Forma 12'!$L$20</definedName>
    <definedName name="VAS083_F_Kitasnemateria1Nuotekusurinki1" localSheetId="11">'Forma 12'!$J$20</definedName>
    <definedName name="VAS083_F_Kitasnemateria1Nuotekuvalymas1" localSheetId="11">'Forma 12'!$K$20</definedName>
    <definedName name="VAS083_F_Kitasnemateria1Pavirsiniunuot1" localSheetId="11">'Forma 12'!$M$20</definedName>
    <definedName name="VAS083_F_Kitasnemateria2Apskaitosveikla1" localSheetId="11">'Forma 12'!$N$102</definedName>
    <definedName name="VAS083_F_Kitasnemateria2Geriamojovande7" localSheetId="11">'Forma 12'!$G$102</definedName>
    <definedName name="VAS083_F_Kitasnemateria2Geriamojovande8" localSheetId="11">'Forma 12'!$H$102</definedName>
    <definedName name="VAS083_F_Kitasnemateria2Geriamojovande9" localSheetId="11">'Forma 12'!$I$102</definedName>
    <definedName name="VAS083_F_Kitasnemateria2Kitareguliuoja1" localSheetId="11">'Forma 12'!$O$102</definedName>
    <definedName name="VAS083_F_Kitasnemateria2Kitosveiklosne1" localSheetId="11">'Forma 12'!$P$102</definedName>
    <definedName name="VAS083_F_Kitasnemateria2Nuotekudumblot1" localSheetId="11">'Forma 12'!$L$102</definedName>
    <definedName name="VAS083_F_Kitasnemateria2Nuotekusurinki1" localSheetId="11">'Forma 12'!$J$102</definedName>
    <definedName name="VAS083_F_Kitasnemateria2Nuotekuvalymas1" localSheetId="11">'Forma 12'!$K$102</definedName>
    <definedName name="VAS083_F_Kitasnemateria2Pavirsiniunuot1" localSheetId="11">'Forma 12'!$M$102</definedName>
    <definedName name="VAS083_F_Kitasnemateria3Apskaitosveikla1" localSheetId="11">'Forma 12'!$N$184</definedName>
    <definedName name="VAS083_F_Kitasnemateria3Geriamojovande7" localSheetId="11">'Forma 12'!$G$184</definedName>
    <definedName name="VAS083_F_Kitasnemateria3Geriamojovande8" localSheetId="11">'Forma 12'!$H$184</definedName>
    <definedName name="VAS083_F_Kitasnemateria3Geriamojovande9" localSheetId="11">'Forma 12'!$I$184</definedName>
    <definedName name="VAS083_F_Kitasnemateria3Kitareguliuoja1" localSheetId="11">'Forma 12'!$O$184</definedName>
    <definedName name="VAS083_F_Kitasnemateria3Kitosveiklosne1" localSheetId="11">'Forma 12'!$P$184</definedName>
    <definedName name="VAS083_F_Kitasnemateria3Nuotekudumblot1" localSheetId="11">'Forma 12'!$L$184</definedName>
    <definedName name="VAS083_F_Kitasnemateria3Nuotekusurinki1" localSheetId="11">'Forma 12'!$J$184</definedName>
    <definedName name="VAS083_F_Kitasnemateria3Nuotekuvalymas1" localSheetId="11">'Forma 12'!$K$184</definedName>
    <definedName name="VAS083_F_Kitasnemateria3Pavirsiniunuot1" localSheetId="11">'Forma 12'!$M$184</definedName>
    <definedName name="VAS083_F_Kitigeriamojov1Apskaitosveikla1" localSheetId="11">'Forma 12'!$N$71</definedName>
    <definedName name="VAS083_F_Kitigeriamojov1Geriamojovande7" localSheetId="11">'Forma 12'!$G$71</definedName>
    <definedName name="VAS083_F_Kitigeriamojov1Geriamojovande8" localSheetId="11">'Forma 12'!$H$71</definedName>
    <definedName name="VAS083_F_Kitigeriamojov1Geriamojovande9" localSheetId="11">'Forma 12'!$I$71</definedName>
    <definedName name="VAS083_F_Kitigeriamojov1Kitareguliuoja1" localSheetId="11">'Forma 12'!$O$71</definedName>
    <definedName name="VAS083_F_Kitigeriamojov1Kitosveiklosne1" localSheetId="11">'Forma 12'!$P$71</definedName>
    <definedName name="VAS083_F_Kitigeriamojov1Nuotekudumblot1" localSheetId="11">'Forma 12'!$L$71</definedName>
    <definedName name="VAS083_F_Kitigeriamojov1Nuotekusurinki1" localSheetId="11">'Forma 12'!$J$71</definedName>
    <definedName name="VAS083_F_Kitigeriamojov1Nuotekuvalymas1" localSheetId="11">'Forma 12'!$K$71</definedName>
    <definedName name="VAS083_F_Kitigeriamojov1Pavirsiniunuot1" localSheetId="11">'Forma 12'!$M$71</definedName>
    <definedName name="VAS083_F_Kitigeriamojov2Apskaitosveikla1" localSheetId="11">'Forma 12'!$N$153</definedName>
    <definedName name="VAS083_F_Kitigeriamojov2Geriamojovande7" localSheetId="11">'Forma 12'!$G$153</definedName>
    <definedName name="VAS083_F_Kitigeriamojov2Geriamojovande8" localSheetId="11">'Forma 12'!$H$153</definedName>
    <definedName name="VAS083_F_Kitigeriamojov2Geriamojovande9" localSheetId="11">'Forma 12'!$I$153</definedName>
    <definedName name="VAS083_F_Kitigeriamojov2Kitareguliuoja1" localSheetId="11">'Forma 12'!$O$153</definedName>
    <definedName name="VAS083_F_Kitigeriamojov2Kitosveiklosne1" localSheetId="11">'Forma 12'!$P$153</definedName>
    <definedName name="VAS083_F_Kitigeriamojov2Nuotekudumblot1" localSheetId="11">'Forma 12'!$L$153</definedName>
    <definedName name="VAS083_F_Kitigeriamojov2Nuotekusurinki1" localSheetId="11">'Forma 12'!$J$153</definedName>
    <definedName name="VAS083_F_Kitigeriamojov2Nuotekuvalymas1" localSheetId="11">'Forma 12'!$K$153</definedName>
    <definedName name="VAS083_F_Kitigeriamojov2Pavirsiniunuot1" localSheetId="11">'Forma 12'!$M$153</definedName>
    <definedName name="VAS083_F_Kitigeriamojov3Apskaitosveikla1" localSheetId="11">'Forma 12'!$N$235</definedName>
    <definedName name="VAS083_F_Kitigeriamojov3Geriamojovande7" localSheetId="11">'Forma 12'!$G$235</definedName>
    <definedName name="VAS083_F_Kitigeriamojov3Geriamojovande8" localSheetId="11">'Forma 12'!$H$235</definedName>
    <definedName name="VAS083_F_Kitigeriamojov3Geriamojovande9" localSheetId="11">'Forma 12'!$I$235</definedName>
    <definedName name="VAS083_F_Kitigeriamojov3Kitareguliuoja1" localSheetId="11">'Forma 12'!$O$235</definedName>
    <definedName name="VAS083_F_Kitigeriamojov3Kitosveiklosne1" localSheetId="11">'Forma 12'!$P$235</definedName>
    <definedName name="VAS083_F_Kitigeriamojov3Nuotekudumblot1" localSheetId="11">'Forma 12'!$L$235</definedName>
    <definedName name="VAS083_F_Kitigeriamojov3Nuotekusurinki1" localSheetId="11">'Forma 12'!$J$235</definedName>
    <definedName name="VAS083_F_Kitigeriamojov3Nuotekuvalymas1" localSheetId="11">'Forma 12'!$K$235</definedName>
    <definedName name="VAS083_F_Kitigeriamojov3Pavirsiniunuot1" localSheetId="11">'Forma 12'!$M$235</definedName>
    <definedName name="VAS083_F_Kitiirenginiai1Apskaitosveikla1" localSheetId="11">'Forma 12'!$N$45</definedName>
    <definedName name="VAS083_F_Kitiirenginiai1Geriamojovande7" localSheetId="11">'Forma 12'!$G$45</definedName>
    <definedName name="VAS083_F_Kitiirenginiai1Geriamojovande8" localSheetId="11">'Forma 12'!$H$45</definedName>
    <definedName name="VAS083_F_Kitiirenginiai1Geriamojovande9" localSheetId="11">'Forma 12'!$I$45</definedName>
    <definedName name="VAS083_F_Kitiirenginiai1Kitareguliuoja1" localSheetId="11">'Forma 12'!$O$45</definedName>
    <definedName name="VAS083_F_Kitiirenginiai1Kitosveiklosne1" localSheetId="11">'Forma 12'!$P$45</definedName>
    <definedName name="VAS083_F_Kitiirenginiai1Nuotekudumblot1" localSheetId="11">'Forma 12'!$L$45</definedName>
    <definedName name="VAS083_F_Kitiirenginiai1Nuotekusurinki1" localSheetId="11">'Forma 12'!$J$45</definedName>
    <definedName name="VAS083_F_Kitiirenginiai1Nuotekuvalymas1" localSheetId="11">'Forma 12'!$K$45</definedName>
    <definedName name="VAS083_F_Kitiirenginiai1Pavirsiniunuot1" localSheetId="11">'Forma 12'!$M$45</definedName>
    <definedName name="VAS083_F_Kitiirenginiai2Apskaitosveikla1" localSheetId="11">'Forma 12'!$N$58</definedName>
    <definedName name="VAS083_F_Kitiirenginiai2Geriamojovande7" localSheetId="11">'Forma 12'!$G$58</definedName>
    <definedName name="VAS083_F_Kitiirenginiai2Geriamojovande8" localSheetId="11">'Forma 12'!$H$58</definedName>
    <definedName name="VAS083_F_Kitiirenginiai2Geriamojovande9" localSheetId="11">'Forma 12'!$I$58</definedName>
    <definedName name="VAS083_F_Kitiirenginiai2Kitareguliuoja1" localSheetId="11">'Forma 12'!$O$58</definedName>
    <definedName name="VAS083_F_Kitiirenginiai2Kitosveiklosne1" localSheetId="11">'Forma 12'!$P$58</definedName>
    <definedName name="VAS083_F_Kitiirenginiai2Nuotekudumblot1" localSheetId="11">'Forma 12'!$L$58</definedName>
    <definedName name="VAS083_F_Kitiirenginiai2Nuotekusurinki1" localSheetId="11">'Forma 12'!$J$58</definedName>
    <definedName name="VAS083_F_Kitiirenginiai2Nuotekuvalymas1" localSheetId="11">'Forma 12'!$K$58</definedName>
    <definedName name="VAS083_F_Kitiirenginiai2Pavirsiniunuot1" localSheetId="11">'Forma 12'!$M$58</definedName>
    <definedName name="VAS083_F_Kitiirenginiai3Apskaitosveikla1" localSheetId="11">'Forma 12'!$N$127</definedName>
    <definedName name="VAS083_F_Kitiirenginiai3Geriamojovande7" localSheetId="11">'Forma 12'!$G$127</definedName>
    <definedName name="VAS083_F_Kitiirenginiai3Geriamojovande8" localSheetId="11">'Forma 12'!$H$127</definedName>
    <definedName name="VAS083_F_Kitiirenginiai3Geriamojovande9" localSheetId="11">'Forma 12'!$I$127</definedName>
    <definedName name="VAS083_F_Kitiirenginiai3Kitareguliuoja1" localSheetId="11">'Forma 12'!$O$127</definedName>
    <definedName name="VAS083_F_Kitiirenginiai3Kitosveiklosne1" localSheetId="11">'Forma 12'!$P$127</definedName>
    <definedName name="VAS083_F_Kitiirenginiai3Nuotekudumblot1" localSheetId="11">'Forma 12'!$L$127</definedName>
    <definedName name="VAS083_F_Kitiirenginiai3Nuotekusurinki1" localSheetId="11">'Forma 12'!$J$127</definedName>
    <definedName name="VAS083_F_Kitiirenginiai3Nuotekuvalymas1" localSheetId="11">'Forma 12'!$K$127</definedName>
    <definedName name="VAS083_F_Kitiirenginiai3Pavirsiniunuot1" localSheetId="11">'Forma 12'!$M$127</definedName>
    <definedName name="VAS083_F_Kitiirenginiai4Apskaitosveikla1" localSheetId="11">'Forma 12'!$N$140</definedName>
    <definedName name="VAS083_F_Kitiirenginiai4Geriamojovande7" localSheetId="11">'Forma 12'!$G$140</definedName>
    <definedName name="VAS083_F_Kitiirenginiai4Geriamojovande8" localSheetId="11">'Forma 12'!$H$140</definedName>
    <definedName name="VAS083_F_Kitiirenginiai4Geriamojovande9" localSheetId="11">'Forma 12'!$I$140</definedName>
    <definedName name="VAS083_F_Kitiirenginiai4Kitareguliuoja1" localSheetId="11">'Forma 12'!$O$140</definedName>
    <definedName name="VAS083_F_Kitiirenginiai4Kitosveiklosne1" localSheetId="11">'Forma 12'!$P$140</definedName>
    <definedName name="VAS083_F_Kitiirenginiai4Nuotekudumblot1" localSheetId="11">'Forma 12'!$L$140</definedName>
    <definedName name="VAS083_F_Kitiirenginiai4Nuotekusurinki1" localSheetId="11">'Forma 12'!$J$140</definedName>
    <definedName name="VAS083_F_Kitiirenginiai4Nuotekuvalymas1" localSheetId="11">'Forma 12'!$K$140</definedName>
    <definedName name="VAS083_F_Kitiirenginiai4Pavirsiniunuot1" localSheetId="11">'Forma 12'!$M$140</definedName>
    <definedName name="VAS083_F_Kitiirenginiai5Apskaitosveikla1" localSheetId="11">'Forma 12'!$N$209</definedName>
    <definedName name="VAS083_F_Kitiirenginiai5Geriamojovande7" localSheetId="11">'Forma 12'!$G$209</definedName>
    <definedName name="VAS083_F_Kitiirenginiai5Geriamojovande8" localSheetId="11">'Forma 12'!$H$209</definedName>
    <definedName name="VAS083_F_Kitiirenginiai5Geriamojovande9" localSheetId="11">'Forma 12'!$I$209</definedName>
    <definedName name="VAS083_F_Kitiirenginiai5Kitareguliuoja1" localSheetId="11">'Forma 12'!$O$209</definedName>
    <definedName name="VAS083_F_Kitiirenginiai5Kitosveiklosne1" localSheetId="11">'Forma 12'!$P$209</definedName>
    <definedName name="VAS083_F_Kitiirenginiai5Nuotekudumblot1" localSheetId="11">'Forma 12'!$L$209</definedName>
    <definedName name="VAS083_F_Kitiirenginiai5Nuotekusurinki1" localSheetId="11">'Forma 12'!$J$209</definedName>
    <definedName name="VAS083_F_Kitiirenginiai5Nuotekuvalymas1" localSheetId="11">'Forma 12'!$K$209</definedName>
    <definedName name="VAS083_F_Kitiirenginiai5Pavirsiniunuot1" localSheetId="11">'Forma 12'!$M$209</definedName>
    <definedName name="VAS083_F_Kitiirenginiai6Apskaitosveikla1" localSheetId="11">'Forma 12'!$N$222</definedName>
    <definedName name="VAS083_F_Kitiirenginiai6Geriamojovande7" localSheetId="11">'Forma 12'!$G$222</definedName>
    <definedName name="VAS083_F_Kitiirenginiai6Geriamojovande8" localSheetId="11">'Forma 12'!$H$222</definedName>
    <definedName name="VAS083_F_Kitiirenginiai6Geriamojovande9" localSheetId="11">'Forma 12'!$I$222</definedName>
    <definedName name="VAS083_F_Kitiirenginiai6Kitareguliuoja1" localSheetId="11">'Forma 12'!$O$222</definedName>
    <definedName name="VAS083_F_Kitiirenginiai6Kitosveiklosne1" localSheetId="11">'Forma 12'!$P$222</definedName>
    <definedName name="VAS083_F_Kitiirenginiai6Nuotekudumblot1" localSheetId="11">'Forma 12'!$L$222</definedName>
    <definedName name="VAS083_F_Kitiirenginiai6Nuotekusurinki1" localSheetId="11">'Forma 12'!$J$222</definedName>
    <definedName name="VAS083_F_Kitiirenginiai6Nuotekuvalymas1" localSheetId="11">'Forma 12'!$K$222</definedName>
    <definedName name="VAS083_F_Kitiirenginiai6Pavirsiniunuot1" localSheetId="11">'Forma 12'!$M$222</definedName>
    <definedName name="VAS083_F_Kitostransport1Apskaitosveikla1" localSheetId="11">'Forma 12'!$N$84</definedName>
    <definedName name="VAS083_F_Kitostransport1Geriamojovande7" localSheetId="11">'Forma 12'!$G$84</definedName>
    <definedName name="VAS083_F_Kitostransport1Geriamojovande8" localSheetId="11">'Forma 12'!$H$84</definedName>
    <definedName name="VAS083_F_Kitostransport1Geriamojovande9" localSheetId="11">'Forma 12'!$I$84</definedName>
    <definedName name="VAS083_F_Kitostransport1Kitareguliuoja1" localSheetId="11">'Forma 12'!$O$84</definedName>
    <definedName name="VAS083_F_Kitostransport1Kitosveiklosne1" localSheetId="11">'Forma 12'!$P$84</definedName>
    <definedName name="VAS083_F_Kitostransport1Nuotekudumblot1" localSheetId="11">'Forma 12'!$L$84</definedName>
    <definedName name="VAS083_F_Kitostransport1Nuotekusurinki1" localSheetId="11">'Forma 12'!$J$84</definedName>
    <definedName name="VAS083_F_Kitostransport1Nuotekuvalymas1" localSheetId="11">'Forma 12'!$K$84</definedName>
    <definedName name="VAS083_F_Kitostransport1Pavirsiniunuot1" localSheetId="11">'Forma 12'!$M$84</definedName>
    <definedName name="VAS083_F_Kitostransport2Apskaitosveikla1" localSheetId="11">'Forma 12'!$N$166</definedName>
    <definedName name="VAS083_F_Kitostransport2Geriamojovande7" localSheetId="11">'Forma 12'!$G$166</definedName>
    <definedName name="VAS083_F_Kitostransport2Geriamojovande8" localSheetId="11">'Forma 12'!$H$166</definedName>
    <definedName name="VAS083_F_Kitostransport2Geriamojovande9" localSheetId="11">'Forma 12'!$I$166</definedName>
    <definedName name="VAS083_F_Kitostransport2Kitareguliuoja1" localSheetId="11">'Forma 12'!$O$166</definedName>
    <definedName name="VAS083_F_Kitostransport2Kitosveiklosne1" localSheetId="11">'Forma 12'!$P$166</definedName>
    <definedName name="VAS083_F_Kitostransport2Nuotekudumblot1" localSheetId="11">'Forma 12'!$L$166</definedName>
    <definedName name="VAS083_F_Kitostransport2Nuotekusurinki1" localSheetId="11">'Forma 12'!$J$166</definedName>
    <definedName name="VAS083_F_Kitostransport2Nuotekuvalymas1" localSheetId="11">'Forma 12'!$K$166</definedName>
    <definedName name="VAS083_F_Kitostransport2Pavirsiniunuot1" localSheetId="11">'Forma 12'!$M$166</definedName>
    <definedName name="VAS083_F_Kitostransport3Apskaitosveikla1" localSheetId="11">'Forma 12'!$N$248</definedName>
    <definedName name="VAS083_F_Kitostransport3Geriamojovande7" localSheetId="11">'Forma 12'!$G$248</definedName>
    <definedName name="VAS083_F_Kitostransport3Geriamojovande8" localSheetId="11">'Forma 12'!$H$248</definedName>
    <definedName name="VAS083_F_Kitostransport3Geriamojovande9" localSheetId="11">'Forma 12'!$I$248</definedName>
    <definedName name="VAS083_F_Kitostransport3Kitareguliuoja1" localSheetId="11">'Forma 12'!$O$248</definedName>
    <definedName name="VAS083_F_Kitostransport3Kitosveiklosne1" localSheetId="11">'Forma 12'!$P$248</definedName>
    <definedName name="VAS083_F_Kitostransport3Nuotekudumblot1" localSheetId="11">'Forma 12'!$L$248</definedName>
    <definedName name="VAS083_F_Kitostransport3Nuotekusurinki1" localSheetId="11">'Forma 12'!$J$248</definedName>
    <definedName name="VAS083_F_Kitostransport3Nuotekuvalymas1" localSheetId="11">'Forma 12'!$K$248</definedName>
    <definedName name="VAS083_F_Kitostransport3Pavirsiniunuot1" localSheetId="11">'Forma 12'!$M$248</definedName>
    <definedName name="VAS083_F_Lengviejiautom1Apskaitosveikla1" localSheetId="11">'Forma 12'!$N$80</definedName>
    <definedName name="VAS083_F_Lengviejiautom1Geriamojovande7" localSheetId="11">'Forma 12'!$G$80</definedName>
    <definedName name="VAS083_F_Lengviejiautom1Geriamojovande8" localSheetId="11">'Forma 12'!$H$80</definedName>
    <definedName name="VAS083_F_Lengviejiautom1Geriamojovande9" localSheetId="11">'Forma 12'!$I$80</definedName>
    <definedName name="VAS083_F_Lengviejiautom1Kitareguliuoja1" localSheetId="11">'Forma 12'!$O$80</definedName>
    <definedName name="VAS083_F_Lengviejiautom1Kitosveiklosne1" localSheetId="11">'Forma 12'!$P$80</definedName>
    <definedName name="VAS083_F_Lengviejiautom1Nuotekudumblot1" localSheetId="11">'Forma 12'!$L$80</definedName>
    <definedName name="VAS083_F_Lengviejiautom1Nuotekusurinki1" localSheetId="11">'Forma 12'!$J$80</definedName>
    <definedName name="VAS083_F_Lengviejiautom1Nuotekuvalymas1" localSheetId="11">'Forma 12'!$K$80</definedName>
    <definedName name="VAS083_F_Lengviejiautom1Pavirsiniunuot1" localSheetId="11">'Forma 12'!$M$80</definedName>
    <definedName name="VAS083_F_Lengviejiautom2Apskaitosveikla1" localSheetId="11">'Forma 12'!$N$162</definedName>
    <definedName name="VAS083_F_Lengviejiautom2Geriamojovande7" localSheetId="11">'Forma 12'!$G$162</definedName>
    <definedName name="VAS083_F_Lengviejiautom2Geriamojovande8" localSheetId="11">'Forma 12'!$H$162</definedName>
    <definedName name="VAS083_F_Lengviejiautom2Geriamojovande9" localSheetId="11">'Forma 12'!$I$162</definedName>
    <definedName name="VAS083_F_Lengviejiautom2Kitareguliuoja1" localSheetId="11">'Forma 12'!$O$162</definedName>
    <definedName name="VAS083_F_Lengviejiautom2Kitosveiklosne1" localSheetId="11">'Forma 12'!$P$162</definedName>
    <definedName name="VAS083_F_Lengviejiautom2Nuotekudumblot1" localSheetId="11">'Forma 12'!$L$162</definedName>
    <definedName name="VAS083_F_Lengviejiautom2Nuotekusurinki1" localSheetId="11">'Forma 12'!$J$162</definedName>
    <definedName name="VAS083_F_Lengviejiautom2Nuotekuvalymas1" localSheetId="11">'Forma 12'!$K$162</definedName>
    <definedName name="VAS083_F_Lengviejiautom2Pavirsiniunuot1" localSheetId="11">'Forma 12'!$M$162</definedName>
    <definedName name="VAS083_F_Lengviejiautom3Apskaitosveikla1" localSheetId="11">'Forma 12'!$N$244</definedName>
    <definedName name="VAS083_F_Lengviejiautom3Geriamojovande7" localSheetId="11">'Forma 12'!$G$244</definedName>
    <definedName name="VAS083_F_Lengviejiautom3Geriamojovande8" localSheetId="11">'Forma 12'!$H$244</definedName>
    <definedName name="VAS083_F_Lengviejiautom3Geriamojovande9" localSheetId="11">'Forma 12'!$I$244</definedName>
    <definedName name="VAS083_F_Lengviejiautom3Kitareguliuoja1" localSheetId="11">'Forma 12'!$O$244</definedName>
    <definedName name="VAS083_F_Lengviejiautom3Kitosveiklosne1" localSheetId="11">'Forma 12'!$P$244</definedName>
    <definedName name="VAS083_F_Lengviejiautom3Nuotekudumblot1" localSheetId="11">'Forma 12'!$L$244</definedName>
    <definedName name="VAS083_F_Lengviejiautom3Nuotekusurinki1" localSheetId="11">'Forma 12'!$J$244</definedName>
    <definedName name="VAS083_F_Lengviejiautom3Nuotekuvalymas1" localSheetId="11">'Forma 12'!$K$244</definedName>
    <definedName name="VAS083_F_Lengviejiautom3Pavirsiniunuot1" localSheetId="11">'Forma 12'!$M$244</definedName>
    <definedName name="VAS083_F_Masinosiriranga1Apskaitosveikla1" localSheetId="11">'Forma 12'!$N$49</definedName>
    <definedName name="VAS083_F_Masinosiriranga1Geriamojovande7" localSheetId="11">'Forma 12'!$G$49</definedName>
    <definedName name="VAS083_F_Masinosiriranga1Geriamojovande8" localSheetId="11">'Forma 12'!$H$49</definedName>
    <definedName name="VAS083_F_Masinosiriranga1Geriamojovande9" localSheetId="11">'Forma 12'!$I$49</definedName>
    <definedName name="VAS083_F_Masinosiriranga1Kitareguliuoja1" localSheetId="11">'Forma 12'!$O$49</definedName>
    <definedName name="VAS083_F_Masinosiriranga1Kitosveiklosne1" localSheetId="11">'Forma 12'!$P$49</definedName>
    <definedName name="VAS083_F_Masinosiriranga1Nuotekudumblot1" localSheetId="11">'Forma 12'!$L$49</definedName>
    <definedName name="VAS083_F_Masinosiriranga1Nuotekusurinki1" localSheetId="11">'Forma 12'!$J$49</definedName>
    <definedName name="VAS083_F_Masinosiriranga1Nuotekuvalymas1" localSheetId="11">'Forma 12'!$K$49</definedName>
    <definedName name="VAS083_F_Masinosiriranga1Pavirsiniunuot1" localSheetId="11">'Forma 12'!$M$49</definedName>
    <definedName name="VAS083_F_Masinosiriranga2Apskaitosveikla1" localSheetId="11">'Forma 12'!$N$131</definedName>
    <definedName name="VAS083_F_Masinosiriranga2Geriamojovande7" localSheetId="11">'Forma 12'!$G$131</definedName>
    <definedName name="VAS083_F_Masinosiriranga2Geriamojovande8" localSheetId="11">'Forma 12'!$H$131</definedName>
    <definedName name="VAS083_F_Masinosiriranga2Geriamojovande9" localSheetId="11">'Forma 12'!$I$131</definedName>
    <definedName name="VAS083_F_Masinosiriranga2Kitareguliuoja1" localSheetId="11">'Forma 12'!$O$131</definedName>
    <definedName name="VAS083_F_Masinosiriranga2Kitosveiklosne1" localSheetId="11">'Forma 12'!$P$131</definedName>
    <definedName name="VAS083_F_Masinosiriranga2Nuotekudumblot1" localSheetId="11">'Forma 12'!$L$131</definedName>
    <definedName name="VAS083_F_Masinosiriranga2Nuotekusurinki1" localSheetId="11">'Forma 12'!$J$131</definedName>
    <definedName name="VAS083_F_Masinosiriranga2Nuotekuvalymas1" localSheetId="11">'Forma 12'!$K$131</definedName>
    <definedName name="VAS083_F_Masinosiriranga2Pavirsiniunuot1" localSheetId="11">'Forma 12'!$M$131</definedName>
    <definedName name="VAS083_F_Masinosiriranga3Apskaitosveikla1" localSheetId="11">'Forma 12'!$N$213</definedName>
    <definedName name="VAS083_F_Masinosiriranga3Geriamojovande7" localSheetId="11">'Forma 12'!$G$213</definedName>
    <definedName name="VAS083_F_Masinosiriranga3Geriamojovande8" localSheetId="11">'Forma 12'!$H$213</definedName>
    <definedName name="VAS083_F_Masinosiriranga3Geriamojovande9" localSheetId="11">'Forma 12'!$I$213</definedName>
    <definedName name="VAS083_F_Masinosiriranga3Kitareguliuoja1" localSheetId="11">'Forma 12'!$O$213</definedName>
    <definedName name="VAS083_F_Masinosiriranga3Kitosveiklosne1" localSheetId="11">'Forma 12'!$P$213</definedName>
    <definedName name="VAS083_F_Masinosiriranga3Nuotekudumblot1" localSheetId="11">'Forma 12'!$L$213</definedName>
    <definedName name="VAS083_F_Masinosiriranga3Nuotekusurinki1" localSheetId="11">'Forma 12'!$J$213</definedName>
    <definedName name="VAS083_F_Masinosiriranga3Nuotekuvalymas1" localSheetId="11">'Forma 12'!$K$213</definedName>
    <definedName name="VAS083_F_Masinosiriranga3Pavirsiniunuot1" localSheetId="11">'Forma 12'!$M$213</definedName>
    <definedName name="VAS083_F_Nematerialusis1Apskaitosveikla1" localSheetId="11">'Forma 12'!$N$11</definedName>
    <definedName name="VAS083_F_Nematerialusis1Geriamojovande7" localSheetId="11">'Forma 12'!$G$11</definedName>
    <definedName name="VAS083_F_Nematerialusis1Geriamojovande8" localSheetId="11">'Forma 12'!$H$11</definedName>
    <definedName name="VAS083_F_Nematerialusis1Geriamojovande9" localSheetId="11">'Forma 12'!$I$11</definedName>
    <definedName name="VAS083_F_Nematerialusis1Kitareguliuoja1" localSheetId="11">'Forma 12'!$O$11</definedName>
    <definedName name="VAS083_F_Nematerialusis1Kitosveiklosne1" localSheetId="11">'Forma 12'!$P$11</definedName>
    <definedName name="VAS083_F_Nematerialusis1Nuotekudumblot1" localSheetId="11">'Forma 12'!$L$11</definedName>
    <definedName name="VAS083_F_Nematerialusis1Nuotekusurinki1" localSheetId="11">'Forma 12'!$J$11</definedName>
    <definedName name="VAS083_F_Nematerialusis1Nuotekuvalymas1" localSheetId="11">'Forma 12'!$K$11</definedName>
    <definedName name="VAS083_F_Nematerialusis1Pavirsiniunuot1" localSheetId="11">'Forma 12'!$M$11</definedName>
    <definedName name="VAS083_F_Nematerialusis2Apskaitosveikla1" localSheetId="11">'Forma 12'!$N$93</definedName>
    <definedName name="VAS083_F_Nematerialusis2Geriamojovande7" localSheetId="11">'Forma 12'!$G$93</definedName>
    <definedName name="VAS083_F_Nematerialusis2Geriamojovande8" localSheetId="11">'Forma 12'!$H$93</definedName>
    <definedName name="VAS083_F_Nematerialusis2Geriamojovande9" localSheetId="11">'Forma 12'!$I$93</definedName>
    <definedName name="VAS083_F_Nematerialusis2Kitareguliuoja1" localSheetId="11">'Forma 12'!$O$93</definedName>
    <definedName name="VAS083_F_Nematerialusis2Kitosveiklosne1" localSheetId="11">'Forma 12'!$P$93</definedName>
    <definedName name="VAS083_F_Nematerialusis2Nuotekudumblot1" localSheetId="11">'Forma 12'!$L$93</definedName>
    <definedName name="VAS083_F_Nematerialusis2Nuotekusurinki1" localSheetId="11">'Forma 12'!$J$93</definedName>
    <definedName name="VAS083_F_Nematerialusis2Nuotekuvalymas1" localSheetId="11">'Forma 12'!$K$93</definedName>
    <definedName name="VAS083_F_Nematerialusis2Pavirsiniunuot1" localSheetId="11">'Forma 12'!$M$93</definedName>
    <definedName name="VAS083_F_Nematerialusis3Apskaitosveikla1" localSheetId="11">'Forma 12'!$N$175</definedName>
    <definedName name="VAS083_F_Nematerialusis3Geriamojovande7" localSheetId="11">'Forma 12'!$G$175</definedName>
    <definedName name="VAS083_F_Nematerialusis3Geriamojovande8" localSheetId="11">'Forma 12'!$H$175</definedName>
    <definedName name="VAS083_F_Nematerialusis3Geriamojovande9" localSheetId="11">'Forma 12'!$I$175</definedName>
    <definedName name="VAS083_F_Nematerialusis3Kitareguliuoja1" localSheetId="11">'Forma 12'!$O$175</definedName>
    <definedName name="VAS083_F_Nematerialusis3Kitosveiklosne1" localSheetId="11">'Forma 12'!$P$175</definedName>
    <definedName name="VAS083_F_Nematerialusis3Nuotekudumblot1" localSheetId="11">'Forma 12'!$L$175</definedName>
    <definedName name="VAS083_F_Nematerialusis3Nuotekusurinki1" localSheetId="11">'Forma 12'!$J$175</definedName>
    <definedName name="VAS083_F_Nematerialusis3Nuotekuvalymas1" localSheetId="11">'Forma 12'!$K$175</definedName>
    <definedName name="VAS083_F_Nematerialusis3Pavirsiniunuot1" localSheetId="11">'Forma 12'!$M$175</definedName>
    <definedName name="VAS083_F_Netiesiogiaipa1Apskaitosveikla1" localSheetId="11">'Forma 12'!$N$92</definedName>
    <definedName name="VAS083_F_Netiesiogiaipa1Geriamojovande7" localSheetId="11">'Forma 12'!$G$92</definedName>
    <definedName name="VAS083_F_Netiesiogiaipa1Geriamojovande8" localSheetId="11">'Forma 12'!$H$92</definedName>
    <definedName name="VAS083_F_Netiesiogiaipa1Geriamojovande9" localSheetId="11">'Forma 12'!$I$92</definedName>
    <definedName name="VAS083_F_Netiesiogiaipa1Kitareguliuoja1" localSheetId="11">'Forma 12'!$O$92</definedName>
    <definedName name="VAS083_F_Netiesiogiaipa1Kitosveiklosne1" localSheetId="11">'Forma 12'!$P$92</definedName>
    <definedName name="VAS083_F_Netiesiogiaipa1Nuotekudumblot1" localSheetId="11">'Forma 12'!$L$92</definedName>
    <definedName name="VAS083_F_Netiesiogiaipa1Nuotekusurinki1" localSheetId="11">'Forma 12'!$J$92</definedName>
    <definedName name="VAS083_F_Netiesiogiaipa1Nuotekuvalymas1" localSheetId="11">'Forma 12'!$K$92</definedName>
    <definedName name="VAS083_F_Netiesiogiaipa1Pavirsiniunuot1" localSheetId="11">'Forma 12'!$M$92</definedName>
    <definedName name="VAS083_F_Nuotekuirdumbl1Apskaitosveikla1" localSheetId="11">'Forma 12'!$N$54</definedName>
    <definedName name="VAS083_F_Nuotekuirdumbl1Geriamojovande7" localSheetId="11">'Forma 12'!$G$54</definedName>
    <definedName name="VAS083_F_Nuotekuirdumbl1Geriamojovande8" localSheetId="11">'Forma 12'!$H$54</definedName>
    <definedName name="VAS083_F_Nuotekuirdumbl1Geriamojovande9" localSheetId="11">'Forma 12'!$I$54</definedName>
    <definedName name="VAS083_F_Nuotekuirdumbl1Kitareguliuoja1" localSheetId="11">'Forma 12'!$O$54</definedName>
    <definedName name="VAS083_F_Nuotekuirdumbl1Kitosveiklosne1" localSheetId="11">'Forma 12'!$P$54</definedName>
    <definedName name="VAS083_F_Nuotekuirdumbl1Nuotekudumblot1" localSheetId="11">'Forma 12'!$L$54</definedName>
    <definedName name="VAS083_F_Nuotekuirdumbl1Nuotekusurinki1" localSheetId="11">'Forma 12'!$J$54</definedName>
    <definedName name="VAS083_F_Nuotekuirdumbl1Nuotekuvalymas1" localSheetId="11">'Forma 12'!$K$54</definedName>
    <definedName name="VAS083_F_Nuotekuirdumbl1Pavirsiniunuot1" localSheetId="11">'Forma 12'!$M$54</definedName>
    <definedName name="VAS083_F_Nuotekuirdumbl2Apskaitosveikla1" localSheetId="11">'Forma 12'!$N$136</definedName>
    <definedName name="VAS083_F_Nuotekuirdumbl2Geriamojovande7" localSheetId="11">'Forma 12'!$G$136</definedName>
    <definedName name="VAS083_F_Nuotekuirdumbl2Geriamojovande8" localSheetId="11">'Forma 12'!$H$136</definedName>
    <definedName name="VAS083_F_Nuotekuirdumbl2Geriamojovande9" localSheetId="11">'Forma 12'!$I$136</definedName>
    <definedName name="VAS083_F_Nuotekuirdumbl2Kitareguliuoja1" localSheetId="11">'Forma 12'!$O$136</definedName>
    <definedName name="VAS083_F_Nuotekuirdumbl2Kitosveiklosne1" localSheetId="11">'Forma 12'!$P$136</definedName>
    <definedName name="VAS083_F_Nuotekuirdumbl2Nuotekudumblot1" localSheetId="11">'Forma 12'!$L$136</definedName>
    <definedName name="VAS083_F_Nuotekuirdumbl2Nuotekusurinki1" localSheetId="11">'Forma 12'!$J$136</definedName>
    <definedName name="VAS083_F_Nuotekuirdumbl2Nuotekuvalymas1" localSheetId="11">'Forma 12'!$K$136</definedName>
    <definedName name="VAS083_F_Nuotekuirdumbl2Pavirsiniunuot1" localSheetId="11">'Forma 12'!$M$136</definedName>
    <definedName name="VAS083_F_Nuotekuirdumbl3Apskaitosveikla1" localSheetId="11">'Forma 12'!$N$218</definedName>
    <definedName name="VAS083_F_Nuotekuirdumbl3Geriamojovande7" localSheetId="11">'Forma 12'!$G$218</definedName>
    <definedName name="VAS083_F_Nuotekuirdumbl3Geriamojovande8" localSheetId="11">'Forma 12'!$H$218</definedName>
    <definedName name="VAS083_F_Nuotekuirdumbl3Geriamojovande9" localSheetId="11">'Forma 12'!$I$218</definedName>
    <definedName name="VAS083_F_Nuotekuirdumbl3Kitareguliuoja1" localSheetId="11">'Forma 12'!$O$218</definedName>
    <definedName name="VAS083_F_Nuotekuirdumbl3Kitosveiklosne1" localSheetId="11">'Forma 12'!$P$218</definedName>
    <definedName name="VAS083_F_Nuotekuirdumbl3Nuotekudumblot1" localSheetId="11">'Forma 12'!$L$218</definedName>
    <definedName name="VAS083_F_Nuotekuirdumbl3Nuotekusurinki1" localSheetId="11">'Forma 12'!$J$218</definedName>
    <definedName name="VAS083_F_Nuotekuirdumbl3Nuotekuvalymas1" localSheetId="11">'Forma 12'!$K$218</definedName>
    <definedName name="VAS083_F_Nuotekuirdumbl3Pavirsiniunuot1" localSheetId="11">'Forma 12'!$M$218</definedName>
    <definedName name="VAS083_F_Pastataiadmini1Apskaitosveikla1" localSheetId="11">'Forma 12'!$N$25</definedName>
    <definedName name="VAS083_F_Pastataiadmini1Geriamojovande7" localSheetId="11">'Forma 12'!$G$25</definedName>
    <definedName name="VAS083_F_Pastataiadmini1Geriamojovande8" localSheetId="11">'Forma 12'!$H$25</definedName>
    <definedName name="VAS083_F_Pastataiadmini1Geriamojovande9" localSheetId="11">'Forma 12'!$I$25</definedName>
    <definedName name="VAS083_F_Pastataiadmini1Kitareguliuoja1" localSheetId="11">'Forma 12'!$O$25</definedName>
    <definedName name="VAS083_F_Pastataiadmini1Kitosveiklosne1" localSheetId="11">'Forma 12'!$P$25</definedName>
    <definedName name="VAS083_F_Pastataiadmini1Nuotekudumblot1" localSheetId="11">'Forma 12'!$L$25</definedName>
    <definedName name="VAS083_F_Pastataiadmini1Nuotekusurinki1" localSheetId="11">'Forma 12'!$J$25</definedName>
    <definedName name="VAS083_F_Pastataiadmini1Nuotekuvalymas1" localSheetId="11">'Forma 12'!$K$25</definedName>
    <definedName name="VAS083_F_Pastataiadmini1Pavirsiniunuot1" localSheetId="11">'Forma 12'!$M$25</definedName>
    <definedName name="VAS083_F_Pastataiadmini2Apskaitosveikla1" localSheetId="11">'Forma 12'!$N$107</definedName>
    <definedName name="VAS083_F_Pastataiadmini2Geriamojovande7" localSheetId="11">'Forma 12'!$G$107</definedName>
    <definedName name="VAS083_F_Pastataiadmini2Geriamojovande8" localSheetId="11">'Forma 12'!$H$107</definedName>
    <definedName name="VAS083_F_Pastataiadmini2Geriamojovande9" localSheetId="11">'Forma 12'!$I$107</definedName>
    <definedName name="VAS083_F_Pastataiadmini2Kitareguliuoja1" localSheetId="11">'Forma 12'!$O$107</definedName>
    <definedName name="VAS083_F_Pastataiadmini2Kitosveiklosne1" localSheetId="11">'Forma 12'!$P$107</definedName>
    <definedName name="VAS083_F_Pastataiadmini2Nuotekudumblot1" localSheetId="11">'Forma 12'!$L$107</definedName>
    <definedName name="VAS083_F_Pastataiadmini2Nuotekusurinki1" localSheetId="11">'Forma 12'!$J$107</definedName>
    <definedName name="VAS083_F_Pastataiadmini2Nuotekuvalymas1" localSheetId="11">'Forma 12'!$K$107</definedName>
    <definedName name="VAS083_F_Pastataiadmini2Pavirsiniunuot1" localSheetId="11">'Forma 12'!$M$107</definedName>
    <definedName name="VAS083_F_Pastataiadmini3Apskaitosveikla1" localSheetId="11">'Forma 12'!$N$189</definedName>
    <definedName name="VAS083_F_Pastataiadmini3Geriamojovande7" localSheetId="11">'Forma 12'!$G$189</definedName>
    <definedName name="VAS083_F_Pastataiadmini3Geriamojovande8" localSheetId="11">'Forma 12'!$H$189</definedName>
    <definedName name="VAS083_F_Pastataiadmini3Geriamojovande9" localSheetId="11">'Forma 12'!$I$189</definedName>
    <definedName name="VAS083_F_Pastataiadmini3Kitareguliuoja1" localSheetId="11">'Forma 12'!$O$189</definedName>
    <definedName name="VAS083_F_Pastataiadmini3Kitosveiklosne1" localSheetId="11">'Forma 12'!$P$189</definedName>
    <definedName name="VAS083_F_Pastataiadmini3Nuotekudumblot1" localSheetId="11">'Forma 12'!$L$189</definedName>
    <definedName name="VAS083_F_Pastataiadmini3Nuotekusurinki1" localSheetId="11">'Forma 12'!$J$189</definedName>
    <definedName name="VAS083_F_Pastataiadmini3Nuotekuvalymas1" localSheetId="11">'Forma 12'!$K$189</definedName>
    <definedName name="VAS083_F_Pastataiadmini3Pavirsiniunuot1" localSheetId="11">'Forma 12'!$M$189</definedName>
    <definedName name="VAS083_F_Pastataiirstat1Apskaitosveikla1" localSheetId="11">'Forma 12'!$N$24</definedName>
    <definedName name="VAS083_F_Pastataiirstat1Geriamojovande7" localSheetId="11">'Forma 12'!$G$24</definedName>
    <definedName name="VAS083_F_Pastataiirstat1Geriamojovande8" localSheetId="11">'Forma 12'!$H$24</definedName>
    <definedName name="VAS083_F_Pastataiirstat1Geriamojovande9" localSheetId="11">'Forma 12'!$I$24</definedName>
    <definedName name="VAS083_F_Pastataiirstat1Kitareguliuoja1" localSheetId="11">'Forma 12'!$O$24</definedName>
    <definedName name="VAS083_F_Pastataiirstat1Kitosveiklosne1" localSheetId="11">'Forma 12'!$P$24</definedName>
    <definedName name="VAS083_F_Pastataiirstat1Nuotekudumblot1" localSheetId="11">'Forma 12'!$L$24</definedName>
    <definedName name="VAS083_F_Pastataiirstat1Nuotekusurinki1" localSheetId="11">'Forma 12'!$J$24</definedName>
    <definedName name="VAS083_F_Pastataiirstat1Nuotekuvalymas1" localSheetId="11">'Forma 12'!$K$24</definedName>
    <definedName name="VAS083_F_Pastataiirstat1Pavirsiniunuot1" localSheetId="11">'Forma 12'!$M$24</definedName>
    <definedName name="VAS083_F_Pastataiirstat2Apskaitosveikla1" localSheetId="11">'Forma 12'!$N$106</definedName>
    <definedName name="VAS083_F_Pastataiirstat2Geriamojovande7" localSheetId="11">'Forma 12'!$G$106</definedName>
    <definedName name="VAS083_F_Pastataiirstat2Geriamojovande8" localSheetId="11">'Forma 12'!$H$106</definedName>
    <definedName name="VAS083_F_Pastataiirstat2Geriamojovande9" localSheetId="11">'Forma 12'!$I$106</definedName>
    <definedName name="VAS083_F_Pastataiirstat2Kitareguliuoja1" localSheetId="11">'Forma 12'!$O$106</definedName>
    <definedName name="VAS083_F_Pastataiirstat2Kitosveiklosne1" localSheetId="11">'Forma 12'!$P$106</definedName>
    <definedName name="VAS083_F_Pastataiirstat2Nuotekudumblot1" localSheetId="11">'Forma 12'!$L$106</definedName>
    <definedName name="VAS083_F_Pastataiirstat2Nuotekusurinki1" localSheetId="11">'Forma 12'!$J$106</definedName>
    <definedName name="VAS083_F_Pastataiirstat2Nuotekuvalymas1" localSheetId="11">'Forma 12'!$K$106</definedName>
    <definedName name="VAS083_F_Pastataiirstat2Pavirsiniunuot1" localSheetId="11">'Forma 12'!$M$106</definedName>
    <definedName name="VAS083_F_Pastataiirstat3Apskaitosveikla1" localSheetId="11">'Forma 12'!$N$188</definedName>
    <definedName name="VAS083_F_Pastataiirstat3Geriamojovande7" localSheetId="11">'Forma 12'!$G$188</definedName>
    <definedName name="VAS083_F_Pastataiirstat3Geriamojovande8" localSheetId="11">'Forma 12'!$H$188</definedName>
    <definedName name="VAS083_F_Pastataiirstat3Geriamojovande9" localSheetId="11">'Forma 12'!$I$188</definedName>
    <definedName name="VAS083_F_Pastataiirstat3Kitareguliuoja1" localSheetId="11">'Forma 12'!$O$188</definedName>
    <definedName name="VAS083_F_Pastataiirstat3Kitosveiklosne1" localSheetId="11">'Forma 12'!$P$188</definedName>
    <definedName name="VAS083_F_Pastataiirstat3Nuotekudumblot1" localSheetId="11">'Forma 12'!$L$188</definedName>
    <definedName name="VAS083_F_Pastataiirstat3Nuotekusurinki1" localSheetId="11">'Forma 12'!$J$188</definedName>
    <definedName name="VAS083_F_Pastataiirstat3Nuotekuvalymas1" localSheetId="11">'Forma 12'!$K$188</definedName>
    <definedName name="VAS083_F_Pastataiirstat3Pavirsiniunuot1" localSheetId="11">'Forma 12'!$M$188</definedName>
    <definedName name="VAS083_F_Saulessviesose1Apskaitosveikla1" localSheetId="11">'Forma 12'!$N$41</definedName>
    <definedName name="VAS083_F_Saulessviesose1Geriamojovande7" localSheetId="11">'Forma 12'!$G$41</definedName>
    <definedName name="VAS083_F_Saulessviesose1Geriamojovande8" localSheetId="11">'Forma 12'!$H$41</definedName>
    <definedName name="VAS083_F_Saulessviesose1Geriamojovande9" localSheetId="11">'Forma 12'!$I$41</definedName>
    <definedName name="VAS083_F_Saulessviesose1Kitareguliuoja1" localSheetId="11">'Forma 12'!$O$41</definedName>
    <definedName name="VAS083_F_Saulessviesose1Kitosveiklosne1" localSheetId="11">'Forma 12'!$P$41</definedName>
    <definedName name="VAS083_F_Saulessviesose1Nuotekudumblot1" localSheetId="11">'Forma 12'!$L$41</definedName>
    <definedName name="VAS083_F_Saulessviesose1Nuotekusurinki1" localSheetId="11">'Forma 12'!$J$41</definedName>
    <definedName name="VAS083_F_Saulessviesose1Nuotekuvalymas1" localSheetId="11">'Forma 12'!$K$41</definedName>
    <definedName name="VAS083_F_Saulessviesose1Pavirsiniunuot1" localSheetId="11">'Forma 12'!$M$41</definedName>
    <definedName name="VAS083_F_Saulessviesose2Apskaitosveikla1" localSheetId="11">'Forma 12'!$N$123</definedName>
    <definedName name="VAS083_F_Saulessviesose2Geriamojovande7" localSheetId="11">'Forma 12'!$G$123</definedName>
    <definedName name="VAS083_F_Saulessviesose2Geriamojovande8" localSheetId="11">'Forma 12'!$H$123</definedName>
    <definedName name="VAS083_F_Saulessviesose2Geriamojovande9" localSheetId="11">'Forma 12'!$I$123</definedName>
    <definedName name="VAS083_F_Saulessviesose2Kitareguliuoja1" localSheetId="11">'Forma 12'!$O$123</definedName>
    <definedName name="VAS083_F_Saulessviesose2Kitosveiklosne1" localSheetId="11">'Forma 12'!$P$123</definedName>
    <definedName name="VAS083_F_Saulessviesose2Nuotekudumblot1" localSheetId="11">'Forma 12'!$L$123</definedName>
    <definedName name="VAS083_F_Saulessviesose2Nuotekusurinki1" localSheetId="11">'Forma 12'!$J$123</definedName>
    <definedName name="VAS083_F_Saulessviesose2Nuotekuvalymas1" localSheetId="11">'Forma 12'!$K$123</definedName>
    <definedName name="VAS083_F_Saulessviesose2Pavirsiniunuot1" localSheetId="11">'Forma 12'!$M$123</definedName>
    <definedName name="VAS083_F_Saulessviesose3Apskaitosveikla1" localSheetId="11">'Forma 12'!$N$205</definedName>
    <definedName name="VAS083_F_Saulessviesose3Geriamojovande7" localSheetId="11">'Forma 12'!$G$205</definedName>
    <definedName name="VAS083_F_Saulessviesose3Geriamojovande8" localSheetId="11">'Forma 12'!$H$205</definedName>
    <definedName name="VAS083_F_Saulessviesose3Geriamojovande9" localSheetId="11">'Forma 12'!$I$205</definedName>
    <definedName name="VAS083_F_Saulessviesose3Kitareguliuoja1" localSheetId="11">'Forma 12'!$O$205</definedName>
    <definedName name="VAS083_F_Saulessviesose3Kitosveiklosne1" localSheetId="11">'Forma 12'!$P$205</definedName>
    <definedName name="VAS083_F_Saulessviesose3Nuotekudumblot1" localSheetId="11">'Forma 12'!$L$205</definedName>
    <definedName name="VAS083_F_Saulessviesose3Nuotekusurinki1" localSheetId="11">'Forma 12'!$J$205</definedName>
    <definedName name="VAS083_F_Saulessviesose3Nuotekuvalymas1" localSheetId="11">'Forma 12'!$K$205</definedName>
    <definedName name="VAS083_F_Saulessviesose3Pavirsiniunuot1" localSheetId="11">'Forma 12'!$M$205</definedName>
    <definedName name="VAS083_F_Silumosatsiska1Apskaitosveikla1" localSheetId="11">'Forma 12'!$N$67</definedName>
    <definedName name="VAS083_F_Silumosatsiska1Geriamojovande7" localSheetId="11">'Forma 12'!$G$67</definedName>
    <definedName name="VAS083_F_Silumosatsiska1Geriamojovande8" localSheetId="11">'Forma 12'!$H$67</definedName>
    <definedName name="VAS083_F_Silumosatsiska1Geriamojovande9" localSheetId="11">'Forma 12'!$I$67</definedName>
    <definedName name="VAS083_F_Silumosatsiska1Kitareguliuoja1" localSheetId="11">'Forma 12'!$O$67</definedName>
    <definedName name="VAS083_F_Silumosatsiska1Kitosveiklosne1" localSheetId="11">'Forma 12'!$P$67</definedName>
    <definedName name="VAS083_F_Silumosatsiska1Nuotekudumblot1" localSheetId="11">'Forma 12'!$L$67</definedName>
    <definedName name="VAS083_F_Silumosatsiska1Nuotekusurinki1" localSheetId="11">'Forma 12'!$J$67</definedName>
    <definedName name="VAS083_F_Silumosatsiska1Nuotekuvalymas1" localSheetId="11">'Forma 12'!$K$67</definedName>
    <definedName name="VAS083_F_Silumosatsiska1Pavirsiniunuot1" localSheetId="11">'Forma 12'!$M$67</definedName>
    <definedName name="VAS083_F_Silumosatsiska2Apskaitosveikla1" localSheetId="11">'Forma 12'!$N$149</definedName>
    <definedName name="VAS083_F_Silumosatsiska2Geriamojovande7" localSheetId="11">'Forma 12'!$G$149</definedName>
    <definedName name="VAS083_F_Silumosatsiska2Geriamojovande8" localSheetId="11">'Forma 12'!$H$149</definedName>
    <definedName name="VAS083_F_Silumosatsiska2Geriamojovande9" localSheetId="11">'Forma 12'!$I$149</definedName>
    <definedName name="VAS083_F_Silumosatsiska2Kitareguliuoja1" localSheetId="11">'Forma 12'!$O$149</definedName>
    <definedName name="VAS083_F_Silumosatsiska2Kitosveiklosne1" localSheetId="11">'Forma 12'!$P$149</definedName>
    <definedName name="VAS083_F_Silumosatsiska2Nuotekudumblot1" localSheetId="11">'Forma 12'!$L$149</definedName>
    <definedName name="VAS083_F_Silumosatsiska2Nuotekusurinki1" localSheetId="11">'Forma 12'!$J$149</definedName>
    <definedName name="VAS083_F_Silumosatsiska2Nuotekuvalymas1" localSheetId="11">'Forma 12'!$K$149</definedName>
    <definedName name="VAS083_F_Silumosatsiska2Pavirsiniunuot1" localSheetId="11">'Forma 12'!$M$149</definedName>
    <definedName name="VAS083_F_Silumosatsiska3Apskaitosveikla1" localSheetId="11">'Forma 12'!$N$231</definedName>
    <definedName name="VAS083_F_Silumosatsiska3Geriamojovande7" localSheetId="11">'Forma 12'!$G$231</definedName>
    <definedName name="VAS083_F_Silumosatsiska3Geriamojovande8" localSheetId="11">'Forma 12'!$H$231</definedName>
    <definedName name="VAS083_F_Silumosatsiska3Geriamojovande9" localSheetId="11">'Forma 12'!$I$231</definedName>
    <definedName name="VAS083_F_Silumosatsiska3Kitareguliuoja1" localSheetId="11">'Forma 12'!$O$231</definedName>
    <definedName name="VAS083_F_Silumosatsiska3Kitosveiklosne1" localSheetId="11">'Forma 12'!$P$231</definedName>
    <definedName name="VAS083_F_Silumosatsiska3Nuotekudumblot1" localSheetId="11">'Forma 12'!$L$231</definedName>
    <definedName name="VAS083_F_Silumosatsiska3Nuotekusurinki1" localSheetId="11">'Forma 12'!$J$231</definedName>
    <definedName name="VAS083_F_Silumosatsiska3Nuotekuvalymas1" localSheetId="11">'Forma 12'!$K$231</definedName>
    <definedName name="VAS083_F_Silumosatsiska3Pavirsiniunuot1" localSheetId="11">'Forma 12'!$M$231</definedName>
    <definedName name="VAS083_F_Silumosirkarst1Apskaitosveikla1" localSheetId="11">'Forma 12'!$N$37</definedName>
    <definedName name="VAS083_F_Silumosirkarst1Geriamojovande7" localSheetId="11">'Forma 12'!$G$37</definedName>
    <definedName name="VAS083_F_Silumosirkarst1Geriamojovande8" localSheetId="11">'Forma 12'!$H$37</definedName>
    <definedName name="VAS083_F_Silumosirkarst1Geriamojovande9" localSheetId="11">'Forma 12'!$I$37</definedName>
    <definedName name="VAS083_F_Silumosirkarst1Kitareguliuoja1" localSheetId="11">'Forma 12'!$O$37</definedName>
    <definedName name="VAS083_F_Silumosirkarst1Kitosveiklosne1" localSheetId="11">'Forma 12'!$P$37</definedName>
    <definedName name="VAS083_F_Silumosirkarst1Nuotekudumblot1" localSheetId="11">'Forma 12'!$L$37</definedName>
    <definedName name="VAS083_F_Silumosirkarst1Nuotekusurinki1" localSheetId="11">'Forma 12'!$J$37</definedName>
    <definedName name="VAS083_F_Silumosirkarst1Nuotekuvalymas1" localSheetId="11">'Forma 12'!$K$37</definedName>
    <definedName name="VAS083_F_Silumosirkarst1Pavirsiniunuot1" localSheetId="11">'Forma 12'!$M$37</definedName>
    <definedName name="VAS083_F_Silumosirkarst2Apskaitosveikla1" localSheetId="11">'Forma 12'!$N$119</definedName>
    <definedName name="VAS083_F_Silumosirkarst2Geriamojovande7" localSheetId="11">'Forma 12'!$G$119</definedName>
    <definedName name="VAS083_F_Silumosirkarst2Geriamojovande8" localSheetId="11">'Forma 12'!$H$119</definedName>
    <definedName name="VAS083_F_Silumosirkarst2Geriamojovande9" localSheetId="11">'Forma 12'!$I$119</definedName>
    <definedName name="VAS083_F_Silumosirkarst2Kitareguliuoja1" localSheetId="11">'Forma 12'!$O$119</definedName>
    <definedName name="VAS083_F_Silumosirkarst2Kitosveiklosne1" localSheetId="11">'Forma 12'!$P$119</definedName>
    <definedName name="VAS083_F_Silumosirkarst2Nuotekudumblot1" localSheetId="11">'Forma 12'!$L$119</definedName>
    <definedName name="VAS083_F_Silumosirkarst2Nuotekusurinki1" localSheetId="11">'Forma 12'!$J$119</definedName>
    <definedName name="VAS083_F_Silumosirkarst2Nuotekuvalymas1" localSheetId="11">'Forma 12'!$K$119</definedName>
    <definedName name="VAS083_F_Silumosirkarst2Pavirsiniunuot1" localSheetId="11">'Forma 12'!$M$119</definedName>
    <definedName name="VAS083_F_Silumosirkarst3Apskaitosveikla1" localSheetId="11">'Forma 12'!$N$201</definedName>
    <definedName name="VAS083_F_Silumosirkarst3Geriamojovande7" localSheetId="11">'Forma 12'!$G$201</definedName>
    <definedName name="VAS083_F_Silumosirkarst3Geriamojovande8" localSheetId="11">'Forma 12'!$H$201</definedName>
    <definedName name="VAS083_F_Silumosirkarst3Geriamojovande9" localSheetId="11">'Forma 12'!$I$201</definedName>
    <definedName name="VAS083_F_Silumosirkarst3Kitareguliuoja1" localSheetId="11">'Forma 12'!$O$201</definedName>
    <definedName name="VAS083_F_Silumosirkarst3Kitosveiklosne1" localSheetId="11">'Forma 12'!$P$201</definedName>
    <definedName name="VAS083_F_Silumosirkarst3Nuotekudumblot1" localSheetId="11">'Forma 12'!$L$201</definedName>
    <definedName name="VAS083_F_Silumosirkarst3Nuotekusurinki1" localSheetId="11">'Forma 12'!$J$201</definedName>
    <definedName name="VAS083_F_Silumosirkarst3Nuotekuvalymas1" localSheetId="11">'Forma 12'!$K$201</definedName>
    <definedName name="VAS083_F_Silumosirkarst3Pavirsiniunuot1" localSheetId="11">'Forma 12'!$M$201</definedName>
    <definedName name="VAS083_F_Specprogramine1Apskaitosveikla1" localSheetId="11">'Forma 12'!$N$16</definedName>
    <definedName name="VAS083_F_Specprogramine1Geriamojovande7" localSheetId="11">'Forma 12'!$G$16</definedName>
    <definedName name="VAS083_F_Specprogramine1Geriamojovande8" localSheetId="11">'Forma 12'!$H$16</definedName>
    <definedName name="VAS083_F_Specprogramine1Geriamojovande9" localSheetId="11">'Forma 12'!$I$16</definedName>
    <definedName name="VAS083_F_Specprogramine1Kitareguliuoja1" localSheetId="11">'Forma 12'!$O$16</definedName>
    <definedName name="VAS083_F_Specprogramine1Kitosveiklosne1" localSheetId="11">'Forma 12'!$P$16</definedName>
    <definedName name="VAS083_F_Specprogramine1Nuotekudumblot1" localSheetId="11">'Forma 12'!$L$16</definedName>
    <definedName name="VAS083_F_Specprogramine1Nuotekusurinki1" localSheetId="11">'Forma 12'!$J$16</definedName>
    <definedName name="VAS083_F_Specprogramine1Nuotekuvalymas1" localSheetId="11">'Forma 12'!$K$16</definedName>
    <definedName name="VAS083_F_Specprogramine1Pavirsiniunuot1" localSheetId="11">'Forma 12'!$M$16</definedName>
    <definedName name="VAS083_F_Specprogramine2Apskaitosveikla1" localSheetId="11">'Forma 12'!$N$98</definedName>
    <definedName name="VAS083_F_Specprogramine2Geriamojovande7" localSheetId="11">'Forma 12'!$G$98</definedName>
    <definedName name="VAS083_F_Specprogramine2Geriamojovande8" localSheetId="11">'Forma 12'!$H$98</definedName>
    <definedName name="VAS083_F_Specprogramine2Geriamojovande9" localSheetId="11">'Forma 12'!$I$98</definedName>
    <definedName name="VAS083_F_Specprogramine2Kitareguliuoja1" localSheetId="11">'Forma 12'!$O$98</definedName>
    <definedName name="VAS083_F_Specprogramine2Kitosveiklosne1" localSheetId="11">'Forma 12'!$P$98</definedName>
    <definedName name="VAS083_F_Specprogramine2Nuotekudumblot1" localSheetId="11">'Forma 12'!$L$98</definedName>
    <definedName name="VAS083_F_Specprogramine2Nuotekusurinki1" localSheetId="11">'Forma 12'!$J$98</definedName>
    <definedName name="VAS083_F_Specprogramine2Nuotekuvalymas1" localSheetId="11">'Forma 12'!$K$98</definedName>
    <definedName name="VAS083_F_Specprogramine2Pavirsiniunuot1" localSheetId="11">'Forma 12'!$M$98</definedName>
    <definedName name="VAS083_F_Specprogramine3Apskaitosveikla1" localSheetId="11">'Forma 12'!$N$180</definedName>
    <definedName name="VAS083_F_Specprogramine3Geriamojovande7" localSheetId="11">'Forma 12'!$G$180</definedName>
    <definedName name="VAS083_F_Specprogramine3Geriamojovande8" localSheetId="11">'Forma 12'!$H$180</definedName>
    <definedName name="VAS083_F_Specprogramine3Geriamojovande9" localSheetId="11">'Forma 12'!$I$180</definedName>
    <definedName name="VAS083_F_Specprogramine3Kitareguliuoja1" localSheetId="11">'Forma 12'!$O$180</definedName>
    <definedName name="VAS083_F_Specprogramine3Kitosveiklosne1" localSheetId="11">'Forma 12'!$P$180</definedName>
    <definedName name="VAS083_F_Specprogramine3Nuotekudumblot1" localSheetId="11">'Forma 12'!$L$180</definedName>
    <definedName name="VAS083_F_Specprogramine3Nuotekusurinki1" localSheetId="11">'Forma 12'!$J$180</definedName>
    <definedName name="VAS083_F_Specprogramine3Nuotekuvalymas1" localSheetId="11">'Forma 12'!$K$180</definedName>
    <definedName name="VAS083_F_Specprogramine3Pavirsiniunuot1" localSheetId="11">'Forma 12'!$M$180</definedName>
    <definedName name="VAS083_F_Standartinepro1Apskaitosveikla1" localSheetId="11">'Forma 12'!$N$12</definedName>
    <definedName name="VAS083_F_Standartinepro1Geriamojovande7" localSheetId="11">'Forma 12'!$G$12</definedName>
    <definedName name="VAS083_F_Standartinepro1Geriamojovande8" localSheetId="11">'Forma 12'!$H$12</definedName>
    <definedName name="VAS083_F_Standartinepro1Geriamojovande9" localSheetId="11">'Forma 12'!$I$12</definedName>
    <definedName name="VAS083_F_Standartinepro1Kitareguliuoja1" localSheetId="11">'Forma 12'!$O$12</definedName>
    <definedName name="VAS083_F_Standartinepro1Kitosveiklosne1" localSheetId="11">'Forma 12'!$P$12</definedName>
    <definedName name="VAS083_F_Standartinepro1Nuotekudumblot1" localSheetId="11">'Forma 12'!$L$12</definedName>
    <definedName name="VAS083_F_Standartinepro1Nuotekusurinki1" localSheetId="11">'Forma 12'!$J$12</definedName>
    <definedName name="VAS083_F_Standartinepro1Nuotekuvalymas1" localSheetId="11">'Forma 12'!$K$12</definedName>
    <definedName name="VAS083_F_Standartinepro1Pavirsiniunuot1" localSheetId="11">'Forma 12'!$M$12</definedName>
    <definedName name="VAS083_F_Standartinepro2Apskaitosveikla1" localSheetId="11">'Forma 12'!$N$94</definedName>
    <definedName name="VAS083_F_Standartinepro2Geriamojovande7" localSheetId="11">'Forma 12'!$G$94</definedName>
    <definedName name="VAS083_F_Standartinepro2Geriamojovande8" localSheetId="11">'Forma 12'!$H$94</definedName>
    <definedName name="VAS083_F_Standartinepro2Geriamojovande9" localSheetId="11">'Forma 12'!$I$94</definedName>
    <definedName name="VAS083_F_Standartinepro2Kitareguliuoja1" localSheetId="11">'Forma 12'!$O$94</definedName>
    <definedName name="VAS083_F_Standartinepro2Kitosveiklosne1" localSheetId="11">'Forma 12'!$P$94</definedName>
    <definedName name="VAS083_F_Standartinepro2Nuotekudumblot1" localSheetId="11">'Forma 12'!$L$94</definedName>
    <definedName name="VAS083_F_Standartinepro2Nuotekusurinki1" localSheetId="11">'Forma 12'!$J$94</definedName>
    <definedName name="VAS083_F_Standartinepro2Nuotekuvalymas1" localSheetId="11">'Forma 12'!$K$94</definedName>
    <definedName name="VAS083_F_Standartinepro2Pavirsiniunuot1" localSheetId="11">'Forma 12'!$M$94</definedName>
    <definedName name="VAS083_F_Standartinepro3Apskaitosveikla1" localSheetId="11">'Forma 12'!$N$176</definedName>
    <definedName name="VAS083_F_Standartinepro3Geriamojovande7" localSheetId="11">'Forma 12'!$G$176</definedName>
    <definedName name="VAS083_F_Standartinepro3Geriamojovande8" localSheetId="11">'Forma 12'!$H$176</definedName>
    <definedName name="VAS083_F_Standartinepro3Geriamojovande9" localSheetId="11">'Forma 12'!$I$176</definedName>
    <definedName name="VAS083_F_Standartinepro3Kitareguliuoja1" localSheetId="11">'Forma 12'!$O$176</definedName>
    <definedName name="VAS083_F_Standartinepro3Kitosveiklosne1" localSheetId="11">'Forma 12'!$P$176</definedName>
    <definedName name="VAS083_F_Standartinepro3Nuotekudumblot1" localSheetId="11">'Forma 12'!$L$176</definedName>
    <definedName name="VAS083_F_Standartinepro3Nuotekusurinki1" localSheetId="11">'Forma 12'!$J$176</definedName>
    <definedName name="VAS083_F_Standartinepro3Nuotekuvalymas1" localSheetId="11">'Forma 12'!$K$176</definedName>
    <definedName name="VAS083_F_Standartinepro3Pavirsiniunuot1" localSheetId="11">'Forma 12'!$M$176</definedName>
    <definedName name="VAS083_F_Tiesiogiaipask1Apskaitosveikla1" localSheetId="11">'Forma 12'!$N$10</definedName>
    <definedName name="VAS083_F_Tiesiogiaipask1Geriamojovande7" localSheetId="11">'Forma 12'!$G$10</definedName>
    <definedName name="VAS083_F_Tiesiogiaipask1Geriamojovande8" localSheetId="11">'Forma 12'!$H$10</definedName>
    <definedName name="VAS083_F_Tiesiogiaipask1Geriamojovande9" localSheetId="11">'Forma 12'!$I$10</definedName>
    <definedName name="VAS083_F_Tiesiogiaipask1Kitareguliuoja1" localSheetId="11">'Forma 12'!$O$10</definedName>
    <definedName name="VAS083_F_Tiesiogiaipask1Kitosveiklosne1" localSheetId="11">'Forma 12'!$P$10</definedName>
    <definedName name="VAS083_F_Tiesiogiaipask1Nuotekudumblot1" localSheetId="11">'Forma 12'!$L$10</definedName>
    <definedName name="VAS083_F_Tiesiogiaipask1Nuotekusurinki1" localSheetId="11">'Forma 12'!$J$10</definedName>
    <definedName name="VAS083_F_Tiesiogiaipask1Nuotekuvalymas1" localSheetId="11">'Forma 12'!$K$10</definedName>
    <definedName name="VAS083_F_Tiesiogiaipask1Pavirsiniunuot1" localSheetId="11">'Forma 12'!$M$10</definedName>
    <definedName name="VAS083_F_Transportoprie1Apskaitosveikla1" localSheetId="11">'Forma 12'!$N$79</definedName>
    <definedName name="VAS083_F_Transportoprie1Geriamojovande7" localSheetId="11">'Forma 12'!$G$79</definedName>
    <definedName name="VAS083_F_Transportoprie1Geriamojovande8" localSheetId="11">'Forma 12'!$H$79</definedName>
    <definedName name="VAS083_F_Transportoprie1Geriamojovande9" localSheetId="11">'Forma 12'!$I$79</definedName>
    <definedName name="VAS083_F_Transportoprie1Kitareguliuoja1" localSheetId="11">'Forma 12'!$O$79</definedName>
    <definedName name="VAS083_F_Transportoprie1Kitosveiklosne1" localSheetId="11">'Forma 12'!$P$79</definedName>
    <definedName name="VAS083_F_Transportoprie1Nuotekudumblot1" localSheetId="11">'Forma 12'!$L$79</definedName>
    <definedName name="VAS083_F_Transportoprie1Nuotekusurinki1" localSheetId="11">'Forma 12'!$J$79</definedName>
    <definedName name="VAS083_F_Transportoprie1Nuotekuvalymas1" localSheetId="11">'Forma 12'!$K$79</definedName>
    <definedName name="VAS083_F_Transportoprie1Pavirsiniunuot1" localSheetId="11">'Forma 12'!$M$79</definedName>
    <definedName name="VAS083_F_Transportoprie2Apskaitosveikla1" localSheetId="11">'Forma 12'!$N$161</definedName>
    <definedName name="VAS083_F_Transportoprie2Geriamojovande7" localSheetId="11">'Forma 12'!$G$161</definedName>
    <definedName name="VAS083_F_Transportoprie2Geriamojovande8" localSheetId="11">'Forma 12'!$H$161</definedName>
    <definedName name="VAS083_F_Transportoprie2Geriamojovande9" localSheetId="11">'Forma 12'!$I$161</definedName>
    <definedName name="VAS083_F_Transportoprie2Kitareguliuoja1" localSheetId="11">'Forma 12'!$O$161</definedName>
    <definedName name="VAS083_F_Transportoprie2Kitosveiklosne1" localSheetId="11">'Forma 12'!$P$161</definedName>
    <definedName name="VAS083_F_Transportoprie2Nuotekudumblot1" localSheetId="11">'Forma 12'!$L$161</definedName>
    <definedName name="VAS083_F_Transportoprie2Nuotekusurinki1" localSheetId="11">'Forma 12'!$J$161</definedName>
    <definedName name="VAS083_F_Transportoprie2Nuotekuvalymas1" localSheetId="11">'Forma 12'!$K$161</definedName>
    <definedName name="VAS083_F_Transportoprie2Pavirsiniunuot1" localSheetId="11">'Forma 12'!$M$161</definedName>
    <definedName name="VAS083_F_Transportoprie3Apskaitosveikla1" localSheetId="11">'Forma 12'!$N$243</definedName>
    <definedName name="VAS083_F_Transportoprie3Geriamojovande7" localSheetId="11">'Forma 12'!$G$243</definedName>
    <definedName name="VAS083_F_Transportoprie3Geriamojovande8" localSheetId="11">'Forma 12'!$H$243</definedName>
    <definedName name="VAS083_F_Transportoprie3Geriamojovande9" localSheetId="11">'Forma 12'!$I$243</definedName>
    <definedName name="VAS083_F_Transportoprie3Kitareguliuoja1" localSheetId="11">'Forma 12'!$O$243</definedName>
    <definedName name="VAS083_F_Transportoprie3Kitosveiklosne1" localSheetId="11">'Forma 12'!$P$243</definedName>
    <definedName name="VAS083_F_Transportoprie3Nuotekudumblot1" localSheetId="11">'Forma 12'!$L$243</definedName>
    <definedName name="VAS083_F_Transportoprie3Nuotekusurinki1" localSheetId="11">'Forma 12'!$J$243</definedName>
    <definedName name="VAS083_F_Transportoprie3Nuotekuvalymas1" localSheetId="11">'Forma 12'!$K$243</definedName>
    <definedName name="VAS083_F_Transportoprie3Pavirsiniunuot1" localSheetId="11">'Forma 12'!$M$243</definedName>
    <definedName name="VAS083_F_Vandenssiurbli1Apskaitosveikla1" localSheetId="11">'Forma 12'!$N$50</definedName>
    <definedName name="VAS083_F_Vandenssiurbli1Geriamojovande7" localSheetId="11">'Forma 12'!$G$50</definedName>
    <definedName name="VAS083_F_Vandenssiurbli1Geriamojovande8" localSheetId="11">'Forma 12'!$H$50</definedName>
    <definedName name="VAS083_F_Vandenssiurbli1Geriamojovande9" localSheetId="11">'Forma 12'!$I$50</definedName>
    <definedName name="VAS083_F_Vandenssiurbli1Kitareguliuoja1" localSheetId="11">'Forma 12'!$O$50</definedName>
    <definedName name="VAS083_F_Vandenssiurbli1Kitosveiklosne1" localSheetId="11">'Forma 12'!$P$50</definedName>
    <definedName name="VAS083_F_Vandenssiurbli1Nuotekudumblot1" localSheetId="11">'Forma 12'!$L$50</definedName>
    <definedName name="VAS083_F_Vandenssiurbli1Nuotekusurinki1" localSheetId="11">'Forma 12'!$J$50</definedName>
    <definedName name="VAS083_F_Vandenssiurbli1Nuotekuvalymas1" localSheetId="11">'Forma 12'!$K$50</definedName>
    <definedName name="VAS083_F_Vandenssiurbli1Pavirsiniunuot1" localSheetId="11">'Forma 12'!$M$50</definedName>
    <definedName name="VAS083_F_Vandenssiurbli2Apskaitosveikla1" localSheetId="11">'Forma 12'!$N$132</definedName>
    <definedName name="VAS083_F_Vandenssiurbli2Geriamojovande7" localSheetId="11">'Forma 12'!$G$132</definedName>
    <definedName name="VAS083_F_Vandenssiurbli2Geriamojovande8" localSheetId="11">'Forma 12'!$H$132</definedName>
    <definedName name="VAS083_F_Vandenssiurbli2Geriamojovande9" localSheetId="11">'Forma 12'!$I$132</definedName>
    <definedName name="VAS083_F_Vandenssiurbli2Kitareguliuoja1" localSheetId="11">'Forma 12'!$O$132</definedName>
    <definedName name="VAS083_F_Vandenssiurbli2Kitosveiklosne1" localSheetId="11">'Forma 12'!$P$132</definedName>
    <definedName name="VAS083_F_Vandenssiurbli2Nuotekudumblot1" localSheetId="11">'Forma 12'!$L$132</definedName>
    <definedName name="VAS083_F_Vandenssiurbli2Nuotekusurinki1" localSheetId="11">'Forma 12'!$J$132</definedName>
    <definedName name="VAS083_F_Vandenssiurbli2Nuotekuvalymas1" localSheetId="11">'Forma 12'!$K$132</definedName>
    <definedName name="VAS083_F_Vandenssiurbli2Pavirsiniunuot1" localSheetId="11">'Forma 12'!$M$132</definedName>
    <definedName name="VAS083_F_Vandenssiurbli3Apskaitosveikla1" localSheetId="11">'Forma 12'!$N$214</definedName>
    <definedName name="VAS083_F_Vandenssiurbli3Geriamojovande7" localSheetId="11">'Forma 12'!$G$214</definedName>
    <definedName name="VAS083_F_Vandenssiurbli3Geriamojovande8" localSheetId="11">'Forma 12'!$H$214</definedName>
    <definedName name="VAS083_F_Vandenssiurbli3Geriamojovande9" localSheetId="11">'Forma 12'!$I$214</definedName>
    <definedName name="VAS083_F_Vandenssiurbli3Kitareguliuoja1" localSheetId="11">'Forma 12'!$O$214</definedName>
    <definedName name="VAS083_F_Vandenssiurbli3Kitosveiklosne1" localSheetId="11">'Forma 12'!$P$214</definedName>
    <definedName name="VAS083_F_Vandenssiurbli3Nuotekudumblot1" localSheetId="11">'Forma 12'!$L$214</definedName>
    <definedName name="VAS083_F_Vandenssiurbli3Nuotekusurinki1" localSheetId="11">'Forma 12'!$J$214</definedName>
    <definedName name="VAS083_F_Vandenssiurbli3Nuotekuvalymas1" localSheetId="11">'Forma 12'!$K$214</definedName>
    <definedName name="VAS083_F_Vandenssiurbli3Pavirsiniunuot1" localSheetId="11">'Forma 12'!$M$214</definedName>
    <definedName name="VAS084_D_Apskaitosveikla1" localSheetId="12">'Forma 13'!$N$9</definedName>
    <definedName name="VAS084_D_Atsiskaitomiej1" localSheetId="12">'Forma 13'!$C$63</definedName>
    <definedName name="VAS084_D_Atsiskaitomiej2" localSheetId="12">'Forma 13'!$C$145</definedName>
    <definedName name="VAS084_D_Atsiskaitomiej3" localSheetId="12">'Forma 13'!$C$227</definedName>
    <definedName name="VAS084_D_Bendraipaskirs1" localSheetId="12">'Forma 13'!$C$174</definedName>
    <definedName name="VAS084_D_Geriamojovande1" localSheetId="12">'Forma 13'!$C$33</definedName>
    <definedName name="VAS084_D_Geriamojovande2" localSheetId="12">'Forma 13'!$C$59</definedName>
    <definedName name="VAS084_D_Geriamojovande3" localSheetId="12">'Forma 13'!$C$115</definedName>
    <definedName name="VAS084_D_Geriamojovande4" localSheetId="12">'Forma 13'!$C$141</definedName>
    <definedName name="VAS084_D_Geriamojovande5" localSheetId="12">'Forma 13'!$C$197</definedName>
    <definedName name="VAS084_D_Geriamojovande6" localSheetId="12">'Forma 13'!$C$223</definedName>
    <definedName name="VAS084_D_Geriamojovande7" localSheetId="12">'Forma 13'!$G$9</definedName>
    <definedName name="VAS084_D_Geriamojovande8" localSheetId="12">'Forma 13'!$H$9</definedName>
    <definedName name="VAS084_D_Geriamojovande9" localSheetId="12">'Forma 13'!$I$9</definedName>
    <definedName name="VAS084_D_Ilgalaikioturt1" localSheetId="12">'Forma 13'!$C$13</definedName>
    <definedName name="VAS084_D_Ilgalaikioturt10" localSheetId="12">'Forma 13'!$C$26</definedName>
    <definedName name="VAS084_D_Ilgalaikioturt100" localSheetId="12">'Forma 13'!$C$154</definedName>
    <definedName name="VAS084_D_Ilgalaikioturt101" localSheetId="12">'Forma 13'!$C$155</definedName>
    <definedName name="VAS084_D_Ilgalaikioturt102" localSheetId="12">'Forma 13'!$C$156</definedName>
    <definedName name="VAS084_D_Ilgalaikioturt103" localSheetId="12">'Forma 13'!$C$158</definedName>
    <definedName name="VAS084_D_Ilgalaikioturt104" localSheetId="12">'Forma 13'!$C$159</definedName>
    <definedName name="VAS084_D_Ilgalaikioturt105" localSheetId="12">'Forma 13'!$C$160</definedName>
    <definedName name="VAS084_D_Ilgalaikioturt106" localSheetId="12">'Forma 13'!$C$163</definedName>
    <definedName name="VAS084_D_Ilgalaikioturt107" localSheetId="12">'Forma 13'!$C$164</definedName>
    <definedName name="VAS084_D_Ilgalaikioturt108" localSheetId="12">'Forma 13'!$C$165</definedName>
    <definedName name="VAS084_D_Ilgalaikioturt109" localSheetId="12">'Forma 13'!$C$167</definedName>
    <definedName name="VAS084_D_Ilgalaikioturt11" localSheetId="12">'Forma 13'!$C$27</definedName>
    <definedName name="VAS084_D_Ilgalaikioturt110" localSheetId="12">'Forma 13'!$C$168</definedName>
    <definedName name="VAS084_D_Ilgalaikioturt111" localSheetId="12">'Forma 13'!$C$169</definedName>
    <definedName name="VAS084_D_Ilgalaikioturt112" localSheetId="12">'Forma 13'!$C$171</definedName>
    <definedName name="VAS084_D_Ilgalaikioturt113" localSheetId="12">'Forma 13'!$C$172</definedName>
    <definedName name="VAS084_D_Ilgalaikioturt114" localSheetId="12">'Forma 13'!$C$173</definedName>
    <definedName name="VAS084_D_Ilgalaikioturt115" localSheetId="12">'Forma 13'!$C$177</definedName>
    <definedName name="VAS084_D_Ilgalaikioturt116" localSheetId="12">'Forma 13'!$C$178</definedName>
    <definedName name="VAS084_D_Ilgalaikioturt117" localSheetId="12">'Forma 13'!$C$179</definedName>
    <definedName name="VAS084_D_Ilgalaikioturt118" localSheetId="12">'Forma 13'!$C$181</definedName>
    <definedName name="VAS084_D_Ilgalaikioturt119" localSheetId="12">'Forma 13'!$C$182</definedName>
    <definedName name="VAS084_D_Ilgalaikioturt12" localSheetId="12">'Forma 13'!$C$28</definedName>
    <definedName name="VAS084_D_Ilgalaikioturt120" localSheetId="12">'Forma 13'!$C$183</definedName>
    <definedName name="VAS084_D_Ilgalaikioturt121" localSheetId="12">'Forma 13'!$C$185</definedName>
    <definedName name="VAS084_D_Ilgalaikioturt122" localSheetId="12">'Forma 13'!$C$186</definedName>
    <definedName name="VAS084_D_Ilgalaikioturt123" localSheetId="12">'Forma 13'!$C$187</definedName>
    <definedName name="VAS084_D_Ilgalaikioturt124" localSheetId="12">'Forma 13'!$C$190</definedName>
    <definedName name="VAS084_D_Ilgalaikioturt125" localSheetId="12">'Forma 13'!$C$191</definedName>
    <definedName name="VAS084_D_Ilgalaikioturt126" localSheetId="12">'Forma 13'!$C$192</definedName>
    <definedName name="VAS084_D_Ilgalaikioturt127" localSheetId="12">'Forma 13'!$C$194</definedName>
    <definedName name="VAS084_D_Ilgalaikioturt128" localSheetId="12">'Forma 13'!$C$195</definedName>
    <definedName name="VAS084_D_Ilgalaikioturt129" localSheetId="12">'Forma 13'!$C$196</definedName>
    <definedName name="VAS084_D_Ilgalaikioturt13" localSheetId="12">'Forma 13'!$C$30</definedName>
    <definedName name="VAS084_D_Ilgalaikioturt130" localSheetId="12">'Forma 13'!$C$198</definedName>
    <definedName name="VAS084_D_Ilgalaikioturt131" localSheetId="12">'Forma 13'!$C$199</definedName>
    <definedName name="VAS084_D_Ilgalaikioturt132" localSheetId="12">'Forma 13'!$C$200</definedName>
    <definedName name="VAS084_D_Ilgalaikioturt133" localSheetId="12">'Forma 13'!$C$202</definedName>
    <definedName name="VAS084_D_Ilgalaikioturt134" localSheetId="12">'Forma 13'!$C$203</definedName>
    <definedName name="VAS084_D_Ilgalaikioturt135" localSheetId="12">'Forma 13'!$C$204</definedName>
    <definedName name="VAS084_D_Ilgalaikioturt136" localSheetId="12">'Forma 13'!$C$206</definedName>
    <definedName name="VAS084_D_Ilgalaikioturt137" localSheetId="12">'Forma 13'!$C$207</definedName>
    <definedName name="VAS084_D_Ilgalaikioturt138" localSheetId="12">'Forma 13'!$C$208</definedName>
    <definedName name="VAS084_D_Ilgalaikioturt139" localSheetId="12">'Forma 13'!$C$210</definedName>
    <definedName name="VAS084_D_Ilgalaikioturt14" localSheetId="12">'Forma 13'!$C$31</definedName>
    <definedName name="VAS084_D_Ilgalaikioturt140" localSheetId="12">'Forma 13'!$C$211</definedName>
    <definedName name="VAS084_D_Ilgalaikioturt141" localSheetId="12">'Forma 13'!$C$212</definedName>
    <definedName name="VAS084_D_Ilgalaikioturt142" localSheetId="12">'Forma 13'!$C$215</definedName>
    <definedName name="VAS084_D_Ilgalaikioturt143" localSheetId="12">'Forma 13'!$C$216</definedName>
    <definedName name="VAS084_D_Ilgalaikioturt144" localSheetId="12">'Forma 13'!$C$217</definedName>
    <definedName name="VAS084_D_Ilgalaikioturt145" localSheetId="12">'Forma 13'!$C$219</definedName>
    <definedName name="VAS084_D_Ilgalaikioturt146" localSheetId="12">'Forma 13'!$C$220</definedName>
    <definedName name="VAS084_D_Ilgalaikioturt147" localSheetId="12">'Forma 13'!$C$221</definedName>
    <definedName name="VAS084_D_Ilgalaikioturt148" localSheetId="12">'Forma 13'!$C$224</definedName>
    <definedName name="VAS084_D_Ilgalaikioturt149" localSheetId="12">'Forma 13'!$C$225</definedName>
    <definedName name="VAS084_D_Ilgalaikioturt15" localSheetId="12">'Forma 13'!$C$32</definedName>
    <definedName name="VAS084_D_Ilgalaikioturt150" localSheetId="12">'Forma 13'!$C$226</definedName>
    <definedName name="VAS084_D_Ilgalaikioturt151" localSheetId="12">'Forma 13'!$C$228</definedName>
    <definedName name="VAS084_D_Ilgalaikioturt152" localSheetId="12">'Forma 13'!$C$229</definedName>
    <definedName name="VAS084_D_Ilgalaikioturt153" localSheetId="12">'Forma 13'!$C$230</definedName>
    <definedName name="VAS084_D_Ilgalaikioturt154" localSheetId="12">'Forma 13'!$C$232</definedName>
    <definedName name="VAS084_D_Ilgalaikioturt155" localSheetId="12">'Forma 13'!$C$233</definedName>
    <definedName name="VAS084_D_Ilgalaikioturt156" localSheetId="12">'Forma 13'!$C$234</definedName>
    <definedName name="VAS084_D_Ilgalaikioturt157" localSheetId="12">'Forma 13'!$C$236</definedName>
    <definedName name="VAS084_D_Ilgalaikioturt158" localSheetId="12">'Forma 13'!$C$237</definedName>
    <definedName name="VAS084_D_Ilgalaikioturt159" localSheetId="12">'Forma 13'!$C$238</definedName>
    <definedName name="VAS084_D_Ilgalaikioturt16" localSheetId="12">'Forma 13'!$C$34</definedName>
    <definedName name="VAS084_D_Ilgalaikioturt160" localSheetId="12">'Forma 13'!$C$240</definedName>
    <definedName name="VAS084_D_Ilgalaikioturt161" localSheetId="12">'Forma 13'!$C$241</definedName>
    <definedName name="VAS084_D_Ilgalaikioturt162" localSheetId="12">'Forma 13'!$C$242</definedName>
    <definedName name="VAS084_D_Ilgalaikioturt163" localSheetId="12">'Forma 13'!$C$245</definedName>
    <definedName name="VAS084_D_Ilgalaikioturt164" localSheetId="12">'Forma 13'!$C$246</definedName>
    <definedName name="VAS084_D_Ilgalaikioturt165" localSheetId="12">'Forma 13'!$C$247</definedName>
    <definedName name="VAS084_D_Ilgalaikioturt166" localSheetId="12">'Forma 13'!$C$249</definedName>
    <definedName name="VAS084_D_Ilgalaikioturt167" localSheetId="12">'Forma 13'!$C$250</definedName>
    <definedName name="VAS084_D_Ilgalaikioturt168" localSheetId="12">'Forma 13'!$C$251</definedName>
    <definedName name="VAS084_D_Ilgalaikioturt17" localSheetId="12">'Forma 13'!$C$35</definedName>
    <definedName name="VAS084_D_Ilgalaikioturt18" localSheetId="12">'Forma 13'!$C$36</definedName>
    <definedName name="VAS084_D_Ilgalaikioturt19" localSheetId="12">'Forma 13'!$C$38</definedName>
    <definedName name="VAS084_D_Ilgalaikioturt2" localSheetId="12">'Forma 13'!$C$14</definedName>
    <definedName name="VAS084_D_Ilgalaikioturt20" localSheetId="12">'Forma 13'!$C$39</definedName>
    <definedName name="VAS084_D_Ilgalaikioturt21" localSheetId="12">'Forma 13'!$C$40</definedName>
    <definedName name="VAS084_D_Ilgalaikioturt22" localSheetId="12">'Forma 13'!$C$42</definedName>
    <definedName name="VAS084_D_Ilgalaikioturt23" localSheetId="12">'Forma 13'!$C$43</definedName>
    <definedName name="VAS084_D_Ilgalaikioturt24" localSheetId="12">'Forma 13'!$C$44</definedName>
    <definedName name="VAS084_D_Ilgalaikioturt25" localSheetId="12">'Forma 13'!$C$46</definedName>
    <definedName name="VAS084_D_Ilgalaikioturt26" localSheetId="12">'Forma 13'!$C$47</definedName>
    <definedName name="VAS084_D_Ilgalaikioturt27" localSheetId="12">'Forma 13'!$C$48</definedName>
    <definedName name="VAS084_D_Ilgalaikioturt28" localSheetId="12">'Forma 13'!$C$51</definedName>
    <definedName name="VAS084_D_Ilgalaikioturt29" localSheetId="12">'Forma 13'!$C$52</definedName>
    <definedName name="VAS084_D_Ilgalaikioturt3" localSheetId="12">'Forma 13'!$C$15</definedName>
    <definedName name="VAS084_D_Ilgalaikioturt30" localSheetId="12">'Forma 13'!$C$53</definedName>
    <definedName name="VAS084_D_Ilgalaikioturt31" localSheetId="12">'Forma 13'!$C$55</definedName>
    <definedName name="VAS084_D_Ilgalaikioturt32" localSheetId="12">'Forma 13'!$C$56</definedName>
    <definedName name="VAS084_D_Ilgalaikioturt33" localSheetId="12">'Forma 13'!$C$57</definedName>
    <definedName name="VAS084_D_Ilgalaikioturt34" localSheetId="12">'Forma 13'!$C$60</definedName>
    <definedName name="VAS084_D_Ilgalaikioturt35" localSheetId="12">'Forma 13'!$C$61</definedName>
    <definedName name="VAS084_D_Ilgalaikioturt36" localSheetId="12">'Forma 13'!$C$62</definedName>
    <definedName name="VAS084_D_Ilgalaikioturt37" localSheetId="12">'Forma 13'!$C$64</definedName>
    <definedName name="VAS084_D_Ilgalaikioturt38" localSheetId="12">'Forma 13'!$C$65</definedName>
    <definedName name="VAS084_D_Ilgalaikioturt39" localSheetId="12">'Forma 13'!$C$66</definedName>
    <definedName name="VAS084_D_Ilgalaikioturt4" localSheetId="12">'Forma 13'!$C$17</definedName>
    <definedName name="VAS084_D_Ilgalaikioturt40" localSheetId="12">'Forma 13'!$C$68</definedName>
    <definedName name="VAS084_D_Ilgalaikioturt41" localSheetId="12">'Forma 13'!$C$69</definedName>
    <definedName name="VAS084_D_Ilgalaikioturt42" localSheetId="12">'Forma 13'!$C$70</definedName>
    <definedName name="VAS084_D_Ilgalaikioturt43" localSheetId="12">'Forma 13'!$C$72</definedName>
    <definedName name="VAS084_D_Ilgalaikioturt44" localSheetId="12">'Forma 13'!$C$73</definedName>
    <definedName name="VAS084_D_Ilgalaikioturt45" localSheetId="12">'Forma 13'!$C$74</definedName>
    <definedName name="VAS084_D_Ilgalaikioturt46" localSheetId="12">'Forma 13'!$C$76</definedName>
    <definedName name="VAS084_D_Ilgalaikioturt47" localSheetId="12">'Forma 13'!$C$77</definedName>
    <definedName name="VAS084_D_Ilgalaikioturt48" localSheetId="12">'Forma 13'!$C$78</definedName>
    <definedName name="VAS084_D_Ilgalaikioturt49" localSheetId="12">'Forma 13'!$C$81</definedName>
    <definedName name="VAS084_D_Ilgalaikioturt5" localSheetId="12">'Forma 13'!$C$18</definedName>
    <definedName name="VAS084_D_Ilgalaikioturt50" localSheetId="12">'Forma 13'!$C$82</definedName>
    <definedName name="VAS084_D_Ilgalaikioturt51" localSheetId="12">'Forma 13'!$C$83</definedName>
    <definedName name="VAS084_D_Ilgalaikioturt52" localSheetId="12">'Forma 13'!$C$85</definedName>
    <definedName name="VAS084_D_Ilgalaikioturt53" localSheetId="12">'Forma 13'!$C$86</definedName>
    <definedName name="VAS084_D_Ilgalaikioturt54" localSheetId="12">'Forma 13'!$C$87</definedName>
    <definedName name="VAS084_D_Ilgalaikioturt55" localSheetId="12">'Forma 13'!$C$89</definedName>
    <definedName name="VAS084_D_Ilgalaikioturt56" localSheetId="12">'Forma 13'!$C$90</definedName>
    <definedName name="VAS084_D_Ilgalaikioturt57" localSheetId="12">'Forma 13'!$C$91</definedName>
    <definedName name="VAS084_D_Ilgalaikioturt58" localSheetId="12">'Forma 13'!$C$95</definedName>
    <definedName name="VAS084_D_Ilgalaikioturt59" localSheetId="12">'Forma 13'!$C$96</definedName>
    <definedName name="VAS084_D_Ilgalaikioturt6" localSheetId="12">'Forma 13'!$C$19</definedName>
    <definedName name="VAS084_D_Ilgalaikioturt60" localSheetId="12">'Forma 13'!$C$97</definedName>
    <definedName name="VAS084_D_Ilgalaikioturt61" localSheetId="12">'Forma 13'!$C$99</definedName>
    <definedName name="VAS084_D_Ilgalaikioturt62" localSheetId="12">'Forma 13'!$C$100</definedName>
    <definedName name="VAS084_D_Ilgalaikioturt63" localSheetId="12">'Forma 13'!$C$101</definedName>
    <definedName name="VAS084_D_Ilgalaikioturt64" localSheetId="12">'Forma 13'!$C$103</definedName>
    <definedName name="VAS084_D_Ilgalaikioturt65" localSheetId="12">'Forma 13'!$C$104</definedName>
    <definedName name="VAS084_D_Ilgalaikioturt66" localSheetId="12">'Forma 13'!$C$105</definedName>
    <definedName name="VAS084_D_Ilgalaikioturt67" localSheetId="12">'Forma 13'!$C$108</definedName>
    <definedName name="VAS084_D_Ilgalaikioturt68" localSheetId="12">'Forma 13'!$C$109</definedName>
    <definedName name="VAS084_D_Ilgalaikioturt69" localSheetId="12">'Forma 13'!$C$110</definedName>
    <definedName name="VAS084_D_Ilgalaikioturt7" localSheetId="12">'Forma 13'!$C$21</definedName>
    <definedName name="VAS084_D_Ilgalaikioturt70" localSheetId="12">'Forma 13'!$C$112</definedName>
    <definedName name="VAS084_D_Ilgalaikioturt71" localSheetId="12">'Forma 13'!$C$113</definedName>
    <definedName name="VAS084_D_Ilgalaikioturt72" localSheetId="12">'Forma 13'!$C$114</definedName>
    <definedName name="VAS084_D_Ilgalaikioturt73" localSheetId="12">'Forma 13'!$C$116</definedName>
    <definedName name="VAS084_D_Ilgalaikioturt74" localSheetId="12">'Forma 13'!$C$117</definedName>
    <definedName name="VAS084_D_Ilgalaikioturt75" localSheetId="12">'Forma 13'!$C$118</definedName>
    <definedName name="VAS084_D_Ilgalaikioturt76" localSheetId="12">'Forma 13'!$C$120</definedName>
    <definedName name="VAS084_D_Ilgalaikioturt77" localSheetId="12">'Forma 13'!$C$121</definedName>
    <definedName name="VAS084_D_Ilgalaikioturt78" localSheetId="12">'Forma 13'!$C$122</definedName>
    <definedName name="VAS084_D_Ilgalaikioturt79" localSheetId="12">'Forma 13'!$C$124</definedName>
    <definedName name="VAS084_D_Ilgalaikioturt8" localSheetId="12">'Forma 13'!$C$22</definedName>
    <definedName name="VAS084_D_Ilgalaikioturt80" localSheetId="12">'Forma 13'!$C$125</definedName>
    <definedName name="VAS084_D_Ilgalaikioturt81" localSheetId="12">'Forma 13'!$C$126</definedName>
    <definedName name="VAS084_D_Ilgalaikioturt82" localSheetId="12">'Forma 13'!$C$128</definedName>
    <definedName name="VAS084_D_Ilgalaikioturt83" localSheetId="12">'Forma 13'!$C$129</definedName>
    <definedName name="VAS084_D_Ilgalaikioturt84" localSheetId="12">'Forma 13'!$C$130</definedName>
    <definedName name="VAS084_D_Ilgalaikioturt85" localSheetId="12">'Forma 13'!$C$133</definedName>
    <definedName name="VAS084_D_Ilgalaikioturt86" localSheetId="12">'Forma 13'!$C$134</definedName>
    <definedName name="VAS084_D_Ilgalaikioturt87" localSheetId="12">'Forma 13'!$C$135</definedName>
    <definedName name="VAS084_D_Ilgalaikioturt88" localSheetId="12">'Forma 13'!$C$137</definedName>
    <definedName name="VAS084_D_Ilgalaikioturt89" localSheetId="12">'Forma 13'!$C$138</definedName>
    <definedName name="VAS084_D_Ilgalaikioturt9" localSheetId="12">'Forma 13'!$C$23</definedName>
    <definedName name="VAS084_D_Ilgalaikioturt90" localSheetId="12">'Forma 13'!$C$139</definedName>
    <definedName name="VAS084_D_Ilgalaikioturt91" localSheetId="12">'Forma 13'!$C$142</definedName>
    <definedName name="VAS084_D_Ilgalaikioturt92" localSheetId="12">'Forma 13'!$C$143</definedName>
    <definedName name="VAS084_D_Ilgalaikioturt93" localSheetId="12">'Forma 13'!$C$144</definedName>
    <definedName name="VAS084_D_Ilgalaikioturt94" localSheetId="12">'Forma 13'!$C$146</definedName>
    <definedName name="VAS084_D_Ilgalaikioturt95" localSheetId="12">'Forma 13'!$C$147</definedName>
    <definedName name="VAS084_D_Ilgalaikioturt96" localSheetId="12">'Forma 13'!$C$148</definedName>
    <definedName name="VAS084_D_Ilgalaikioturt97" localSheetId="12">'Forma 13'!$C$150</definedName>
    <definedName name="VAS084_D_Ilgalaikioturt98" localSheetId="12">'Forma 13'!$C$151</definedName>
    <definedName name="VAS084_D_Ilgalaikioturt99" localSheetId="12">'Forma 13'!$C$152</definedName>
    <definedName name="VAS084_D_Inventorinisnu1" localSheetId="12">'Forma 13'!$D$9</definedName>
    <definedName name="VAS084_D_Irankiaimatavi1" localSheetId="12">'Forma 13'!$C$75</definedName>
    <definedName name="VAS084_D_Irankiaimatavi2" localSheetId="12">'Forma 13'!$C$157</definedName>
    <definedName name="VAS084_D_Irankiaimatavi3" localSheetId="12">'Forma 13'!$C$239</definedName>
    <definedName name="VAS084_D_Irasyti1" localSheetId="12">'Forma 13'!$C$253</definedName>
    <definedName name="VAS084_D_Irasyti2" localSheetId="12">'Forma 13'!$C$254</definedName>
    <definedName name="VAS084_D_Irasyti3" localSheetId="12">'Forma 13'!$C$255</definedName>
    <definedName name="VAS084_D_Keliaiaikstele1" localSheetId="12">'Forma 13'!$C$29</definedName>
    <definedName name="VAS084_D_Keliaiaikstele2" localSheetId="12">'Forma 13'!$C$111</definedName>
    <definedName name="VAS084_D_Keliaiaikstele3" localSheetId="12">'Forma 13'!$C$193</definedName>
    <definedName name="VAS084_D_Kitareguliuoja1" localSheetId="12">'Forma 13'!$O$9</definedName>
    <definedName name="VAS084_D_Kitasilgalaiki1" localSheetId="12">'Forma 13'!$C$88</definedName>
    <definedName name="VAS084_D_Kitasilgalaiki2" localSheetId="12">'Forma 13'!$C$170</definedName>
    <definedName name="VAS084_D_Kitasilgalaiki3" localSheetId="12">'Forma 13'!$C$252</definedName>
    <definedName name="VAS084_D_Kitasnemateria1" localSheetId="12">'Forma 13'!$C$20</definedName>
    <definedName name="VAS084_D_Kitasnemateria2" localSheetId="12">'Forma 13'!$C$102</definedName>
    <definedName name="VAS084_D_Kitasnemateria3" localSheetId="12">'Forma 13'!$C$184</definedName>
    <definedName name="VAS084_D_Kitigeriamojov1" localSheetId="12">'Forma 13'!$C$71</definedName>
    <definedName name="VAS084_D_Kitigeriamojov2" localSheetId="12">'Forma 13'!$C$153</definedName>
    <definedName name="VAS084_D_Kitigeriamojov3" localSheetId="12">'Forma 13'!$C$235</definedName>
    <definedName name="VAS084_D_Kitiirenginiai1" localSheetId="12">'Forma 13'!$C$45</definedName>
    <definedName name="VAS084_D_Kitiirenginiai2" localSheetId="12">'Forma 13'!$C$58</definedName>
    <definedName name="VAS084_D_Kitiirenginiai3" localSheetId="12">'Forma 13'!$C$127</definedName>
    <definedName name="VAS084_D_Kitiirenginiai4" localSheetId="12">'Forma 13'!$C$140</definedName>
    <definedName name="VAS084_D_Kitiirenginiai5" localSheetId="12">'Forma 13'!$C$209</definedName>
    <definedName name="VAS084_D_Kitiirenginiai6" localSheetId="12">'Forma 13'!$C$222</definedName>
    <definedName name="VAS084_D_Kitostransport1" localSheetId="12">'Forma 13'!$C$84</definedName>
    <definedName name="VAS084_D_Kitostransport2" localSheetId="12">'Forma 13'!$C$166</definedName>
    <definedName name="VAS084_D_Kitostransport3" localSheetId="12">'Forma 13'!$C$248</definedName>
    <definedName name="VAS084_D_Kitosveiklosne1" localSheetId="12">'Forma 13'!$P$9</definedName>
    <definedName name="VAS084_D_Lengviejiautom1" localSheetId="12">'Forma 13'!$C$80</definedName>
    <definedName name="VAS084_D_Lengviejiautom2" localSheetId="12">'Forma 13'!$C$162</definedName>
    <definedName name="VAS084_D_Lengviejiautom3" localSheetId="12">'Forma 13'!$C$244</definedName>
    <definedName name="VAS084_D_Lrklimatokaito1" localSheetId="12">'Forma 13'!$E$9</definedName>
    <definedName name="VAS084_D_Masinosiriranga1" localSheetId="12">'Forma 13'!$C$49</definedName>
    <definedName name="VAS084_D_Masinosiriranga2" localSheetId="12">'Forma 13'!$C$131</definedName>
    <definedName name="VAS084_D_Masinosiriranga3" localSheetId="12">'Forma 13'!$C$213</definedName>
    <definedName name="VAS084_D_Nematerialusis1" localSheetId="12">'Forma 13'!$C$11</definedName>
    <definedName name="VAS084_D_Nematerialusis2" localSheetId="12">'Forma 13'!$C$93</definedName>
    <definedName name="VAS084_D_Nematerialusis3" localSheetId="12">'Forma 13'!$C$175</definedName>
    <definedName name="VAS084_D_Netiesiogiaipa1" localSheetId="12">'Forma 13'!$C$92</definedName>
    <definedName name="VAS084_D_Nuotekudumblot1" localSheetId="12">'Forma 13'!$L$9</definedName>
    <definedName name="VAS084_D_Nuotekuirdumbl1" localSheetId="12">'Forma 13'!$C$54</definedName>
    <definedName name="VAS084_D_Nuotekuirdumbl2" localSheetId="12">'Forma 13'!$C$136</definedName>
    <definedName name="VAS084_D_Nuotekuirdumbl3" localSheetId="12">'Forma 13'!$C$218</definedName>
    <definedName name="VAS084_D_Nuotekusurinki1" localSheetId="12">'Forma 13'!$J$9</definedName>
    <definedName name="VAS084_D_Nuotekuvalymas1" localSheetId="12">'Forma 13'!$K$9</definedName>
    <definedName name="VAS084_D_Pastataiadmini1" localSheetId="12">'Forma 13'!$C$25</definedName>
    <definedName name="VAS084_D_Pastataiadmini2" localSheetId="12">'Forma 13'!$C$107</definedName>
    <definedName name="VAS084_D_Pastataiadmini3" localSheetId="12">'Forma 13'!$C$189</definedName>
    <definedName name="VAS084_D_Pastataiirstat1" localSheetId="12">'Forma 13'!$C$24</definedName>
    <definedName name="VAS084_D_Pastataiirstat2" localSheetId="12">'Forma 13'!$C$106</definedName>
    <definedName name="VAS084_D_Pastataiirstat3" localSheetId="12">'Forma 13'!$C$188</definedName>
    <definedName name="VAS084_D_Pavirsiniunuot1" localSheetId="12">'Forma 13'!$M$9</definedName>
    <definedName name="VAS084_D_Saulessviesose1" localSheetId="12">'Forma 13'!$C$41</definedName>
    <definedName name="VAS084_D_Saulessviesose2" localSheetId="12">'Forma 13'!$C$123</definedName>
    <definedName name="VAS084_D_Saulessviesose3" localSheetId="12">'Forma 13'!$C$205</definedName>
    <definedName name="VAS084_D_Silumosatsiska1" localSheetId="12">'Forma 13'!$C$67</definedName>
    <definedName name="VAS084_D_Silumosatsiska2" localSheetId="12">'Forma 13'!$C$149</definedName>
    <definedName name="VAS084_D_Silumosatsiska3" localSheetId="12">'Forma 13'!$C$231</definedName>
    <definedName name="VAS084_D_Silumosirkarst1" localSheetId="12">'Forma 13'!$C$37</definedName>
    <definedName name="VAS084_D_Silumosirkarst2" localSheetId="12">'Forma 13'!$C$119</definedName>
    <definedName name="VAS084_D_Silumosirkarst3" localSheetId="12">'Forma 13'!$C$201</definedName>
    <definedName name="VAS084_D_Specprogramine1" localSheetId="12">'Forma 13'!$C$16</definedName>
    <definedName name="VAS084_D_Specprogramine2" localSheetId="12">'Forma 13'!$C$98</definedName>
    <definedName name="VAS084_D_Specprogramine3" localSheetId="12">'Forma 13'!$C$180</definedName>
    <definedName name="VAS084_D_Standartinepro1" localSheetId="12">'Forma 13'!$C$12</definedName>
    <definedName name="VAS084_D_Standartinepro2" localSheetId="12">'Forma 13'!$C$94</definedName>
    <definedName name="VAS084_D_Standartinepro3" localSheetId="12">'Forma 13'!$C$176</definedName>
    <definedName name="VAS084_D_Tiesiogiaipask1" localSheetId="12">'Forma 13'!$C$10</definedName>
    <definedName name="VAS084_D_Transportoprie1" localSheetId="12">'Forma 13'!$C$79</definedName>
    <definedName name="VAS084_D_Transportoprie2" localSheetId="12">'Forma 13'!$C$161</definedName>
    <definedName name="VAS084_D_Transportoprie3" localSheetId="12">'Forma 13'!$C$243</definedName>
    <definedName name="VAS084_D_Turtovienetask1" localSheetId="12">'Forma 13'!$F$9</definedName>
    <definedName name="VAS084_D_Vandenssiurbli1" localSheetId="12">'Forma 13'!$C$50</definedName>
    <definedName name="VAS084_D_Vandenssiurbli2" localSheetId="12">'Forma 13'!$C$132</definedName>
    <definedName name="VAS084_D_Vandenssiurbli3" localSheetId="12">'Forma 13'!$C$214</definedName>
    <definedName name="VAS084_F_Atsiskaitomiej1Apskaitosveikla1" localSheetId="12">'Forma 13'!$N$63</definedName>
    <definedName name="VAS084_F_Atsiskaitomiej1Geriamojovande7" localSheetId="12">'Forma 13'!$G$63</definedName>
    <definedName name="VAS084_F_Atsiskaitomiej1Geriamojovande8" localSheetId="12">'Forma 13'!$H$63</definedName>
    <definedName name="VAS084_F_Atsiskaitomiej1Geriamojovande9" localSheetId="12">'Forma 13'!$I$63</definedName>
    <definedName name="VAS084_F_Atsiskaitomiej1Kitareguliuoja1" localSheetId="12">'Forma 13'!$O$63</definedName>
    <definedName name="VAS084_F_Atsiskaitomiej1Kitosveiklosne1" localSheetId="12">'Forma 13'!$P$63</definedName>
    <definedName name="VAS084_F_Atsiskaitomiej1Nuotekudumblot1" localSheetId="12">'Forma 13'!$L$63</definedName>
    <definedName name="VAS084_F_Atsiskaitomiej1Nuotekusurinki1" localSheetId="12">'Forma 13'!$J$63</definedName>
    <definedName name="VAS084_F_Atsiskaitomiej1Nuotekuvalymas1" localSheetId="12">'Forma 13'!$K$63</definedName>
    <definedName name="VAS084_F_Atsiskaitomiej1Pavirsiniunuot1" localSheetId="12">'Forma 13'!$M$63</definedName>
    <definedName name="VAS084_F_Atsiskaitomiej2Apskaitosveikla1" localSheetId="12">'Forma 13'!$N$145</definedName>
    <definedName name="VAS084_F_Atsiskaitomiej2Geriamojovande7" localSheetId="12">'Forma 13'!$G$145</definedName>
    <definedName name="VAS084_F_Atsiskaitomiej2Geriamojovande8" localSheetId="12">'Forma 13'!$H$145</definedName>
    <definedName name="VAS084_F_Atsiskaitomiej2Geriamojovande9" localSheetId="12">'Forma 13'!$I$145</definedName>
    <definedName name="VAS084_F_Atsiskaitomiej2Kitareguliuoja1" localSheetId="12">'Forma 13'!$O$145</definedName>
    <definedName name="VAS084_F_Atsiskaitomiej2Kitosveiklosne1" localSheetId="12">'Forma 13'!$P$145</definedName>
    <definedName name="VAS084_F_Atsiskaitomiej2Nuotekudumblot1" localSheetId="12">'Forma 13'!$L$145</definedName>
    <definedName name="VAS084_F_Atsiskaitomiej2Nuotekusurinki1" localSheetId="12">'Forma 13'!$J$145</definedName>
    <definedName name="VAS084_F_Atsiskaitomiej2Nuotekuvalymas1" localSheetId="12">'Forma 13'!$K$145</definedName>
    <definedName name="VAS084_F_Atsiskaitomiej2Pavirsiniunuot1" localSheetId="12">'Forma 13'!$M$145</definedName>
    <definedName name="VAS084_F_Atsiskaitomiej3Apskaitosveikla1" localSheetId="12">'Forma 13'!$N$227</definedName>
    <definedName name="VAS084_F_Atsiskaitomiej3Geriamojovande7" localSheetId="12">'Forma 13'!$G$227</definedName>
    <definedName name="VAS084_F_Atsiskaitomiej3Geriamojovande8" localSheetId="12">'Forma 13'!$H$227</definedName>
    <definedName name="VAS084_F_Atsiskaitomiej3Geriamojovande9" localSheetId="12">'Forma 13'!$I$227</definedName>
    <definedName name="VAS084_F_Atsiskaitomiej3Kitareguliuoja1" localSheetId="12">'Forma 13'!$O$227</definedName>
    <definedName name="VAS084_F_Atsiskaitomiej3Kitosveiklosne1" localSheetId="12">'Forma 13'!$P$227</definedName>
    <definedName name="VAS084_F_Atsiskaitomiej3Nuotekudumblot1" localSheetId="12">'Forma 13'!$L$227</definedName>
    <definedName name="VAS084_F_Atsiskaitomiej3Nuotekusurinki1" localSheetId="12">'Forma 13'!$J$227</definedName>
    <definedName name="VAS084_F_Atsiskaitomiej3Nuotekuvalymas1" localSheetId="12">'Forma 13'!$K$227</definedName>
    <definedName name="VAS084_F_Atsiskaitomiej3Pavirsiniunuot1" localSheetId="12">'Forma 13'!$M$227</definedName>
    <definedName name="VAS084_F_Bendraipaskirs1Apskaitosveikla1" localSheetId="12">'Forma 13'!$N$174</definedName>
    <definedName name="VAS084_F_Bendraipaskirs1Geriamojovande7" localSheetId="12">'Forma 13'!$G$174</definedName>
    <definedName name="VAS084_F_Bendraipaskirs1Geriamojovande8" localSheetId="12">'Forma 13'!$H$174</definedName>
    <definedName name="VAS084_F_Bendraipaskirs1Geriamojovande9" localSheetId="12">'Forma 13'!$I$174</definedName>
    <definedName name="VAS084_F_Bendraipaskirs1Kitareguliuoja1" localSheetId="12">'Forma 13'!$O$174</definedName>
    <definedName name="VAS084_F_Bendraipaskirs1Kitosveiklosne1" localSheetId="12">'Forma 13'!$P$174</definedName>
    <definedName name="VAS084_F_Bendraipaskirs1Nuotekudumblot1" localSheetId="12">'Forma 13'!$L$174</definedName>
    <definedName name="VAS084_F_Bendraipaskirs1Nuotekusurinki1" localSheetId="12">'Forma 13'!$J$174</definedName>
    <definedName name="VAS084_F_Bendraipaskirs1Nuotekuvalymas1" localSheetId="12">'Forma 13'!$K$174</definedName>
    <definedName name="VAS084_F_Bendraipaskirs1Pavirsiniunuot1" localSheetId="12">'Forma 13'!$M$174</definedName>
    <definedName name="VAS084_F_Geriamojovande1Apskaitosveikla1" localSheetId="12">'Forma 13'!$N$33</definedName>
    <definedName name="VAS084_F_Geriamojovande1Geriamojovande7" localSheetId="12">'Forma 13'!$G$33</definedName>
    <definedName name="VAS084_F_Geriamojovande1Geriamojovande8" localSheetId="12">'Forma 13'!$H$33</definedName>
    <definedName name="VAS084_F_Geriamojovande1Geriamojovande9" localSheetId="12">'Forma 13'!$I$33</definedName>
    <definedName name="VAS084_F_Geriamojovande1Kitareguliuoja1" localSheetId="12">'Forma 13'!$O$33</definedName>
    <definedName name="VAS084_F_Geriamojovande1Kitosveiklosne1" localSheetId="12">'Forma 13'!$P$33</definedName>
    <definedName name="VAS084_F_Geriamojovande1Nuotekudumblot1" localSheetId="12">'Forma 13'!$L$33</definedName>
    <definedName name="VAS084_F_Geriamojovande1Nuotekusurinki1" localSheetId="12">'Forma 13'!$J$33</definedName>
    <definedName name="VAS084_F_Geriamojovande1Nuotekuvalymas1" localSheetId="12">'Forma 13'!$K$33</definedName>
    <definedName name="VAS084_F_Geriamojovande1Pavirsiniunuot1" localSheetId="12">'Forma 13'!$M$33</definedName>
    <definedName name="VAS084_F_Geriamojovande2Apskaitosveikla1" localSheetId="12">'Forma 13'!$N$59</definedName>
    <definedName name="VAS084_F_Geriamojovande2Geriamojovande7" localSheetId="12">'Forma 13'!$G$59</definedName>
    <definedName name="VAS084_F_Geriamojovande2Geriamojovande8" localSheetId="12">'Forma 13'!$H$59</definedName>
    <definedName name="VAS084_F_Geriamojovande2Geriamojovande9" localSheetId="12">'Forma 13'!$I$59</definedName>
    <definedName name="VAS084_F_Geriamojovande2Kitareguliuoja1" localSheetId="12">'Forma 13'!$O$59</definedName>
    <definedName name="VAS084_F_Geriamojovande2Kitosveiklosne1" localSheetId="12">'Forma 13'!$P$59</definedName>
    <definedName name="VAS084_F_Geriamojovande2Nuotekudumblot1" localSheetId="12">'Forma 13'!$L$59</definedName>
    <definedName name="VAS084_F_Geriamojovande2Nuotekusurinki1" localSheetId="12">'Forma 13'!$J$59</definedName>
    <definedName name="VAS084_F_Geriamojovande2Nuotekuvalymas1" localSheetId="12">'Forma 13'!$K$59</definedName>
    <definedName name="VAS084_F_Geriamojovande2Pavirsiniunuot1" localSheetId="12">'Forma 13'!$M$59</definedName>
    <definedName name="VAS084_F_Geriamojovande3Apskaitosveikla1" localSheetId="12">'Forma 13'!$N$115</definedName>
    <definedName name="VAS084_F_Geriamojovande3Geriamojovande7" localSheetId="12">'Forma 13'!$G$115</definedName>
    <definedName name="VAS084_F_Geriamojovande3Geriamojovande8" localSheetId="12">'Forma 13'!$H$115</definedName>
    <definedName name="VAS084_F_Geriamojovande3Geriamojovande9" localSheetId="12">'Forma 13'!$I$115</definedName>
    <definedName name="VAS084_F_Geriamojovande3Kitareguliuoja1" localSheetId="12">'Forma 13'!$O$115</definedName>
    <definedName name="VAS084_F_Geriamojovande3Kitosveiklosne1" localSheetId="12">'Forma 13'!$P$115</definedName>
    <definedName name="VAS084_F_Geriamojovande3Nuotekudumblot1" localSheetId="12">'Forma 13'!$L$115</definedName>
    <definedName name="VAS084_F_Geriamojovande3Nuotekusurinki1" localSheetId="12">'Forma 13'!$J$115</definedName>
    <definedName name="VAS084_F_Geriamojovande3Nuotekuvalymas1" localSheetId="12">'Forma 13'!$K$115</definedName>
    <definedName name="VAS084_F_Geriamojovande3Pavirsiniunuot1" localSheetId="12">'Forma 13'!$M$115</definedName>
    <definedName name="VAS084_F_Geriamojovande4Apskaitosveikla1" localSheetId="12">'Forma 13'!$N$141</definedName>
    <definedName name="VAS084_F_Geriamojovande4Geriamojovande7" localSheetId="12">'Forma 13'!$G$141</definedName>
    <definedName name="VAS084_F_Geriamojovande4Geriamojovande8" localSheetId="12">'Forma 13'!$H$141</definedName>
    <definedName name="VAS084_F_Geriamojovande4Geriamojovande9" localSheetId="12">'Forma 13'!$I$141</definedName>
    <definedName name="VAS084_F_Geriamojovande4Kitareguliuoja1" localSheetId="12">'Forma 13'!$O$141</definedName>
    <definedName name="VAS084_F_Geriamojovande4Kitosveiklosne1" localSheetId="12">'Forma 13'!$P$141</definedName>
    <definedName name="VAS084_F_Geriamojovande4Nuotekudumblot1" localSheetId="12">'Forma 13'!$L$141</definedName>
    <definedName name="VAS084_F_Geriamojovande4Nuotekusurinki1" localSheetId="12">'Forma 13'!$J$141</definedName>
    <definedName name="VAS084_F_Geriamojovande4Nuotekuvalymas1" localSheetId="12">'Forma 13'!$K$141</definedName>
    <definedName name="VAS084_F_Geriamojovande4Pavirsiniunuot1" localSheetId="12">'Forma 13'!$M$141</definedName>
    <definedName name="VAS084_F_Geriamojovande5Apskaitosveikla1" localSheetId="12">'Forma 13'!$N$197</definedName>
    <definedName name="VAS084_F_Geriamojovande5Geriamojovande7" localSheetId="12">'Forma 13'!$G$197</definedName>
    <definedName name="VAS084_F_Geriamojovande5Geriamojovande8" localSheetId="12">'Forma 13'!$H$197</definedName>
    <definedName name="VAS084_F_Geriamojovande5Geriamojovande9" localSheetId="12">'Forma 13'!$I$197</definedName>
    <definedName name="VAS084_F_Geriamojovande5Kitareguliuoja1" localSheetId="12">'Forma 13'!$O$197</definedName>
    <definedName name="VAS084_F_Geriamojovande5Kitosveiklosne1" localSheetId="12">'Forma 13'!$P$197</definedName>
    <definedName name="VAS084_F_Geriamojovande5Nuotekudumblot1" localSheetId="12">'Forma 13'!$L$197</definedName>
    <definedName name="VAS084_F_Geriamojovande5Nuotekusurinki1" localSheetId="12">'Forma 13'!$J$197</definedName>
    <definedName name="VAS084_F_Geriamojovande5Nuotekuvalymas1" localSheetId="12">'Forma 13'!$K$197</definedName>
    <definedName name="VAS084_F_Geriamojovande5Pavirsiniunuot1" localSheetId="12">'Forma 13'!$M$197</definedName>
    <definedName name="VAS084_F_Geriamojovande6Apskaitosveikla1" localSheetId="12">'Forma 13'!$N$223</definedName>
    <definedName name="VAS084_F_Geriamojovande6Geriamojovande7" localSheetId="12">'Forma 13'!$G$223</definedName>
    <definedName name="VAS084_F_Geriamojovande6Geriamojovande8" localSheetId="12">'Forma 13'!$H$223</definedName>
    <definedName name="VAS084_F_Geriamojovande6Geriamojovande9" localSheetId="12">'Forma 13'!$I$223</definedName>
    <definedName name="VAS084_F_Geriamojovande6Kitareguliuoja1" localSheetId="12">'Forma 13'!$O$223</definedName>
    <definedName name="VAS084_F_Geriamojovande6Kitosveiklosne1" localSheetId="12">'Forma 13'!$P$223</definedName>
    <definedName name="VAS084_F_Geriamojovande6Nuotekudumblot1" localSheetId="12">'Forma 13'!$L$223</definedName>
    <definedName name="VAS084_F_Geriamojovande6Nuotekusurinki1" localSheetId="12">'Forma 13'!$J$223</definedName>
    <definedName name="VAS084_F_Geriamojovande6Nuotekuvalymas1" localSheetId="12">'Forma 13'!$K$223</definedName>
    <definedName name="VAS084_F_Geriamojovande6Pavirsiniunuot1" localSheetId="12">'Forma 13'!$M$223</definedName>
    <definedName name="VAS084_F_Ilgalaikioturt100Apskaitosveikla1" localSheetId="12">'Forma 13'!$N$154</definedName>
    <definedName name="VAS084_F_Ilgalaikioturt100Geriamojovande7" localSheetId="12">'Forma 13'!$G$154</definedName>
    <definedName name="VAS084_F_Ilgalaikioturt100Geriamojovande8" localSheetId="12">'Forma 13'!$H$154</definedName>
    <definedName name="VAS084_F_Ilgalaikioturt100Geriamojovande9" localSheetId="12">'Forma 13'!$I$154</definedName>
    <definedName name="VAS084_F_Ilgalaikioturt100Inventorinisnu1" localSheetId="12">'Forma 13'!$D$154</definedName>
    <definedName name="VAS084_F_Ilgalaikioturt100Kitareguliuoja1" localSheetId="12">'Forma 13'!$O$154</definedName>
    <definedName name="VAS084_F_Ilgalaikioturt100Kitosveiklosne1" localSheetId="12">'Forma 13'!$P$154</definedName>
    <definedName name="VAS084_F_Ilgalaikioturt100Lrklimatokaito1" localSheetId="12">'Forma 13'!$E$154</definedName>
    <definedName name="VAS084_F_Ilgalaikioturt100Nuotekudumblot1" localSheetId="12">'Forma 13'!$L$154</definedName>
    <definedName name="VAS084_F_Ilgalaikioturt100Nuotekusurinki1" localSheetId="12">'Forma 13'!$J$154</definedName>
    <definedName name="VAS084_F_Ilgalaikioturt100Nuotekuvalymas1" localSheetId="12">'Forma 13'!$K$154</definedName>
    <definedName name="VAS084_F_Ilgalaikioturt100Pavirsiniunuot1" localSheetId="12">'Forma 13'!$M$154</definedName>
    <definedName name="VAS084_F_Ilgalaikioturt100Turtovienetask1" localSheetId="12">'Forma 13'!$F$154</definedName>
    <definedName name="VAS084_F_Ilgalaikioturt101Apskaitosveikla1" localSheetId="12">'Forma 13'!$N$155</definedName>
    <definedName name="VAS084_F_Ilgalaikioturt101Geriamojovande7" localSheetId="12">'Forma 13'!$G$155</definedName>
    <definedName name="VAS084_F_Ilgalaikioturt101Geriamojovande8" localSheetId="12">'Forma 13'!$H$155</definedName>
    <definedName name="VAS084_F_Ilgalaikioturt101Geriamojovande9" localSheetId="12">'Forma 13'!$I$155</definedName>
    <definedName name="VAS084_F_Ilgalaikioturt101Inventorinisnu1" localSheetId="12">'Forma 13'!$D$155</definedName>
    <definedName name="VAS084_F_Ilgalaikioturt101Kitareguliuoja1" localSheetId="12">'Forma 13'!$O$155</definedName>
    <definedName name="VAS084_F_Ilgalaikioturt101Kitosveiklosne1" localSheetId="12">'Forma 13'!$P$155</definedName>
    <definedName name="VAS084_F_Ilgalaikioturt101Lrklimatokaito1" localSheetId="12">'Forma 13'!$E$155</definedName>
    <definedName name="VAS084_F_Ilgalaikioturt101Nuotekudumblot1" localSheetId="12">'Forma 13'!$L$155</definedName>
    <definedName name="VAS084_F_Ilgalaikioturt101Nuotekusurinki1" localSheetId="12">'Forma 13'!$J$155</definedName>
    <definedName name="VAS084_F_Ilgalaikioturt101Nuotekuvalymas1" localSheetId="12">'Forma 13'!$K$155</definedName>
    <definedName name="VAS084_F_Ilgalaikioturt101Pavirsiniunuot1" localSheetId="12">'Forma 13'!$M$155</definedName>
    <definedName name="VAS084_F_Ilgalaikioturt101Turtovienetask1" localSheetId="12">'Forma 13'!$F$155</definedName>
    <definedName name="VAS084_F_Ilgalaikioturt102Apskaitosveikla1" localSheetId="12">'Forma 13'!$N$156</definedName>
    <definedName name="VAS084_F_Ilgalaikioturt102Geriamojovande7" localSheetId="12">'Forma 13'!$G$156</definedName>
    <definedName name="VAS084_F_Ilgalaikioturt102Geriamojovande8" localSheetId="12">'Forma 13'!$H$156</definedName>
    <definedName name="VAS084_F_Ilgalaikioturt102Geriamojovande9" localSheetId="12">'Forma 13'!$I$156</definedName>
    <definedName name="VAS084_F_Ilgalaikioturt102Inventorinisnu1" localSheetId="12">'Forma 13'!$D$156</definedName>
    <definedName name="VAS084_F_Ilgalaikioturt102Kitareguliuoja1" localSheetId="12">'Forma 13'!$O$156</definedName>
    <definedName name="VAS084_F_Ilgalaikioturt102Kitosveiklosne1" localSheetId="12">'Forma 13'!$P$156</definedName>
    <definedName name="VAS084_F_Ilgalaikioturt102Lrklimatokaito1" localSheetId="12">'Forma 13'!$E$156</definedName>
    <definedName name="VAS084_F_Ilgalaikioturt102Nuotekudumblot1" localSheetId="12">'Forma 13'!$L$156</definedName>
    <definedName name="VAS084_F_Ilgalaikioturt102Nuotekusurinki1" localSheetId="12">'Forma 13'!$J$156</definedName>
    <definedName name="VAS084_F_Ilgalaikioturt102Nuotekuvalymas1" localSheetId="12">'Forma 13'!$K$156</definedName>
    <definedName name="VAS084_F_Ilgalaikioturt102Pavirsiniunuot1" localSheetId="12">'Forma 13'!$M$156</definedName>
    <definedName name="VAS084_F_Ilgalaikioturt102Turtovienetask1" localSheetId="12">'Forma 13'!$F$156</definedName>
    <definedName name="VAS084_F_Ilgalaikioturt103Apskaitosveikla1" localSheetId="12">'Forma 13'!$N$158</definedName>
    <definedName name="VAS084_F_Ilgalaikioturt103Geriamojovande7" localSheetId="12">'Forma 13'!$G$158</definedName>
    <definedName name="VAS084_F_Ilgalaikioturt103Geriamojovande8" localSheetId="12">'Forma 13'!$H$158</definedName>
    <definedName name="VAS084_F_Ilgalaikioturt103Geriamojovande9" localSheetId="12">'Forma 13'!$I$158</definedName>
    <definedName name="VAS084_F_Ilgalaikioturt103Inventorinisnu1" localSheetId="12">'Forma 13'!$D$158</definedName>
    <definedName name="VAS084_F_Ilgalaikioturt103Kitareguliuoja1" localSheetId="12">'Forma 13'!$O$158</definedName>
    <definedName name="VAS084_F_Ilgalaikioturt103Kitosveiklosne1" localSheetId="12">'Forma 13'!$P$158</definedName>
    <definedName name="VAS084_F_Ilgalaikioturt103Lrklimatokaito1" localSheetId="12">'Forma 13'!$E$158</definedName>
    <definedName name="VAS084_F_Ilgalaikioturt103Nuotekudumblot1" localSheetId="12">'Forma 13'!$L$158</definedName>
    <definedName name="VAS084_F_Ilgalaikioturt103Nuotekusurinki1" localSheetId="12">'Forma 13'!$J$158</definedName>
    <definedName name="VAS084_F_Ilgalaikioturt103Nuotekuvalymas1" localSheetId="12">'Forma 13'!$K$158</definedName>
    <definedName name="VAS084_F_Ilgalaikioturt103Pavirsiniunuot1" localSheetId="12">'Forma 13'!$M$158</definedName>
    <definedName name="VAS084_F_Ilgalaikioturt103Turtovienetask1" localSheetId="12">'Forma 13'!$F$158</definedName>
    <definedName name="VAS084_F_Ilgalaikioturt104Apskaitosveikla1" localSheetId="12">'Forma 13'!$N$159</definedName>
    <definedName name="VAS084_F_Ilgalaikioturt104Geriamojovande7" localSheetId="12">'Forma 13'!$G$159</definedName>
    <definedName name="VAS084_F_Ilgalaikioturt104Geriamojovande8" localSheetId="12">'Forma 13'!$H$159</definedName>
    <definedName name="VAS084_F_Ilgalaikioturt104Geriamojovande9" localSheetId="12">'Forma 13'!$I$159</definedName>
    <definedName name="VAS084_F_Ilgalaikioturt104Inventorinisnu1" localSheetId="12">'Forma 13'!$D$159</definedName>
    <definedName name="VAS084_F_Ilgalaikioturt104Kitareguliuoja1" localSheetId="12">'Forma 13'!$O$159</definedName>
    <definedName name="VAS084_F_Ilgalaikioturt104Kitosveiklosne1" localSheetId="12">'Forma 13'!$P$159</definedName>
    <definedName name="VAS084_F_Ilgalaikioturt104Lrklimatokaito1" localSheetId="12">'Forma 13'!$E$159</definedName>
    <definedName name="VAS084_F_Ilgalaikioturt104Nuotekudumblot1" localSheetId="12">'Forma 13'!$L$159</definedName>
    <definedName name="VAS084_F_Ilgalaikioturt104Nuotekusurinki1" localSheetId="12">'Forma 13'!$J$159</definedName>
    <definedName name="VAS084_F_Ilgalaikioturt104Nuotekuvalymas1" localSheetId="12">'Forma 13'!$K$159</definedName>
    <definedName name="VAS084_F_Ilgalaikioturt104Pavirsiniunuot1" localSheetId="12">'Forma 13'!$M$159</definedName>
    <definedName name="VAS084_F_Ilgalaikioturt104Turtovienetask1" localSheetId="12">'Forma 13'!$F$159</definedName>
    <definedName name="VAS084_F_Ilgalaikioturt105Apskaitosveikla1" localSheetId="12">'Forma 13'!$N$160</definedName>
    <definedName name="VAS084_F_Ilgalaikioturt105Geriamojovande7" localSheetId="12">'Forma 13'!$G$160</definedName>
    <definedName name="VAS084_F_Ilgalaikioturt105Geriamojovande8" localSheetId="12">'Forma 13'!$H$160</definedName>
    <definedName name="VAS084_F_Ilgalaikioturt105Geriamojovande9" localSheetId="12">'Forma 13'!$I$160</definedName>
    <definedName name="VAS084_F_Ilgalaikioturt105Inventorinisnu1" localSheetId="12">'Forma 13'!$D$160</definedName>
    <definedName name="VAS084_F_Ilgalaikioturt105Kitareguliuoja1" localSheetId="12">'Forma 13'!$O$160</definedName>
    <definedName name="VAS084_F_Ilgalaikioturt105Kitosveiklosne1" localSheetId="12">'Forma 13'!$P$160</definedName>
    <definedName name="VAS084_F_Ilgalaikioturt105Lrklimatokaito1" localSheetId="12">'Forma 13'!$E$160</definedName>
    <definedName name="VAS084_F_Ilgalaikioturt105Nuotekudumblot1" localSheetId="12">'Forma 13'!$L$160</definedName>
    <definedName name="VAS084_F_Ilgalaikioturt105Nuotekusurinki1" localSheetId="12">'Forma 13'!$J$160</definedName>
    <definedName name="VAS084_F_Ilgalaikioturt105Nuotekuvalymas1" localSheetId="12">'Forma 13'!$K$160</definedName>
    <definedName name="VAS084_F_Ilgalaikioturt105Pavirsiniunuot1" localSheetId="12">'Forma 13'!$M$160</definedName>
    <definedName name="VAS084_F_Ilgalaikioturt105Turtovienetask1" localSheetId="12">'Forma 13'!$F$160</definedName>
    <definedName name="VAS084_F_Ilgalaikioturt106Apskaitosveikla1" localSheetId="12">'Forma 13'!$N$163</definedName>
    <definedName name="VAS084_F_Ilgalaikioturt106Geriamojovande7" localSheetId="12">'Forma 13'!$G$163</definedName>
    <definedName name="VAS084_F_Ilgalaikioturt106Geriamojovande8" localSheetId="12">'Forma 13'!$H$163</definedName>
    <definedName name="VAS084_F_Ilgalaikioturt106Geriamojovande9" localSheetId="12">'Forma 13'!$I$163</definedName>
    <definedName name="VAS084_F_Ilgalaikioturt106Inventorinisnu1" localSheetId="12">'Forma 13'!$D$163</definedName>
    <definedName name="VAS084_F_Ilgalaikioturt106Kitareguliuoja1" localSheetId="12">'Forma 13'!$O$163</definedName>
    <definedName name="VAS084_F_Ilgalaikioturt106Kitosveiklosne1" localSheetId="12">'Forma 13'!$P$163</definedName>
    <definedName name="VAS084_F_Ilgalaikioturt106Lrklimatokaito1" localSheetId="12">'Forma 13'!$E$163</definedName>
    <definedName name="VAS084_F_Ilgalaikioturt106Nuotekudumblot1" localSheetId="12">'Forma 13'!$L$163</definedName>
    <definedName name="VAS084_F_Ilgalaikioturt106Nuotekusurinki1" localSheetId="12">'Forma 13'!$J$163</definedName>
    <definedName name="VAS084_F_Ilgalaikioturt106Nuotekuvalymas1" localSheetId="12">'Forma 13'!$K$163</definedName>
    <definedName name="VAS084_F_Ilgalaikioturt106Pavirsiniunuot1" localSheetId="12">'Forma 13'!$M$163</definedName>
    <definedName name="VAS084_F_Ilgalaikioturt106Turtovienetask1" localSheetId="12">'Forma 13'!$F$163</definedName>
    <definedName name="VAS084_F_Ilgalaikioturt107Apskaitosveikla1" localSheetId="12">'Forma 13'!$N$164</definedName>
    <definedName name="VAS084_F_Ilgalaikioturt107Geriamojovande7" localSheetId="12">'Forma 13'!$G$164</definedName>
    <definedName name="VAS084_F_Ilgalaikioturt107Geriamojovande8" localSheetId="12">'Forma 13'!$H$164</definedName>
    <definedName name="VAS084_F_Ilgalaikioturt107Geriamojovande9" localSheetId="12">'Forma 13'!$I$164</definedName>
    <definedName name="VAS084_F_Ilgalaikioturt107Inventorinisnu1" localSheetId="12">'Forma 13'!$D$164</definedName>
    <definedName name="VAS084_F_Ilgalaikioturt107Kitareguliuoja1" localSheetId="12">'Forma 13'!$O$164</definedName>
    <definedName name="VAS084_F_Ilgalaikioturt107Kitosveiklosne1" localSheetId="12">'Forma 13'!$P$164</definedName>
    <definedName name="VAS084_F_Ilgalaikioturt107Lrklimatokaito1" localSheetId="12">'Forma 13'!$E$164</definedName>
    <definedName name="VAS084_F_Ilgalaikioturt107Nuotekudumblot1" localSheetId="12">'Forma 13'!$L$164</definedName>
    <definedName name="VAS084_F_Ilgalaikioturt107Nuotekusurinki1" localSheetId="12">'Forma 13'!$J$164</definedName>
    <definedName name="VAS084_F_Ilgalaikioturt107Nuotekuvalymas1" localSheetId="12">'Forma 13'!$K$164</definedName>
    <definedName name="VAS084_F_Ilgalaikioturt107Pavirsiniunuot1" localSheetId="12">'Forma 13'!$M$164</definedName>
    <definedName name="VAS084_F_Ilgalaikioturt107Turtovienetask1" localSheetId="12">'Forma 13'!$F$164</definedName>
    <definedName name="VAS084_F_Ilgalaikioturt108Apskaitosveikla1" localSheetId="12">'Forma 13'!$N$165</definedName>
    <definedName name="VAS084_F_Ilgalaikioturt108Geriamojovande7" localSheetId="12">'Forma 13'!$G$165</definedName>
    <definedName name="VAS084_F_Ilgalaikioturt108Geriamojovande8" localSheetId="12">'Forma 13'!$H$165</definedName>
    <definedName name="VAS084_F_Ilgalaikioturt108Geriamojovande9" localSheetId="12">'Forma 13'!$I$165</definedName>
    <definedName name="VAS084_F_Ilgalaikioturt108Inventorinisnu1" localSheetId="12">'Forma 13'!$D$165</definedName>
    <definedName name="VAS084_F_Ilgalaikioturt108Kitareguliuoja1" localSheetId="12">'Forma 13'!$O$165</definedName>
    <definedName name="VAS084_F_Ilgalaikioturt108Kitosveiklosne1" localSheetId="12">'Forma 13'!$P$165</definedName>
    <definedName name="VAS084_F_Ilgalaikioturt108Lrklimatokaito1" localSheetId="12">'Forma 13'!$E$165</definedName>
    <definedName name="VAS084_F_Ilgalaikioturt108Nuotekudumblot1" localSheetId="12">'Forma 13'!$L$165</definedName>
    <definedName name="VAS084_F_Ilgalaikioturt108Nuotekusurinki1" localSheetId="12">'Forma 13'!$J$165</definedName>
    <definedName name="VAS084_F_Ilgalaikioturt108Nuotekuvalymas1" localSheetId="12">'Forma 13'!$K$165</definedName>
    <definedName name="VAS084_F_Ilgalaikioturt108Pavirsiniunuot1" localSheetId="12">'Forma 13'!$M$165</definedName>
    <definedName name="VAS084_F_Ilgalaikioturt108Turtovienetask1" localSheetId="12">'Forma 13'!$F$165</definedName>
    <definedName name="VAS084_F_Ilgalaikioturt109Apskaitosveikla1" localSheetId="12">'Forma 13'!$N$167</definedName>
    <definedName name="VAS084_F_Ilgalaikioturt109Geriamojovande7" localSheetId="12">'Forma 13'!$G$167</definedName>
    <definedName name="VAS084_F_Ilgalaikioturt109Geriamojovande8" localSheetId="12">'Forma 13'!$H$167</definedName>
    <definedName name="VAS084_F_Ilgalaikioturt109Geriamojovande9" localSheetId="12">'Forma 13'!$I$167</definedName>
    <definedName name="VAS084_F_Ilgalaikioturt109Inventorinisnu1" localSheetId="12">'Forma 13'!$D$167</definedName>
    <definedName name="VAS084_F_Ilgalaikioturt109Kitareguliuoja1" localSheetId="12">'Forma 13'!$O$167</definedName>
    <definedName name="VAS084_F_Ilgalaikioturt109Kitosveiklosne1" localSheetId="12">'Forma 13'!$P$167</definedName>
    <definedName name="VAS084_F_Ilgalaikioturt109Lrklimatokaito1" localSheetId="12">'Forma 13'!$E$167</definedName>
    <definedName name="VAS084_F_Ilgalaikioturt109Nuotekudumblot1" localSheetId="12">'Forma 13'!$L$167</definedName>
    <definedName name="VAS084_F_Ilgalaikioturt109Nuotekusurinki1" localSheetId="12">'Forma 13'!$J$167</definedName>
    <definedName name="VAS084_F_Ilgalaikioturt109Nuotekuvalymas1" localSheetId="12">'Forma 13'!$K$167</definedName>
    <definedName name="VAS084_F_Ilgalaikioturt109Pavirsiniunuot1" localSheetId="12">'Forma 13'!$M$167</definedName>
    <definedName name="VAS084_F_Ilgalaikioturt109Turtovienetask1" localSheetId="12">'Forma 13'!$F$167</definedName>
    <definedName name="VAS084_F_Ilgalaikioturt10Apskaitosveikla1" localSheetId="12">'Forma 13'!$N$26</definedName>
    <definedName name="VAS084_F_Ilgalaikioturt10Geriamojovande7" localSheetId="12">'Forma 13'!$G$26</definedName>
    <definedName name="VAS084_F_Ilgalaikioturt10Geriamojovande8" localSheetId="12">'Forma 13'!$H$26</definedName>
    <definedName name="VAS084_F_Ilgalaikioturt10Geriamojovande9" localSheetId="12">'Forma 13'!$I$26</definedName>
    <definedName name="VAS084_F_Ilgalaikioturt10Inventorinisnu1" localSheetId="12">'Forma 13'!$D$26</definedName>
    <definedName name="VAS084_F_Ilgalaikioturt10Kitareguliuoja1" localSheetId="12">'Forma 13'!$O$26</definedName>
    <definedName name="VAS084_F_Ilgalaikioturt10Kitosveiklosne1" localSheetId="12">'Forma 13'!$P$26</definedName>
    <definedName name="VAS084_F_Ilgalaikioturt10Lrklimatokaito1" localSheetId="12">'Forma 13'!$E$26</definedName>
    <definedName name="VAS084_F_Ilgalaikioturt10Nuotekudumblot1" localSheetId="12">'Forma 13'!$L$26</definedName>
    <definedName name="VAS084_F_Ilgalaikioturt10Nuotekusurinki1" localSheetId="12">'Forma 13'!$J$26</definedName>
    <definedName name="VAS084_F_Ilgalaikioturt10Nuotekuvalymas1" localSheetId="12">'Forma 13'!$K$26</definedName>
    <definedName name="VAS084_F_Ilgalaikioturt10Pavirsiniunuot1" localSheetId="12">'Forma 13'!$M$26</definedName>
    <definedName name="VAS084_F_Ilgalaikioturt10Turtovienetask1" localSheetId="12">'Forma 13'!$F$26</definedName>
    <definedName name="VAS084_F_Ilgalaikioturt110Apskaitosveikla1" localSheetId="12">'Forma 13'!$N$168</definedName>
    <definedName name="VAS084_F_Ilgalaikioturt110Geriamojovande7" localSheetId="12">'Forma 13'!$G$168</definedName>
    <definedName name="VAS084_F_Ilgalaikioturt110Geriamojovande8" localSheetId="12">'Forma 13'!$H$168</definedName>
    <definedName name="VAS084_F_Ilgalaikioturt110Geriamojovande9" localSheetId="12">'Forma 13'!$I$168</definedName>
    <definedName name="VAS084_F_Ilgalaikioturt110Inventorinisnu1" localSheetId="12">'Forma 13'!$D$168</definedName>
    <definedName name="VAS084_F_Ilgalaikioturt110Kitareguliuoja1" localSheetId="12">'Forma 13'!$O$168</definedName>
    <definedName name="VAS084_F_Ilgalaikioturt110Kitosveiklosne1" localSheetId="12">'Forma 13'!$P$168</definedName>
    <definedName name="VAS084_F_Ilgalaikioturt110Lrklimatokaito1" localSheetId="12">'Forma 13'!$E$168</definedName>
    <definedName name="VAS084_F_Ilgalaikioturt110Nuotekudumblot1" localSheetId="12">'Forma 13'!$L$168</definedName>
    <definedName name="VAS084_F_Ilgalaikioturt110Nuotekusurinki1" localSheetId="12">'Forma 13'!$J$168</definedName>
    <definedName name="VAS084_F_Ilgalaikioturt110Nuotekuvalymas1" localSheetId="12">'Forma 13'!$K$168</definedName>
    <definedName name="VAS084_F_Ilgalaikioturt110Pavirsiniunuot1" localSheetId="12">'Forma 13'!$M$168</definedName>
    <definedName name="VAS084_F_Ilgalaikioturt110Turtovienetask1" localSheetId="12">'Forma 13'!$F$168</definedName>
    <definedName name="VAS084_F_Ilgalaikioturt111Apskaitosveikla1" localSheetId="12">'Forma 13'!$N$169</definedName>
    <definedName name="VAS084_F_Ilgalaikioturt111Geriamojovande7" localSheetId="12">'Forma 13'!$G$169</definedName>
    <definedName name="VAS084_F_Ilgalaikioturt111Geriamojovande8" localSheetId="12">'Forma 13'!$H$169</definedName>
    <definedName name="VAS084_F_Ilgalaikioturt111Geriamojovande9" localSheetId="12">'Forma 13'!$I$169</definedName>
    <definedName name="VAS084_F_Ilgalaikioturt111Inventorinisnu1" localSheetId="12">'Forma 13'!$D$169</definedName>
    <definedName name="VAS084_F_Ilgalaikioturt111Kitareguliuoja1" localSheetId="12">'Forma 13'!$O$169</definedName>
    <definedName name="VAS084_F_Ilgalaikioturt111Kitosveiklosne1" localSheetId="12">'Forma 13'!$P$169</definedName>
    <definedName name="VAS084_F_Ilgalaikioturt111Lrklimatokaito1" localSheetId="12">'Forma 13'!$E$169</definedName>
    <definedName name="VAS084_F_Ilgalaikioturt111Nuotekudumblot1" localSheetId="12">'Forma 13'!$L$169</definedName>
    <definedName name="VAS084_F_Ilgalaikioturt111Nuotekusurinki1" localSheetId="12">'Forma 13'!$J$169</definedName>
    <definedName name="VAS084_F_Ilgalaikioturt111Nuotekuvalymas1" localSheetId="12">'Forma 13'!$K$169</definedName>
    <definedName name="VAS084_F_Ilgalaikioturt111Pavirsiniunuot1" localSheetId="12">'Forma 13'!$M$169</definedName>
    <definedName name="VAS084_F_Ilgalaikioturt111Turtovienetask1" localSheetId="12">'Forma 13'!$F$169</definedName>
    <definedName name="VAS084_F_Ilgalaikioturt112Apskaitosveikla1" localSheetId="12">'Forma 13'!$N$171</definedName>
    <definedName name="VAS084_F_Ilgalaikioturt112Geriamojovande7" localSheetId="12">'Forma 13'!$G$171</definedName>
    <definedName name="VAS084_F_Ilgalaikioturt112Geriamojovande8" localSheetId="12">'Forma 13'!$H$171</definedName>
    <definedName name="VAS084_F_Ilgalaikioturt112Geriamojovande9" localSheetId="12">'Forma 13'!$I$171</definedName>
    <definedName name="VAS084_F_Ilgalaikioturt112Inventorinisnu1" localSheetId="12">'Forma 13'!$D$171</definedName>
    <definedName name="VAS084_F_Ilgalaikioturt112Kitareguliuoja1" localSheetId="12">'Forma 13'!$O$171</definedName>
    <definedName name="VAS084_F_Ilgalaikioturt112Kitosveiklosne1" localSheetId="12">'Forma 13'!$P$171</definedName>
    <definedName name="VAS084_F_Ilgalaikioturt112Lrklimatokaito1" localSheetId="12">'Forma 13'!$E$171</definedName>
    <definedName name="VAS084_F_Ilgalaikioturt112Nuotekudumblot1" localSheetId="12">'Forma 13'!$L$171</definedName>
    <definedName name="VAS084_F_Ilgalaikioturt112Nuotekusurinki1" localSheetId="12">'Forma 13'!$J$171</definedName>
    <definedName name="VAS084_F_Ilgalaikioturt112Nuotekuvalymas1" localSheetId="12">'Forma 13'!$K$171</definedName>
    <definedName name="VAS084_F_Ilgalaikioturt112Pavirsiniunuot1" localSheetId="12">'Forma 13'!$M$171</definedName>
    <definedName name="VAS084_F_Ilgalaikioturt112Turtovienetask1" localSheetId="12">'Forma 13'!$F$171</definedName>
    <definedName name="VAS084_F_Ilgalaikioturt113Apskaitosveikla1" localSheetId="12">'Forma 13'!$N$172</definedName>
    <definedName name="VAS084_F_Ilgalaikioturt113Geriamojovande7" localSheetId="12">'Forma 13'!$G$172</definedName>
    <definedName name="VAS084_F_Ilgalaikioturt113Geriamojovande8" localSheetId="12">'Forma 13'!$H$172</definedName>
    <definedName name="VAS084_F_Ilgalaikioturt113Geriamojovande9" localSheetId="12">'Forma 13'!$I$172</definedName>
    <definedName name="VAS084_F_Ilgalaikioturt113Inventorinisnu1" localSheetId="12">'Forma 13'!$D$172</definedName>
    <definedName name="VAS084_F_Ilgalaikioturt113Kitareguliuoja1" localSheetId="12">'Forma 13'!$O$172</definedName>
    <definedName name="VAS084_F_Ilgalaikioturt113Kitosveiklosne1" localSheetId="12">'Forma 13'!$P$172</definedName>
    <definedName name="VAS084_F_Ilgalaikioturt113Lrklimatokaito1" localSheetId="12">'Forma 13'!$E$172</definedName>
    <definedName name="VAS084_F_Ilgalaikioturt113Nuotekudumblot1" localSheetId="12">'Forma 13'!$L$172</definedName>
    <definedName name="VAS084_F_Ilgalaikioturt113Nuotekusurinki1" localSheetId="12">'Forma 13'!$J$172</definedName>
    <definedName name="VAS084_F_Ilgalaikioturt113Nuotekuvalymas1" localSheetId="12">'Forma 13'!$K$172</definedName>
    <definedName name="VAS084_F_Ilgalaikioturt113Pavirsiniunuot1" localSheetId="12">'Forma 13'!$M$172</definedName>
    <definedName name="VAS084_F_Ilgalaikioturt113Turtovienetask1" localSheetId="12">'Forma 13'!$F$172</definedName>
    <definedName name="VAS084_F_Ilgalaikioturt114Apskaitosveikla1" localSheetId="12">'Forma 13'!$N$173</definedName>
    <definedName name="VAS084_F_Ilgalaikioturt114Geriamojovande7" localSheetId="12">'Forma 13'!$G$173</definedName>
    <definedName name="VAS084_F_Ilgalaikioturt114Geriamojovande8" localSheetId="12">'Forma 13'!$H$173</definedName>
    <definedName name="VAS084_F_Ilgalaikioturt114Geriamojovande9" localSheetId="12">'Forma 13'!$I$173</definedName>
    <definedName name="VAS084_F_Ilgalaikioturt114Inventorinisnu1" localSheetId="12">'Forma 13'!$D$173</definedName>
    <definedName name="VAS084_F_Ilgalaikioturt114Kitareguliuoja1" localSheetId="12">'Forma 13'!$O$173</definedName>
    <definedName name="VAS084_F_Ilgalaikioturt114Kitosveiklosne1" localSheetId="12">'Forma 13'!$P$173</definedName>
    <definedName name="VAS084_F_Ilgalaikioturt114Lrklimatokaito1" localSheetId="12">'Forma 13'!$E$173</definedName>
    <definedName name="VAS084_F_Ilgalaikioturt114Nuotekudumblot1" localSheetId="12">'Forma 13'!$L$173</definedName>
    <definedName name="VAS084_F_Ilgalaikioturt114Nuotekusurinki1" localSheetId="12">'Forma 13'!$J$173</definedName>
    <definedName name="VAS084_F_Ilgalaikioturt114Nuotekuvalymas1" localSheetId="12">'Forma 13'!$K$173</definedName>
    <definedName name="VAS084_F_Ilgalaikioturt114Pavirsiniunuot1" localSheetId="12">'Forma 13'!$M$173</definedName>
    <definedName name="VAS084_F_Ilgalaikioturt114Turtovienetask1" localSheetId="12">'Forma 13'!$F$173</definedName>
    <definedName name="VAS084_F_Ilgalaikioturt115Apskaitosveikla1" localSheetId="12">'Forma 13'!$N$177</definedName>
    <definedName name="VAS084_F_Ilgalaikioturt115Geriamojovande7" localSheetId="12">'Forma 13'!$G$177</definedName>
    <definedName name="VAS084_F_Ilgalaikioturt115Geriamojovande8" localSheetId="12">'Forma 13'!$H$177</definedName>
    <definedName name="VAS084_F_Ilgalaikioturt115Geriamojovande9" localSheetId="12">'Forma 13'!$I$177</definedName>
    <definedName name="VAS084_F_Ilgalaikioturt115Inventorinisnu1" localSheetId="12">'Forma 13'!$D$177</definedName>
    <definedName name="VAS084_F_Ilgalaikioturt115Kitareguliuoja1" localSheetId="12">'Forma 13'!$O$177</definedName>
    <definedName name="VAS084_F_Ilgalaikioturt115Kitosveiklosne1" localSheetId="12">'Forma 13'!$P$177</definedName>
    <definedName name="VAS084_F_Ilgalaikioturt115Lrklimatokaito1" localSheetId="12">'Forma 13'!$E$177</definedName>
    <definedName name="VAS084_F_Ilgalaikioturt115Nuotekudumblot1" localSheetId="12">'Forma 13'!$L$177</definedName>
    <definedName name="VAS084_F_Ilgalaikioturt115Nuotekusurinki1" localSheetId="12">'Forma 13'!$J$177</definedName>
    <definedName name="VAS084_F_Ilgalaikioturt115Nuotekuvalymas1" localSheetId="12">'Forma 13'!$K$177</definedName>
    <definedName name="VAS084_F_Ilgalaikioturt115Pavirsiniunuot1" localSheetId="12">'Forma 13'!$M$177</definedName>
    <definedName name="VAS084_F_Ilgalaikioturt115Turtovienetask1" localSheetId="12">'Forma 13'!$F$177</definedName>
    <definedName name="VAS084_F_Ilgalaikioturt116Apskaitosveikla1" localSheetId="12">'Forma 13'!$N$178</definedName>
    <definedName name="VAS084_F_Ilgalaikioturt116Geriamojovande7" localSheetId="12">'Forma 13'!$G$178</definedName>
    <definedName name="VAS084_F_Ilgalaikioturt116Geriamojovande8" localSheetId="12">'Forma 13'!$H$178</definedName>
    <definedName name="VAS084_F_Ilgalaikioturt116Geriamojovande9" localSheetId="12">'Forma 13'!$I$178</definedName>
    <definedName name="VAS084_F_Ilgalaikioturt116Inventorinisnu1" localSheetId="12">'Forma 13'!$D$178</definedName>
    <definedName name="VAS084_F_Ilgalaikioturt116Kitareguliuoja1" localSheetId="12">'Forma 13'!$O$178</definedName>
    <definedName name="VAS084_F_Ilgalaikioturt116Kitosveiklosne1" localSheetId="12">'Forma 13'!$P$178</definedName>
    <definedName name="VAS084_F_Ilgalaikioturt116Lrklimatokaito1" localSheetId="12">'Forma 13'!$E$178</definedName>
    <definedName name="VAS084_F_Ilgalaikioturt116Nuotekudumblot1" localSheetId="12">'Forma 13'!$L$178</definedName>
    <definedName name="VAS084_F_Ilgalaikioturt116Nuotekusurinki1" localSheetId="12">'Forma 13'!$J$178</definedName>
    <definedName name="VAS084_F_Ilgalaikioturt116Nuotekuvalymas1" localSheetId="12">'Forma 13'!$K$178</definedName>
    <definedName name="VAS084_F_Ilgalaikioturt116Pavirsiniunuot1" localSheetId="12">'Forma 13'!$M$178</definedName>
    <definedName name="VAS084_F_Ilgalaikioturt116Turtovienetask1" localSheetId="12">'Forma 13'!$F$178</definedName>
    <definedName name="VAS084_F_Ilgalaikioturt117Apskaitosveikla1" localSheetId="12">'Forma 13'!$N$179</definedName>
    <definedName name="VAS084_F_Ilgalaikioturt117Geriamojovande7" localSheetId="12">'Forma 13'!$G$179</definedName>
    <definedName name="VAS084_F_Ilgalaikioturt117Geriamojovande8" localSheetId="12">'Forma 13'!$H$179</definedName>
    <definedName name="VAS084_F_Ilgalaikioturt117Geriamojovande9" localSheetId="12">'Forma 13'!$I$179</definedName>
    <definedName name="VAS084_F_Ilgalaikioturt117Inventorinisnu1" localSheetId="12">'Forma 13'!$D$179</definedName>
    <definedName name="VAS084_F_Ilgalaikioturt117Kitareguliuoja1" localSheetId="12">'Forma 13'!$O$179</definedName>
    <definedName name="VAS084_F_Ilgalaikioturt117Kitosveiklosne1" localSheetId="12">'Forma 13'!$P$179</definedName>
    <definedName name="VAS084_F_Ilgalaikioturt117Lrklimatokaito1" localSheetId="12">'Forma 13'!$E$179</definedName>
    <definedName name="VAS084_F_Ilgalaikioturt117Nuotekudumblot1" localSheetId="12">'Forma 13'!$L$179</definedName>
    <definedName name="VAS084_F_Ilgalaikioturt117Nuotekusurinki1" localSheetId="12">'Forma 13'!$J$179</definedName>
    <definedName name="VAS084_F_Ilgalaikioturt117Nuotekuvalymas1" localSheetId="12">'Forma 13'!$K$179</definedName>
    <definedName name="VAS084_F_Ilgalaikioturt117Pavirsiniunuot1" localSheetId="12">'Forma 13'!$M$179</definedName>
    <definedName name="VAS084_F_Ilgalaikioturt117Turtovienetask1" localSheetId="12">'Forma 13'!$F$179</definedName>
    <definedName name="VAS084_F_Ilgalaikioturt118Apskaitosveikla1" localSheetId="12">'Forma 13'!$N$181</definedName>
    <definedName name="VAS084_F_Ilgalaikioturt118Geriamojovande7" localSheetId="12">'Forma 13'!$G$181</definedName>
    <definedName name="VAS084_F_Ilgalaikioturt118Geriamojovande8" localSheetId="12">'Forma 13'!$H$181</definedName>
    <definedName name="VAS084_F_Ilgalaikioturt118Geriamojovande9" localSheetId="12">'Forma 13'!$I$181</definedName>
    <definedName name="VAS084_F_Ilgalaikioturt118Inventorinisnu1" localSheetId="12">'Forma 13'!$D$181</definedName>
    <definedName name="VAS084_F_Ilgalaikioturt118Kitareguliuoja1" localSheetId="12">'Forma 13'!$O$181</definedName>
    <definedName name="VAS084_F_Ilgalaikioturt118Kitosveiklosne1" localSheetId="12">'Forma 13'!$P$181</definedName>
    <definedName name="VAS084_F_Ilgalaikioturt118Lrklimatokaito1" localSheetId="12">'Forma 13'!$E$181</definedName>
    <definedName name="VAS084_F_Ilgalaikioturt118Nuotekudumblot1" localSheetId="12">'Forma 13'!$L$181</definedName>
    <definedName name="VAS084_F_Ilgalaikioturt118Nuotekusurinki1" localSheetId="12">'Forma 13'!$J$181</definedName>
    <definedName name="VAS084_F_Ilgalaikioturt118Nuotekuvalymas1" localSheetId="12">'Forma 13'!$K$181</definedName>
    <definedName name="VAS084_F_Ilgalaikioturt118Pavirsiniunuot1" localSheetId="12">'Forma 13'!$M$181</definedName>
    <definedName name="VAS084_F_Ilgalaikioturt118Turtovienetask1" localSheetId="12">'Forma 13'!$F$181</definedName>
    <definedName name="VAS084_F_Ilgalaikioturt119Apskaitosveikla1" localSheetId="12">'Forma 13'!$N$182</definedName>
    <definedName name="VAS084_F_Ilgalaikioturt119Geriamojovande7" localSheetId="12">'Forma 13'!$G$182</definedName>
    <definedName name="VAS084_F_Ilgalaikioturt119Geriamojovande8" localSheetId="12">'Forma 13'!$H$182</definedName>
    <definedName name="VAS084_F_Ilgalaikioturt119Geriamojovande9" localSheetId="12">'Forma 13'!$I$182</definedName>
    <definedName name="VAS084_F_Ilgalaikioturt119Inventorinisnu1" localSheetId="12">'Forma 13'!$D$182</definedName>
    <definedName name="VAS084_F_Ilgalaikioturt119Kitareguliuoja1" localSheetId="12">'Forma 13'!$O$182</definedName>
    <definedName name="VAS084_F_Ilgalaikioturt119Kitosveiklosne1" localSheetId="12">'Forma 13'!$P$182</definedName>
    <definedName name="VAS084_F_Ilgalaikioturt119Lrklimatokaito1" localSheetId="12">'Forma 13'!$E$182</definedName>
    <definedName name="VAS084_F_Ilgalaikioturt119Nuotekudumblot1" localSheetId="12">'Forma 13'!$L$182</definedName>
    <definedName name="VAS084_F_Ilgalaikioturt119Nuotekusurinki1" localSheetId="12">'Forma 13'!$J$182</definedName>
    <definedName name="VAS084_F_Ilgalaikioturt119Nuotekuvalymas1" localSheetId="12">'Forma 13'!$K$182</definedName>
    <definedName name="VAS084_F_Ilgalaikioturt119Pavirsiniunuot1" localSheetId="12">'Forma 13'!$M$182</definedName>
    <definedName name="VAS084_F_Ilgalaikioturt119Turtovienetask1" localSheetId="12">'Forma 13'!$F$182</definedName>
    <definedName name="VAS084_F_Ilgalaikioturt11Apskaitosveikla1" localSheetId="12">'Forma 13'!$N$27</definedName>
    <definedName name="VAS084_F_Ilgalaikioturt11Geriamojovande7" localSheetId="12">'Forma 13'!$G$27</definedName>
    <definedName name="VAS084_F_Ilgalaikioturt11Geriamojovande8" localSheetId="12">'Forma 13'!$H$27</definedName>
    <definedName name="VAS084_F_Ilgalaikioturt11Geriamojovande9" localSheetId="12">'Forma 13'!$I$27</definedName>
    <definedName name="VAS084_F_Ilgalaikioturt11Inventorinisnu1" localSheetId="12">'Forma 13'!$D$27</definedName>
    <definedName name="VAS084_F_Ilgalaikioturt11Kitareguliuoja1" localSheetId="12">'Forma 13'!$O$27</definedName>
    <definedName name="VAS084_F_Ilgalaikioturt11Kitosveiklosne1" localSheetId="12">'Forma 13'!$P$27</definedName>
    <definedName name="VAS084_F_Ilgalaikioturt11Lrklimatokaito1" localSheetId="12">'Forma 13'!$E$27</definedName>
    <definedName name="VAS084_F_Ilgalaikioturt11Nuotekudumblot1" localSheetId="12">'Forma 13'!$L$27</definedName>
    <definedName name="VAS084_F_Ilgalaikioturt11Nuotekusurinki1" localSheetId="12">'Forma 13'!$J$27</definedName>
    <definedName name="VAS084_F_Ilgalaikioturt11Nuotekuvalymas1" localSheetId="12">'Forma 13'!$K$27</definedName>
    <definedName name="VAS084_F_Ilgalaikioturt11Pavirsiniunuot1" localSheetId="12">'Forma 13'!$M$27</definedName>
    <definedName name="VAS084_F_Ilgalaikioturt11Turtovienetask1" localSheetId="12">'Forma 13'!$F$27</definedName>
    <definedName name="VAS084_F_Ilgalaikioturt120Apskaitosveikla1" localSheetId="12">'Forma 13'!$N$183</definedName>
    <definedName name="VAS084_F_Ilgalaikioturt120Geriamojovande7" localSheetId="12">'Forma 13'!$G$183</definedName>
    <definedName name="VAS084_F_Ilgalaikioturt120Geriamojovande8" localSheetId="12">'Forma 13'!$H$183</definedName>
    <definedName name="VAS084_F_Ilgalaikioturt120Geriamojovande9" localSheetId="12">'Forma 13'!$I$183</definedName>
    <definedName name="VAS084_F_Ilgalaikioturt120Inventorinisnu1" localSheetId="12">'Forma 13'!$D$183</definedName>
    <definedName name="VAS084_F_Ilgalaikioturt120Kitareguliuoja1" localSheetId="12">'Forma 13'!$O$183</definedName>
    <definedName name="VAS084_F_Ilgalaikioturt120Kitosveiklosne1" localSheetId="12">'Forma 13'!$P$183</definedName>
    <definedName name="VAS084_F_Ilgalaikioturt120Lrklimatokaito1" localSheetId="12">'Forma 13'!$E$183</definedName>
    <definedName name="VAS084_F_Ilgalaikioturt120Nuotekudumblot1" localSheetId="12">'Forma 13'!$L$183</definedName>
    <definedName name="VAS084_F_Ilgalaikioturt120Nuotekusurinki1" localSheetId="12">'Forma 13'!$J$183</definedName>
    <definedName name="VAS084_F_Ilgalaikioturt120Nuotekuvalymas1" localSheetId="12">'Forma 13'!$K$183</definedName>
    <definedName name="VAS084_F_Ilgalaikioturt120Pavirsiniunuot1" localSheetId="12">'Forma 13'!$M$183</definedName>
    <definedName name="VAS084_F_Ilgalaikioturt120Turtovienetask1" localSheetId="12">'Forma 13'!$F$183</definedName>
    <definedName name="VAS084_F_Ilgalaikioturt121Apskaitosveikla1" localSheetId="12">'Forma 13'!$N$185</definedName>
    <definedName name="VAS084_F_Ilgalaikioturt121Geriamojovande7" localSheetId="12">'Forma 13'!$G$185</definedName>
    <definedName name="VAS084_F_Ilgalaikioturt121Geriamojovande8" localSheetId="12">'Forma 13'!$H$185</definedName>
    <definedName name="VAS084_F_Ilgalaikioturt121Geriamojovande9" localSheetId="12">'Forma 13'!$I$185</definedName>
    <definedName name="VAS084_F_Ilgalaikioturt121Inventorinisnu1" localSheetId="12">'Forma 13'!$D$185</definedName>
    <definedName name="VAS084_F_Ilgalaikioturt121Kitareguliuoja1" localSheetId="12">'Forma 13'!$O$185</definedName>
    <definedName name="VAS084_F_Ilgalaikioturt121Kitosveiklosne1" localSheetId="12">'Forma 13'!$P$185</definedName>
    <definedName name="VAS084_F_Ilgalaikioturt121Lrklimatokaito1" localSheetId="12">'Forma 13'!$E$185</definedName>
    <definedName name="VAS084_F_Ilgalaikioturt121Nuotekudumblot1" localSheetId="12">'Forma 13'!$L$185</definedName>
    <definedName name="VAS084_F_Ilgalaikioturt121Nuotekusurinki1" localSheetId="12">'Forma 13'!$J$185</definedName>
    <definedName name="VAS084_F_Ilgalaikioturt121Nuotekuvalymas1" localSheetId="12">'Forma 13'!$K$185</definedName>
    <definedName name="VAS084_F_Ilgalaikioturt121Pavirsiniunuot1" localSheetId="12">'Forma 13'!$M$185</definedName>
    <definedName name="VAS084_F_Ilgalaikioturt121Turtovienetask1" localSheetId="12">'Forma 13'!$F$185</definedName>
    <definedName name="VAS084_F_Ilgalaikioturt122Apskaitosveikla1" localSheetId="12">'Forma 13'!$N$186</definedName>
    <definedName name="VAS084_F_Ilgalaikioturt122Geriamojovande7" localSheetId="12">'Forma 13'!$G$186</definedName>
    <definedName name="VAS084_F_Ilgalaikioturt122Geriamojovande8" localSheetId="12">'Forma 13'!$H$186</definedName>
    <definedName name="VAS084_F_Ilgalaikioturt122Geriamojovande9" localSheetId="12">'Forma 13'!$I$186</definedName>
    <definedName name="VAS084_F_Ilgalaikioturt122Inventorinisnu1" localSheetId="12">'Forma 13'!$D$186</definedName>
    <definedName name="VAS084_F_Ilgalaikioturt122Kitareguliuoja1" localSheetId="12">'Forma 13'!$O$186</definedName>
    <definedName name="VAS084_F_Ilgalaikioturt122Kitosveiklosne1" localSheetId="12">'Forma 13'!$P$186</definedName>
    <definedName name="VAS084_F_Ilgalaikioturt122Lrklimatokaito1" localSheetId="12">'Forma 13'!$E$186</definedName>
    <definedName name="VAS084_F_Ilgalaikioturt122Nuotekudumblot1" localSheetId="12">'Forma 13'!$L$186</definedName>
    <definedName name="VAS084_F_Ilgalaikioturt122Nuotekusurinki1" localSheetId="12">'Forma 13'!$J$186</definedName>
    <definedName name="VAS084_F_Ilgalaikioturt122Nuotekuvalymas1" localSheetId="12">'Forma 13'!$K$186</definedName>
    <definedName name="VAS084_F_Ilgalaikioturt122Pavirsiniunuot1" localSheetId="12">'Forma 13'!$M$186</definedName>
    <definedName name="VAS084_F_Ilgalaikioturt122Turtovienetask1" localSheetId="12">'Forma 13'!$F$186</definedName>
    <definedName name="VAS084_F_Ilgalaikioturt123Apskaitosveikla1" localSheetId="12">'Forma 13'!$N$187</definedName>
    <definedName name="VAS084_F_Ilgalaikioturt123Geriamojovande7" localSheetId="12">'Forma 13'!$G$187</definedName>
    <definedName name="VAS084_F_Ilgalaikioturt123Geriamojovande8" localSheetId="12">'Forma 13'!$H$187</definedName>
    <definedName name="VAS084_F_Ilgalaikioturt123Geriamojovande9" localSheetId="12">'Forma 13'!$I$187</definedName>
    <definedName name="VAS084_F_Ilgalaikioturt123Inventorinisnu1" localSheetId="12">'Forma 13'!$D$187</definedName>
    <definedName name="VAS084_F_Ilgalaikioturt123Kitareguliuoja1" localSheetId="12">'Forma 13'!$O$187</definedName>
    <definedName name="VAS084_F_Ilgalaikioturt123Kitosveiklosne1" localSheetId="12">'Forma 13'!$P$187</definedName>
    <definedName name="VAS084_F_Ilgalaikioturt123Lrklimatokaito1" localSheetId="12">'Forma 13'!$E$187</definedName>
    <definedName name="VAS084_F_Ilgalaikioturt123Nuotekudumblot1" localSheetId="12">'Forma 13'!$L$187</definedName>
    <definedName name="VAS084_F_Ilgalaikioturt123Nuotekusurinki1" localSheetId="12">'Forma 13'!$J$187</definedName>
    <definedName name="VAS084_F_Ilgalaikioturt123Nuotekuvalymas1" localSheetId="12">'Forma 13'!$K$187</definedName>
    <definedName name="VAS084_F_Ilgalaikioturt123Pavirsiniunuot1" localSheetId="12">'Forma 13'!$M$187</definedName>
    <definedName name="VAS084_F_Ilgalaikioturt123Turtovienetask1" localSheetId="12">'Forma 13'!$F$187</definedName>
    <definedName name="VAS084_F_Ilgalaikioturt124Apskaitosveikla1" localSheetId="12">'Forma 13'!$N$190</definedName>
    <definedName name="VAS084_F_Ilgalaikioturt124Geriamojovande7" localSheetId="12">'Forma 13'!$G$190</definedName>
    <definedName name="VAS084_F_Ilgalaikioturt124Geriamojovande8" localSheetId="12">'Forma 13'!$H$190</definedName>
    <definedName name="VAS084_F_Ilgalaikioturt124Geriamojovande9" localSheetId="12">'Forma 13'!$I$190</definedName>
    <definedName name="VAS084_F_Ilgalaikioturt124Inventorinisnu1" localSheetId="12">'Forma 13'!$D$190</definedName>
    <definedName name="VAS084_F_Ilgalaikioturt124Kitareguliuoja1" localSheetId="12">'Forma 13'!$O$190</definedName>
    <definedName name="VAS084_F_Ilgalaikioturt124Kitosveiklosne1" localSheetId="12">'Forma 13'!$P$190</definedName>
    <definedName name="VAS084_F_Ilgalaikioturt124Lrklimatokaito1" localSheetId="12">'Forma 13'!$E$190</definedName>
    <definedName name="VAS084_F_Ilgalaikioturt124Nuotekudumblot1" localSheetId="12">'Forma 13'!$L$190</definedName>
    <definedName name="VAS084_F_Ilgalaikioturt124Nuotekusurinki1" localSheetId="12">'Forma 13'!$J$190</definedName>
    <definedName name="VAS084_F_Ilgalaikioturt124Nuotekuvalymas1" localSheetId="12">'Forma 13'!$K$190</definedName>
    <definedName name="VAS084_F_Ilgalaikioturt124Pavirsiniunuot1" localSheetId="12">'Forma 13'!$M$190</definedName>
    <definedName name="VAS084_F_Ilgalaikioturt124Turtovienetask1" localSheetId="12">'Forma 13'!$F$190</definedName>
    <definedName name="VAS084_F_Ilgalaikioturt125Apskaitosveikla1" localSheetId="12">'Forma 13'!$N$191</definedName>
    <definedName name="VAS084_F_Ilgalaikioturt125Geriamojovande7" localSheetId="12">'Forma 13'!$G$191</definedName>
    <definedName name="VAS084_F_Ilgalaikioturt125Geriamojovande8" localSheetId="12">'Forma 13'!$H$191</definedName>
    <definedName name="VAS084_F_Ilgalaikioturt125Geriamojovande9" localSheetId="12">'Forma 13'!$I$191</definedName>
    <definedName name="VAS084_F_Ilgalaikioturt125Inventorinisnu1" localSheetId="12">'Forma 13'!$D$191</definedName>
    <definedName name="VAS084_F_Ilgalaikioturt125Kitareguliuoja1" localSheetId="12">'Forma 13'!$O$191</definedName>
    <definedName name="VAS084_F_Ilgalaikioturt125Kitosveiklosne1" localSheetId="12">'Forma 13'!$P$191</definedName>
    <definedName name="VAS084_F_Ilgalaikioturt125Lrklimatokaito1" localSheetId="12">'Forma 13'!$E$191</definedName>
    <definedName name="VAS084_F_Ilgalaikioturt125Nuotekudumblot1" localSheetId="12">'Forma 13'!$L$191</definedName>
    <definedName name="VAS084_F_Ilgalaikioturt125Nuotekusurinki1" localSheetId="12">'Forma 13'!$J$191</definedName>
    <definedName name="VAS084_F_Ilgalaikioturt125Nuotekuvalymas1" localSheetId="12">'Forma 13'!$K$191</definedName>
    <definedName name="VAS084_F_Ilgalaikioturt125Pavirsiniunuot1" localSheetId="12">'Forma 13'!$M$191</definedName>
    <definedName name="VAS084_F_Ilgalaikioturt125Turtovienetask1" localSheetId="12">'Forma 13'!$F$191</definedName>
    <definedName name="VAS084_F_Ilgalaikioturt126Apskaitosveikla1" localSheetId="12">'Forma 13'!$N$192</definedName>
    <definedName name="VAS084_F_Ilgalaikioturt126Geriamojovande7" localSheetId="12">'Forma 13'!$G$192</definedName>
    <definedName name="VAS084_F_Ilgalaikioturt126Geriamojovande8" localSheetId="12">'Forma 13'!$H$192</definedName>
    <definedName name="VAS084_F_Ilgalaikioturt126Geriamojovande9" localSheetId="12">'Forma 13'!$I$192</definedName>
    <definedName name="VAS084_F_Ilgalaikioturt126Inventorinisnu1" localSheetId="12">'Forma 13'!$D$192</definedName>
    <definedName name="VAS084_F_Ilgalaikioturt126Kitareguliuoja1" localSheetId="12">'Forma 13'!$O$192</definedName>
    <definedName name="VAS084_F_Ilgalaikioturt126Kitosveiklosne1" localSheetId="12">'Forma 13'!$P$192</definedName>
    <definedName name="VAS084_F_Ilgalaikioturt126Lrklimatokaito1" localSheetId="12">'Forma 13'!$E$192</definedName>
    <definedName name="VAS084_F_Ilgalaikioturt126Nuotekudumblot1" localSheetId="12">'Forma 13'!$L$192</definedName>
    <definedName name="VAS084_F_Ilgalaikioturt126Nuotekusurinki1" localSheetId="12">'Forma 13'!$J$192</definedName>
    <definedName name="VAS084_F_Ilgalaikioturt126Nuotekuvalymas1" localSheetId="12">'Forma 13'!$K$192</definedName>
    <definedName name="VAS084_F_Ilgalaikioturt126Pavirsiniunuot1" localSheetId="12">'Forma 13'!$M$192</definedName>
    <definedName name="VAS084_F_Ilgalaikioturt126Turtovienetask1" localSheetId="12">'Forma 13'!$F$192</definedName>
    <definedName name="VAS084_F_Ilgalaikioturt127Apskaitosveikla1" localSheetId="12">'Forma 13'!$N$194</definedName>
    <definedName name="VAS084_F_Ilgalaikioturt127Geriamojovande7" localSheetId="12">'Forma 13'!$G$194</definedName>
    <definedName name="VAS084_F_Ilgalaikioturt127Geriamojovande8" localSheetId="12">'Forma 13'!$H$194</definedName>
    <definedName name="VAS084_F_Ilgalaikioturt127Geriamojovande9" localSheetId="12">'Forma 13'!$I$194</definedName>
    <definedName name="VAS084_F_Ilgalaikioturt127Inventorinisnu1" localSheetId="12">'Forma 13'!$D$194</definedName>
    <definedName name="VAS084_F_Ilgalaikioturt127Kitareguliuoja1" localSheetId="12">'Forma 13'!$O$194</definedName>
    <definedName name="VAS084_F_Ilgalaikioturt127Kitosveiklosne1" localSheetId="12">'Forma 13'!$P$194</definedName>
    <definedName name="VAS084_F_Ilgalaikioturt127Lrklimatokaito1" localSheetId="12">'Forma 13'!$E$194</definedName>
    <definedName name="VAS084_F_Ilgalaikioturt127Nuotekudumblot1" localSheetId="12">'Forma 13'!$L$194</definedName>
    <definedName name="VAS084_F_Ilgalaikioturt127Nuotekusurinki1" localSheetId="12">'Forma 13'!$J$194</definedName>
    <definedName name="VAS084_F_Ilgalaikioturt127Nuotekuvalymas1" localSheetId="12">'Forma 13'!$K$194</definedName>
    <definedName name="VAS084_F_Ilgalaikioturt127Pavirsiniunuot1" localSheetId="12">'Forma 13'!$M$194</definedName>
    <definedName name="VAS084_F_Ilgalaikioturt127Turtovienetask1" localSheetId="12">'Forma 13'!$F$194</definedName>
    <definedName name="VAS084_F_Ilgalaikioturt128Apskaitosveikla1" localSheetId="12">'Forma 13'!$N$195</definedName>
    <definedName name="VAS084_F_Ilgalaikioturt128Geriamojovande7" localSheetId="12">'Forma 13'!$G$195</definedName>
    <definedName name="VAS084_F_Ilgalaikioturt128Geriamojovande8" localSheetId="12">'Forma 13'!$H$195</definedName>
    <definedName name="VAS084_F_Ilgalaikioturt128Geriamojovande9" localSheetId="12">'Forma 13'!$I$195</definedName>
    <definedName name="VAS084_F_Ilgalaikioturt128Inventorinisnu1" localSheetId="12">'Forma 13'!$D$195</definedName>
    <definedName name="VAS084_F_Ilgalaikioturt128Kitareguliuoja1" localSheetId="12">'Forma 13'!$O$195</definedName>
    <definedName name="VAS084_F_Ilgalaikioturt128Kitosveiklosne1" localSheetId="12">'Forma 13'!$P$195</definedName>
    <definedName name="VAS084_F_Ilgalaikioturt128Lrklimatokaito1" localSheetId="12">'Forma 13'!$E$195</definedName>
    <definedName name="VAS084_F_Ilgalaikioturt128Nuotekudumblot1" localSheetId="12">'Forma 13'!$L$195</definedName>
    <definedName name="VAS084_F_Ilgalaikioturt128Nuotekusurinki1" localSheetId="12">'Forma 13'!$J$195</definedName>
    <definedName name="VAS084_F_Ilgalaikioturt128Nuotekuvalymas1" localSheetId="12">'Forma 13'!$K$195</definedName>
    <definedName name="VAS084_F_Ilgalaikioturt128Pavirsiniunuot1" localSheetId="12">'Forma 13'!$M$195</definedName>
    <definedName name="VAS084_F_Ilgalaikioturt128Turtovienetask1" localSheetId="12">'Forma 13'!$F$195</definedName>
    <definedName name="VAS084_F_Ilgalaikioturt129Apskaitosveikla1" localSheetId="12">'Forma 13'!$N$196</definedName>
    <definedName name="VAS084_F_Ilgalaikioturt129Geriamojovande7" localSheetId="12">'Forma 13'!$G$196</definedName>
    <definedName name="VAS084_F_Ilgalaikioturt129Geriamojovande8" localSheetId="12">'Forma 13'!$H$196</definedName>
    <definedName name="VAS084_F_Ilgalaikioturt129Geriamojovande9" localSheetId="12">'Forma 13'!$I$196</definedName>
    <definedName name="VAS084_F_Ilgalaikioturt129Inventorinisnu1" localSheetId="12">'Forma 13'!$D$196</definedName>
    <definedName name="VAS084_F_Ilgalaikioturt129Kitareguliuoja1" localSheetId="12">'Forma 13'!$O$196</definedName>
    <definedName name="VAS084_F_Ilgalaikioturt129Kitosveiklosne1" localSheetId="12">'Forma 13'!$P$196</definedName>
    <definedName name="VAS084_F_Ilgalaikioturt129Lrklimatokaito1" localSheetId="12">'Forma 13'!$E$196</definedName>
    <definedName name="VAS084_F_Ilgalaikioturt129Nuotekudumblot1" localSheetId="12">'Forma 13'!$L$196</definedName>
    <definedName name="VAS084_F_Ilgalaikioturt129Nuotekusurinki1" localSheetId="12">'Forma 13'!$J$196</definedName>
    <definedName name="VAS084_F_Ilgalaikioturt129Nuotekuvalymas1" localSheetId="12">'Forma 13'!$K$196</definedName>
    <definedName name="VAS084_F_Ilgalaikioturt129Pavirsiniunuot1" localSheetId="12">'Forma 13'!$M$196</definedName>
    <definedName name="VAS084_F_Ilgalaikioturt129Turtovienetask1" localSheetId="12">'Forma 13'!$F$196</definedName>
    <definedName name="VAS084_F_Ilgalaikioturt12Apskaitosveikla1" localSheetId="12">'Forma 13'!$N$28</definedName>
    <definedName name="VAS084_F_Ilgalaikioturt12Geriamojovande7" localSheetId="12">'Forma 13'!$G$28</definedName>
    <definedName name="VAS084_F_Ilgalaikioturt12Geriamojovande8" localSheetId="12">'Forma 13'!$H$28</definedName>
    <definedName name="VAS084_F_Ilgalaikioturt12Geriamojovande9" localSheetId="12">'Forma 13'!$I$28</definedName>
    <definedName name="VAS084_F_Ilgalaikioturt12Inventorinisnu1" localSheetId="12">'Forma 13'!$D$28</definedName>
    <definedName name="VAS084_F_Ilgalaikioturt12Kitareguliuoja1" localSheetId="12">'Forma 13'!$O$28</definedName>
    <definedName name="VAS084_F_Ilgalaikioturt12Kitosveiklosne1" localSheetId="12">'Forma 13'!$P$28</definedName>
    <definedName name="VAS084_F_Ilgalaikioturt12Lrklimatokaito1" localSheetId="12">'Forma 13'!$E$28</definedName>
    <definedName name="VAS084_F_Ilgalaikioturt12Nuotekudumblot1" localSheetId="12">'Forma 13'!$L$28</definedName>
    <definedName name="VAS084_F_Ilgalaikioturt12Nuotekusurinki1" localSheetId="12">'Forma 13'!$J$28</definedName>
    <definedName name="VAS084_F_Ilgalaikioturt12Nuotekuvalymas1" localSheetId="12">'Forma 13'!$K$28</definedName>
    <definedName name="VAS084_F_Ilgalaikioturt12Pavirsiniunuot1" localSheetId="12">'Forma 13'!$M$28</definedName>
    <definedName name="VAS084_F_Ilgalaikioturt12Turtovienetask1" localSheetId="12">'Forma 13'!$F$28</definedName>
    <definedName name="VAS084_F_Ilgalaikioturt130Apskaitosveikla1" localSheetId="12">'Forma 13'!$N$198</definedName>
    <definedName name="VAS084_F_Ilgalaikioturt130Geriamojovande7" localSheetId="12">'Forma 13'!$G$198</definedName>
    <definedName name="VAS084_F_Ilgalaikioturt130Geriamojovande8" localSheetId="12">'Forma 13'!$H$198</definedName>
    <definedName name="VAS084_F_Ilgalaikioturt130Geriamojovande9" localSheetId="12">'Forma 13'!$I$198</definedName>
    <definedName name="VAS084_F_Ilgalaikioturt130Inventorinisnu1" localSheetId="12">'Forma 13'!$D$198</definedName>
    <definedName name="VAS084_F_Ilgalaikioturt130Kitareguliuoja1" localSheetId="12">'Forma 13'!$O$198</definedName>
    <definedName name="VAS084_F_Ilgalaikioturt130Kitosveiklosne1" localSheetId="12">'Forma 13'!$P$198</definedName>
    <definedName name="VAS084_F_Ilgalaikioturt130Lrklimatokaito1" localSheetId="12">'Forma 13'!$E$198</definedName>
    <definedName name="VAS084_F_Ilgalaikioturt130Nuotekudumblot1" localSheetId="12">'Forma 13'!$L$198</definedName>
    <definedName name="VAS084_F_Ilgalaikioturt130Nuotekusurinki1" localSheetId="12">'Forma 13'!$J$198</definedName>
    <definedName name="VAS084_F_Ilgalaikioturt130Nuotekuvalymas1" localSheetId="12">'Forma 13'!$K$198</definedName>
    <definedName name="VAS084_F_Ilgalaikioturt130Pavirsiniunuot1" localSheetId="12">'Forma 13'!$M$198</definedName>
    <definedName name="VAS084_F_Ilgalaikioturt130Turtovienetask1" localSheetId="12">'Forma 13'!$F$198</definedName>
    <definedName name="VAS084_F_Ilgalaikioturt131Apskaitosveikla1" localSheetId="12">'Forma 13'!$N$199</definedName>
    <definedName name="VAS084_F_Ilgalaikioturt131Geriamojovande7" localSheetId="12">'Forma 13'!$G$199</definedName>
    <definedName name="VAS084_F_Ilgalaikioturt131Geriamojovande8" localSheetId="12">'Forma 13'!$H$199</definedName>
    <definedName name="VAS084_F_Ilgalaikioturt131Geriamojovande9" localSheetId="12">'Forma 13'!$I$199</definedName>
    <definedName name="VAS084_F_Ilgalaikioturt131Inventorinisnu1" localSheetId="12">'Forma 13'!$D$199</definedName>
    <definedName name="VAS084_F_Ilgalaikioturt131Kitareguliuoja1" localSheetId="12">'Forma 13'!$O$199</definedName>
    <definedName name="VAS084_F_Ilgalaikioturt131Kitosveiklosne1" localSheetId="12">'Forma 13'!$P$199</definedName>
    <definedName name="VAS084_F_Ilgalaikioturt131Lrklimatokaito1" localSheetId="12">'Forma 13'!$E$199</definedName>
    <definedName name="VAS084_F_Ilgalaikioturt131Nuotekudumblot1" localSheetId="12">'Forma 13'!$L$199</definedName>
    <definedName name="VAS084_F_Ilgalaikioturt131Nuotekusurinki1" localSheetId="12">'Forma 13'!$J$199</definedName>
    <definedName name="VAS084_F_Ilgalaikioturt131Nuotekuvalymas1" localSheetId="12">'Forma 13'!$K$199</definedName>
    <definedName name="VAS084_F_Ilgalaikioturt131Pavirsiniunuot1" localSheetId="12">'Forma 13'!$M$199</definedName>
    <definedName name="VAS084_F_Ilgalaikioturt131Turtovienetask1" localSheetId="12">'Forma 13'!$F$199</definedName>
    <definedName name="VAS084_F_Ilgalaikioturt132Apskaitosveikla1" localSheetId="12">'Forma 13'!$N$200</definedName>
    <definedName name="VAS084_F_Ilgalaikioturt132Geriamojovande7" localSheetId="12">'Forma 13'!$G$200</definedName>
    <definedName name="VAS084_F_Ilgalaikioturt132Geriamojovande8" localSheetId="12">'Forma 13'!$H$200</definedName>
    <definedName name="VAS084_F_Ilgalaikioturt132Geriamojovande9" localSheetId="12">'Forma 13'!$I$200</definedName>
    <definedName name="VAS084_F_Ilgalaikioturt132Inventorinisnu1" localSheetId="12">'Forma 13'!$D$200</definedName>
    <definedName name="VAS084_F_Ilgalaikioturt132Kitareguliuoja1" localSheetId="12">'Forma 13'!$O$200</definedName>
    <definedName name="VAS084_F_Ilgalaikioturt132Kitosveiklosne1" localSheetId="12">'Forma 13'!$P$200</definedName>
    <definedName name="VAS084_F_Ilgalaikioturt132Lrklimatokaito1" localSheetId="12">'Forma 13'!$E$200</definedName>
    <definedName name="VAS084_F_Ilgalaikioturt132Nuotekudumblot1" localSheetId="12">'Forma 13'!$L$200</definedName>
    <definedName name="VAS084_F_Ilgalaikioturt132Nuotekusurinki1" localSheetId="12">'Forma 13'!$J$200</definedName>
    <definedName name="VAS084_F_Ilgalaikioturt132Nuotekuvalymas1" localSheetId="12">'Forma 13'!$K$200</definedName>
    <definedName name="VAS084_F_Ilgalaikioturt132Pavirsiniunuot1" localSheetId="12">'Forma 13'!$M$200</definedName>
    <definedName name="VAS084_F_Ilgalaikioturt132Turtovienetask1" localSheetId="12">'Forma 13'!$F$200</definedName>
    <definedName name="VAS084_F_Ilgalaikioturt133Apskaitosveikla1" localSheetId="12">'Forma 13'!$N$202</definedName>
    <definedName name="VAS084_F_Ilgalaikioturt133Geriamojovande7" localSheetId="12">'Forma 13'!$G$202</definedName>
    <definedName name="VAS084_F_Ilgalaikioturt133Geriamojovande8" localSheetId="12">'Forma 13'!$H$202</definedName>
    <definedName name="VAS084_F_Ilgalaikioturt133Geriamojovande9" localSheetId="12">'Forma 13'!$I$202</definedName>
    <definedName name="VAS084_F_Ilgalaikioturt133Inventorinisnu1" localSheetId="12">'Forma 13'!$D$202</definedName>
    <definedName name="VAS084_F_Ilgalaikioturt133Kitareguliuoja1" localSheetId="12">'Forma 13'!$O$202</definedName>
    <definedName name="VAS084_F_Ilgalaikioturt133Kitosveiklosne1" localSheetId="12">'Forma 13'!$P$202</definedName>
    <definedName name="VAS084_F_Ilgalaikioturt133Lrklimatokaito1" localSheetId="12">'Forma 13'!$E$202</definedName>
    <definedName name="VAS084_F_Ilgalaikioturt133Nuotekudumblot1" localSheetId="12">'Forma 13'!$L$202</definedName>
    <definedName name="VAS084_F_Ilgalaikioturt133Nuotekusurinki1" localSheetId="12">'Forma 13'!$J$202</definedName>
    <definedName name="VAS084_F_Ilgalaikioturt133Nuotekuvalymas1" localSheetId="12">'Forma 13'!$K$202</definedName>
    <definedName name="VAS084_F_Ilgalaikioturt133Pavirsiniunuot1" localSheetId="12">'Forma 13'!$M$202</definedName>
    <definedName name="VAS084_F_Ilgalaikioturt133Turtovienetask1" localSheetId="12">'Forma 13'!$F$202</definedName>
    <definedName name="VAS084_F_Ilgalaikioturt134Apskaitosveikla1" localSheetId="12">'Forma 13'!$N$203</definedName>
    <definedName name="VAS084_F_Ilgalaikioturt134Geriamojovande7" localSheetId="12">'Forma 13'!$G$203</definedName>
    <definedName name="VAS084_F_Ilgalaikioturt134Geriamojovande8" localSheetId="12">'Forma 13'!$H$203</definedName>
    <definedName name="VAS084_F_Ilgalaikioturt134Geriamojovande9" localSheetId="12">'Forma 13'!$I$203</definedName>
    <definedName name="VAS084_F_Ilgalaikioturt134Inventorinisnu1" localSheetId="12">'Forma 13'!$D$203</definedName>
    <definedName name="VAS084_F_Ilgalaikioturt134Kitareguliuoja1" localSheetId="12">'Forma 13'!$O$203</definedName>
    <definedName name="VAS084_F_Ilgalaikioturt134Kitosveiklosne1" localSheetId="12">'Forma 13'!$P$203</definedName>
    <definedName name="VAS084_F_Ilgalaikioturt134Lrklimatokaito1" localSheetId="12">'Forma 13'!$E$203</definedName>
    <definedName name="VAS084_F_Ilgalaikioturt134Nuotekudumblot1" localSheetId="12">'Forma 13'!$L$203</definedName>
    <definedName name="VAS084_F_Ilgalaikioturt134Nuotekusurinki1" localSheetId="12">'Forma 13'!$J$203</definedName>
    <definedName name="VAS084_F_Ilgalaikioturt134Nuotekuvalymas1" localSheetId="12">'Forma 13'!$K$203</definedName>
    <definedName name="VAS084_F_Ilgalaikioturt134Pavirsiniunuot1" localSheetId="12">'Forma 13'!$M$203</definedName>
    <definedName name="VAS084_F_Ilgalaikioturt134Turtovienetask1" localSheetId="12">'Forma 13'!$F$203</definedName>
    <definedName name="VAS084_F_Ilgalaikioturt135Apskaitosveikla1" localSheetId="12">'Forma 13'!$N$204</definedName>
    <definedName name="VAS084_F_Ilgalaikioturt135Geriamojovande7" localSheetId="12">'Forma 13'!$G$204</definedName>
    <definedName name="VAS084_F_Ilgalaikioturt135Geriamojovande8" localSheetId="12">'Forma 13'!$H$204</definedName>
    <definedName name="VAS084_F_Ilgalaikioturt135Geriamojovande9" localSheetId="12">'Forma 13'!$I$204</definedName>
    <definedName name="VAS084_F_Ilgalaikioturt135Inventorinisnu1" localSheetId="12">'Forma 13'!$D$204</definedName>
    <definedName name="VAS084_F_Ilgalaikioturt135Kitareguliuoja1" localSheetId="12">'Forma 13'!$O$204</definedName>
    <definedName name="VAS084_F_Ilgalaikioturt135Kitosveiklosne1" localSheetId="12">'Forma 13'!$P$204</definedName>
    <definedName name="VAS084_F_Ilgalaikioturt135Lrklimatokaito1" localSheetId="12">'Forma 13'!$E$204</definedName>
    <definedName name="VAS084_F_Ilgalaikioturt135Nuotekudumblot1" localSheetId="12">'Forma 13'!$L$204</definedName>
    <definedName name="VAS084_F_Ilgalaikioturt135Nuotekusurinki1" localSheetId="12">'Forma 13'!$J$204</definedName>
    <definedName name="VAS084_F_Ilgalaikioturt135Nuotekuvalymas1" localSheetId="12">'Forma 13'!$K$204</definedName>
    <definedName name="VAS084_F_Ilgalaikioturt135Pavirsiniunuot1" localSheetId="12">'Forma 13'!$M$204</definedName>
    <definedName name="VAS084_F_Ilgalaikioturt135Turtovienetask1" localSheetId="12">'Forma 13'!$F$204</definedName>
    <definedName name="VAS084_F_Ilgalaikioturt136Apskaitosveikla1" localSheetId="12">'Forma 13'!$N$206</definedName>
    <definedName name="VAS084_F_Ilgalaikioturt136Geriamojovande7" localSheetId="12">'Forma 13'!$G$206</definedName>
    <definedName name="VAS084_F_Ilgalaikioturt136Geriamojovande8" localSheetId="12">'Forma 13'!$H$206</definedName>
    <definedName name="VAS084_F_Ilgalaikioturt136Geriamojovande9" localSheetId="12">'Forma 13'!$I$206</definedName>
    <definedName name="VAS084_F_Ilgalaikioturt136Inventorinisnu1" localSheetId="12">'Forma 13'!$D$206</definedName>
    <definedName name="VAS084_F_Ilgalaikioturt136Kitareguliuoja1" localSheetId="12">'Forma 13'!$O$206</definedName>
    <definedName name="VAS084_F_Ilgalaikioturt136Kitosveiklosne1" localSheetId="12">'Forma 13'!$P$206</definedName>
    <definedName name="VAS084_F_Ilgalaikioturt136Lrklimatokaito1" localSheetId="12">'Forma 13'!$E$206</definedName>
    <definedName name="VAS084_F_Ilgalaikioturt136Nuotekudumblot1" localSheetId="12">'Forma 13'!$L$206</definedName>
    <definedName name="VAS084_F_Ilgalaikioturt136Nuotekusurinki1" localSheetId="12">'Forma 13'!$J$206</definedName>
    <definedName name="VAS084_F_Ilgalaikioturt136Nuotekuvalymas1" localSheetId="12">'Forma 13'!$K$206</definedName>
    <definedName name="VAS084_F_Ilgalaikioturt136Pavirsiniunuot1" localSheetId="12">'Forma 13'!$M$206</definedName>
    <definedName name="VAS084_F_Ilgalaikioturt136Turtovienetask1" localSheetId="12">'Forma 13'!$F$206</definedName>
    <definedName name="VAS084_F_Ilgalaikioturt137Apskaitosveikla1" localSheetId="12">'Forma 13'!$N$207</definedName>
    <definedName name="VAS084_F_Ilgalaikioturt137Geriamojovande7" localSheetId="12">'Forma 13'!$G$207</definedName>
    <definedName name="VAS084_F_Ilgalaikioturt137Geriamojovande8" localSheetId="12">'Forma 13'!$H$207</definedName>
    <definedName name="VAS084_F_Ilgalaikioturt137Geriamojovande9" localSheetId="12">'Forma 13'!$I$207</definedName>
    <definedName name="VAS084_F_Ilgalaikioturt137Inventorinisnu1" localSheetId="12">'Forma 13'!$D$207</definedName>
    <definedName name="VAS084_F_Ilgalaikioturt137Kitareguliuoja1" localSheetId="12">'Forma 13'!$O$207</definedName>
    <definedName name="VAS084_F_Ilgalaikioturt137Kitosveiklosne1" localSheetId="12">'Forma 13'!$P$207</definedName>
    <definedName name="VAS084_F_Ilgalaikioturt137Lrklimatokaito1" localSheetId="12">'Forma 13'!$E$207</definedName>
    <definedName name="VAS084_F_Ilgalaikioturt137Nuotekudumblot1" localSheetId="12">'Forma 13'!$L$207</definedName>
    <definedName name="VAS084_F_Ilgalaikioturt137Nuotekusurinki1" localSheetId="12">'Forma 13'!$J$207</definedName>
    <definedName name="VAS084_F_Ilgalaikioturt137Nuotekuvalymas1" localSheetId="12">'Forma 13'!$K$207</definedName>
    <definedName name="VAS084_F_Ilgalaikioturt137Pavirsiniunuot1" localSheetId="12">'Forma 13'!$M$207</definedName>
    <definedName name="VAS084_F_Ilgalaikioturt137Turtovienetask1" localSheetId="12">'Forma 13'!$F$207</definedName>
    <definedName name="VAS084_F_Ilgalaikioturt138Apskaitosveikla1" localSheetId="12">'Forma 13'!$N$208</definedName>
    <definedName name="VAS084_F_Ilgalaikioturt138Geriamojovande7" localSheetId="12">'Forma 13'!$G$208</definedName>
    <definedName name="VAS084_F_Ilgalaikioturt138Geriamojovande8" localSheetId="12">'Forma 13'!$H$208</definedName>
    <definedName name="VAS084_F_Ilgalaikioturt138Geriamojovande9" localSheetId="12">'Forma 13'!$I$208</definedName>
    <definedName name="VAS084_F_Ilgalaikioturt138Inventorinisnu1" localSheetId="12">'Forma 13'!$D$208</definedName>
    <definedName name="VAS084_F_Ilgalaikioturt138Kitareguliuoja1" localSheetId="12">'Forma 13'!$O$208</definedName>
    <definedName name="VAS084_F_Ilgalaikioturt138Kitosveiklosne1" localSheetId="12">'Forma 13'!$P$208</definedName>
    <definedName name="VAS084_F_Ilgalaikioturt138Lrklimatokaito1" localSheetId="12">'Forma 13'!$E$208</definedName>
    <definedName name="VAS084_F_Ilgalaikioturt138Nuotekudumblot1" localSheetId="12">'Forma 13'!$L$208</definedName>
    <definedName name="VAS084_F_Ilgalaikioturt138Nuotekusurinki1" localSheetId="12">'Forma 13'!$J$208</definedName>
    <definedName name="VAS084_F_Ilgalaikioturt138Nuotekuvalymas1" localSheetId="12">'Forma 13'!$K$208</definedName>
    <definedName name="VAS084_F_Ilgalaikioturt138Pavirsiniunuot1" localSheetId="12">'Forma 13'!$M$208</definedName>
    <definedName name="VAS084_F_Ilgalaikioturt138Turtovienetask1" localSheetId="12">'Forma 13'!$F$208</definedName>
    <definedName name="VAS084_F_Ilgalaikioturt139Apskaitosveikla1" localSheetId="12">'Forma 13'!$N$210</definedName>
    <definedName name="VAS084_F_Ilgalaikioturt139Geriamojovande7" localSheetId="12">'Forma 13'!$G$210</definedName>
    <definedName name="VAS084_F_Ilgalaikioturt139Geriamojovande8" localSheetId="12">'Forma 13'!$H$210</definedName>
    <definedName name="VAS084_F_Ilgalaikioturt139Geriamojovande9" localSheetId="12">'Forma 13'!$I$210</definedName>
    <definedName name="VAS084_F_Ilgalaikioturt139Inventorinisnu1" localSheetId="12">'Forma 13'!$D$210</definedName>
    <definedName name="VAS084_F_Ilgalaikioturt139Kitareguliuoja1" localSheetId="12">'Forma 13'!$O$210</definedName>
    <definedName name="VAS084_F_Ilgalaikioturt139Kitosveiklosne1" localSheetId="12">'Forma 13'!$P$210</definedName>
    <definedName name="VAS084_F_Ilgalaikioturt139Lrklimatokaito1" localSheetId="12">'Forma 13'!$E$210</definedName>
    <definedName name="VAS084_F_Ilgalaikioturt139Nuotekudumblot1" localSheetId="12">'Forma 13'!$L$210</definedName>
    <definedName name="VAS084_F_Ilgalaikioturt139Nuotekusurinki1" localSheetId="12">'Forma 13'!$J$210</definedName>
    <definedName name="VAS084_F_Ilgalaikioturt139Nuotekuvalymas1" localSheetId="12">'Forma 13'!$K$210</definedName>
    <definedName name="VAS084_F_Ilgalaikioturt139Pavirsiniunuot1" localSheetId="12">'Forma 13'!$M$210</definedName>
    <definedName name="VAS084_F_Ilgalaikioturt139Turtovienetask1" localSheetId="12">'Forma 13'!$F$210</definedName>
    <definedName name="VAS084_F_Ilgalaikioturt13Apskaitosveikla1" localSheetId="12">'Forma 13'!$N$30</definedName>
    <definedName name="VAS084_F_Ilgalaikioturt13Geriamojovande7" localSheetId="12">'Forma 13'!$G$30</definedName>
    <definedName name="VAS084_F_Ilgalaikioturt13Geriamojovande8" localSheetId="12">'Forma 13'!$H$30</definedName>
    <definedName name="VAS084_F_Ilgalaikioturt13Geriamojovande9" localSheetId="12">'Forma 13'!$I$30</definedName>
    <definedName name="VAS084_F_Ilgalaikioturt13Inventorinisnu1" localSheetId="12">'Forma 13'!$D$30</definedName>
    <definedName name="VAS084_F_Ilgalaikioturt13Kitareguliuoja1" localSheetId="12">'Forma 13'!$O$30</definedName>
    <definedName name="VAS084_F_Ilgalaikioturt13Kitosveiklosne1" localSheetId="12">'Forma 13'!$P$30</definedName>
    <definedName name="VAS084_F_Ilgalaikioturt13Lrklimatokaito1" localSheetId="12">'Forma 13'!$E$30</definedName>
    <definedName name="VAS084_F_Ilgalaikioturt13Nuotekudumblot1" localSheetId="12">'Forma 13'!$L$30</definedName>
    <definedName name="VAS084_F_Ilgalaikioturt13Nuotekusurinki1" localSheetId="12">'Forma 13'!$J$30</definedName>
    <definedName name="VAS084_F_Ilgalaikioturt13Nuotekuvalymas1" localSheetId="12">'Forma 13'!$K$30</definedName>
    <definedName name="VAS084_F_Ilgalaikioturt13Pavirsiniunuot1" localSheetId="12">'Forma 13'!$M$30</definedName>
    <definedName name="VAS084_F_Ilgalaikioturt13Turtovienetask1" localSheetId="12">'Forma 13'!$F$30</definedName>
    <definedName name="VAS084_F_Ilgalaikioturt140Apskaitosveikla1" localSheetId="12">'Forma 13'!$N$211</definedName>
    <definedName name="VAS084_F_Ilgalaikioturt140Geriamojovande7" localSheetId="12">'Forma 13'!$G$211</definedName>
    <definedName name="VAS084_F_Ilgalaikioturt140Geriamojovande8" localSheetId="12">'Forma 13'!$H$211</definedName>
    <definedName name="VAS084_F_Ilgalaikioturt140Geriamojovande9" localSheetId="12">'Forma 13'!$I$211</definedName>
    <definedName name="VAS084_F_Ilgalaikioturt140Inventorinisnu1" localSheetId="12">'Forma 13'!$D$211</definedName>
    <definedName name="VAS084_F_Ilgalaikioturt140Kitareguliuoja1" localSheetId="12">'Forma 13'!$O$211</definedName>
    <definedName name="VAS084_F_Ilgalaikioturt140Kitosveiklosne1" localSheetId="12">'Forma 13'!$P$211</definedName>
    <definedName name="VAS084_F_Ilgalaikioturt140Lrklimatokaito1" localSheetId="12">'Forma 13'!$E$211</definedName>
    <definedName name="VAS084_F_Ilgalaikioturt140Nuotekudumblot1" localSheetId="12">'Forma 13'!$L$211</definedName>
    <definedName name="VAS084_F_Ilgalaikioturt140Nuotekusurinki1" localSheetId="12">'Forma 13'!$J$211</definedName>
    <definedName name="VAS084_F_Ilgalaikioturt140Nuotekuvalymas1" localSheetId="12">'Forma 13'!$K$211</definedName>
    <definedName name="VAS084_F_Ilgalaikioturt140Pavirsiniunuot1" localSheetId="12">'Forma 13'!$M$211</definedName>
    <definedName name="VAS084_F_Ilgalaikioturt140Turtovienetask1" localSheetId="12">'Forma 13'!$F$211</definedName>
    <definedName name="VAS084_F_Ilgalaikioturt141Apskaitosveikla1" localSheetId="12">'Forma 13'!$N$212</definedName>
    <definedName name="VAS084_F_Ilgalaikioturt141Geriamojovande7" localSheetId="12">'Forma 13'!$G$212</definedName>
    <definedName name="VAS084_F_Ilgalaikioturt141Geriamojovande8" localSheetId="12">'Forma 13'!$H$212</definedName>
    <definedName name="VAS084_F_Ilgalaikioturt141Geriamojovande9" localSheetId="12">'Forma 13'!$I$212</definedName>
    <definedName name="VAS084_F_Ilgalaikioturt141Inventorinisnu1" localSheetId="12">'Forma 13'!$D$212</definedName>
    <definedName name="VAS084_F_Ilgalaikioturt141Kitareguliuoja1" localSheetId="12">'Forma 13'!$O$212</definedName>
    <definedName name="VAS084_F_Ilgalaikioturt141Kitosveiklosne1" localSheetId="12">'Forma 13'!$P$212</definedName>
    <definedName name="VAS084_F_Ilgalaikioturt141Lrklimatokaito1" localSheetId="12">'Forma 13'!$E$212</definedName>
    <definedName name="VAS084_F_Ilgalaikioturt141Nuotekudumblot1" localSheetId="12">'Forma 13'!$L$212</definedName>
    <definedName name="VAS084_F_Ilgalaikioturt141Nuotekusurinki1" localSheetId="12">'Forma 13'!$J$212</definedName>
    <definedName name="VAS084_F_Ilgalaikioturt141Nuotekuvalymas1" localSheetId="12">'Forma 13'!$K$212</definedName>
    <definedName name="VAS084_F_Ilgalaikioturt141Pavirsiniunuot1" localSheetId="12">'Forma 13'!$M$212</definedName>
    <definedName name="VAS084_F_Ilgalaikioturt141Turtovienetask1" localSheetId="12">'Forma 13'!$F$212</definedName>
    <definedName name="VAS084_F_Ilgalaikioturt142Apskaitosveikla1" localSheetId="12">'Forma 13'!$N$215</definedName>
    <definedName name="VAS084_F_Ilgalaikioturt142Geriamojovande7" localSheetId="12">'Forma 13'!$G$215</definedName>
    <definedName name="VAS084_F_Ilgalaikioturt142Geriamojovande8" localSheetId="12">'Forma 13'!$H$215</definedName>
    <definedName name="VAS084_F_Ilgalaikioturt142Geriamojovande9" localSheetId="12">'Forma 13'!$I$215</definedName>
    <definedName name="VAS084_F_Ilgalaikioturt142Inventorinisnu1" localSheetId="12">'Forma 13'!$D$215</definedName>
    <definedName name="VAS084_F_Ilgalaikioturt142Kitareguliuoja1" localSheetId="12">'Forma 13'!$O$215</definedName>
    <definedName name="VAS084_F_Ilgalaikioturt142Kitosveiklosne1" localSheetId="12">'Forma 13'!$P$215</definedName>
    <definedName name="VAS084_F_Ilgalaikioturt142Lrklimatokaito1" localSheetId="12">'Forma 13'!$E$215</definedName>
    <definedName name="VAS084_F_Ilgalaikioturt142Nuotekudumblot1" localSheetId="12">'Forma 13'!$L$215</definedName>
    <definedName name="VAS084_F_Ilgalaikioturt142Nuotekusurinki1" localSheetId="12">'Forma 13'!$J$215</definedName>
    <definedName name="VAS084_F_Ilgalaikioturt142Nuotekuvalymas1" localSheetId="12">'Forma 13'!$K$215</definedName>
    <definedName name="VAS084_F_Ilgalaikioturt142Pavirsiniunuot1" localSheetId="12">'Forma 13'!$M$215</definedName>
    <definedName name="VAS084_F_Ilgalaikioturt142Turtovienetask1" localSheetId="12">'Forma 13'!$F$215</definedName>
    <definedName name="VAS084_F_Ilgalaikioturt143Apskaitosveikla1" localSheetId="12">'Forma 13'!$N$216</definedName>
    <definedName name="VAS084_F_Ilgalaikioturt143Geriamojovande7" localSheetId="12">'Forma 13'!$G$216</definedName>
    <definedName name="VAS084_F_Ilgalaikioturt143Geriamojovande8" localSheetId="12">'Forma 13'!$H$216</definedName>
    <definedName name="VAS084_F_Ilgalaikioturt143Geriamojovande9" localSheetId="12">'Forma 13'!$I$216</definedName>
    <definedName name="VAS084_F_Ilgalaikioturt143Inventorinisnu1" localSheetId="12">'Forma 13'!$D$216</definedName>
    <definedName name="VAS084_F_Ilgalaikioturt143Kitareguliuoja1" localSheetId="12">'Forma 13'!$O$216</definedName>
    <definedName name="VAS084_F_Ilgalaikioturt143Kitosveiklosne1" localSheetId="12">'Forma 13'!$P$216</definedName>
    <definedName name="VAS084_F_Ilgalaikioturt143Lrklimatokaito1" localSheetId="12">'Forma 13'!$E$216</definedName>
    <definedName name="VAS084_F_Ilgalaikioturt143Nuotekudumblot1" localSheetId="12">'Forma 13'!$L$216</definedName>
    <definedName name="VAS084_F_Ilgalaikioturt143Nuotekusurinki1" localSheetId="12">'Forma 13'!$J$216</definedName>
    <definedName name="VAS084_F_Ilgalaikioturt143Nuotekuvalymas1" localSheetId="12">'Forma 13'!$K$216</definedName>
    <definedName name="VAS084_F_Ilgalaikioturt143Pavirsiniunuot1" localSheetId="12">'Forma 13'!$M$216</definedName>
    <definedName name="VAS084_F_Ilgalaikioturt143Turtovienetask1" localSheetId="12">'Forma 13'!$F$216</definedName>
    <definedName name="VAS084_F_Ilgalaikioturt144Apskaitosveikla1" localSheetId="12">'Forma 13'!$N$217</definedName>
    <definedName name="VAS084_F_Ilgalaikioturt144Geriamojovande7" localSheetId="12">'Forma 13'!$G$217</definedName>
    <definedName name="VAS084_F_Ilgalaikioturt144Geriamojovande8" localSheetId="12">'Forma 13'!$H$217</definedName>
    <definedName name="VAS084_F_Ilgalaikioturt144Geriamojovande9" localSheetId="12">'Forma 13'!$I$217</definedName>
    <definedName name="VAS084_F_Ilgalaikioturt144Inventorinisnu1" localSheetId="12">'Forma 13'!$D$217</definedName>
    <definedName name="VAS084_F_Ilgalaikioturt144Kitareguliuoja1" localSheetId="12">'Forma 13'!$O$217</definedName>
    <definedName name="VAS084_F_Ilgalaikioturt144Kitosveiklosne1" localSheetId="12">'Forma 13'!$P$217</definedName>
    <definedName name="VAS084_F_Ilgalaikioturt144Lrklimatokaito1" localSheetId="12">'Forma 13'!$E$217</definedName>
    <definedName name="VAS084_F_Ilgalaikioturt144Nuotekudumblot1" localSheetId="12">'Forma 13'!$L$217</definedName>
    <definedName name="VAS084_F_Ilgalaikioturt144Nuotekusurinki1" localSheetId="12">'Forma 13'!$J$217</definedName>
    <definedName name="VAS084_F_Ilgalaikioturt144Nuotekuvalymas1" localSheetId="12">'Forma 13'!$K$217</definedName>
    <definedName name="VAS084_F_Ilgalaikioturt144Pavirsiniunuot1" localSheetId="12">'Forma 13'!$M$217</definedName>
    <definedName name="VAS084_F_Ilgalaikioturt144Turtovienetask1" localSheetId="12">'Forma 13'!$F$217</definedName>
    <definedName name="VAS084_F_Ilgalaikioturt145Apskaitosveikla1" localSheetId="12">'Forma 13'!$N$219</definedName>
    <definedName name="VAS084_F_Ilgalaikioturt145Geriamojovande7" localSheetId="12">'Forma 13'!$G$219</definedName>
    <definedName name="VAS084_F_Ilgalaikioturt145Geriamojovande8" localSheetId="12">'Forma 13'!$H$219</definedName>
    <definedName name="VAS084_F_Ilgalaikioturt145Geriamojovande9" localSheetId="12">'Forma 13'!$I$219</definedName>
    <definedName name="VAS084_F_Ilgalaikioturt145Inventorinisnu1" localSheetId="12">'Forma 13'!$D$219</definedName>
    <definedName name="VAS084_F_Ilgalaikioturt145Kitareguliuoja1" localSheetId="12">'Forma 13'!$O$219</definedName>
    <definedName name="VAS084_F_Ilgalaikioturt145Kitosveiklosne1" localSheetId="12">'Forma 13'!$P$219</definedName>
    <definedName name="VAS084_F_Ilgalaikioturt145Lrklimatokaito1" localSheetId="12">'Forma 13'!$E$219</definedName>
    <definedName name="VAS084_F_Ilgalaikioturt145Nuotekudumblot1" localSheetId="12">'Forma 13'!$L$219</definedName>
    <definedName name="VAS084_F_Ilgalaikioturt145Nuotekusurinki1" localSheetId="12">'Forma 13'!$J$219</definedName>
    <definedName name="VAS084_F_Ilgalaikioturt145Nuotekuvalymas1" localSheetId="12">'Forma 13'!$K$219</definedName>
    <definedName name="VAS084_F_Ilgalaikioturt145Pavirsiniunuot1" localSheetId="12">'Forma 13'!$M$219</definedName>
    <definedName name="VAS084_F_Ilgalaikioturt145Turtovienetask1" localSheetId="12">'Forma 13'!$F$219</definedName>
    <definedName name="VAS084_F_Ilgalaikioturt146Apskaitosveikla1" localSheetId="12">'Forma 13'!$N$220</definedName>
    <definedName name="VAS084_F_Ilgalaikioturt146Geriamojovande7" localSheetId="12">'Forma 13'!$G$220</definedName>
    <definedName name="VAS084_F_Ilgalaikioturt146Geriamojovande8" localSheetId="12">'Forma 13'!$H$220</definedName>
    <definedName name="VAS084_F_Ilgalaikioturt146Geriamojovande9" localSheetId="12">'Forma 13'!$I$220</definedName>
    <definedName name="VAS084_F_Ilgalaikioturt146Inventorinisnu1" localSheetId="12">'Forma 13'!$D$220</definedName>
    <definedName name="VAS084_F_Ilgalaikioturt146Kitareguliuoja1" localSheetId="12">'Forma 13'!$O$220</definedName>
    <definedName name="VAS084_F_Ilgalaikioturt146Kitosveiklosne1" localSheetId="12">'Forma 13'!$P$220</definedName>
    <definedName name="VAS084_F_Ilgalaikioturt146Lrklimatokaito1" localSheetId="12">'Forma 13'!$E$220</definedName>
    <definedName name="VAS084_F_Ilgalaikioturt146Nuotekudumblot1" localSheetId="12">'Forma 13'!$L$220</definedName>
    <definedName name="VAS084_F_Ilgalaikioturt146Nuotekusurinki1" localSheetId="12">'Forma 13'!$J$220</definedName>
    <definedName name="VAS084_F_Ilgalaikioturt146Nuotekuvalymas1" localSheetId="12">'Forma 13'!$K$220</definedName>
    <definedName name="VAS084_F_Ilgalaikioturt146Pavirsiniunuot1" localSheetId="12">'Forma 13'!$M$220</definedName>
    <definedName name="VAS084_F_Ilgalaikioturt146Turtovienetask1" localSheetId="12">'Forma 13'!$F$220</definedName>
    <definedName name="VAS084_F_Ilgalaikioturt147Apskaitosveikla1" localSheetId="12">'Forma 13'!$N$221</definedName>
    <definedName name="VAS084_F_Ilgalaikioturt147Geriamojovande7" localSheetId="12">'Forma 13'!$G$221</definedName>
    <definedName name="VAS084_F_Ilgalaikioturt147Geriamojovande8" localSheetId="12">'Forma 13'!$H$221</definedName>
    <definedName name="VAS084_F_Ilgalaikioturt147Geriamojovande9" localSheetId="12">'Forma 13'!$I$221</definedName>
    <definedName name="VAS084_F_Ilgalaikioturt147Inventorinisnu1" localSheetId="12">'Forma 13'!$D$221</definedName>
    <definedName name="VAS084_F_Ilgalaikioturt147Kitareguliuoja1" localSheetId="12">'Forma 13'!$O$221</definedName>
    <definedName name="VAS084_F_Ilgalaikioturt147Kitosveiklosne1" localSheetId="12">'Forma 13'!$P$221</definedName>
    <definedName name="VAS084_F_Ilgalaikioturt147Lrklimatokaito1" localSheetId="12">'Forma 13'!$E$221</definedName>
    <definedName name="VAS084_F_Ilgalaikioturt147Nuotekudumblot1" localSheetId="12">'Forma 13'!$L$221</definedName>
    <definedName name="VAS084_F_Ilgalaikioturt147Nuotekusurinki1" localSheetId="12">'Forma 13'!$J$221</definedName>
    <definedName name="VAS084_F_Ilgalaikioturt147Nuotekuvalymas1" localSheetId="12">'Forma 13'!$K$221</definedName>
    <definedName name="VAS084_F_Ilgalaikioturt147Pavirsiniunuot1" localSheetId="12">'Forma 13'!$M$221</definedName>
    <definedName name="VAS084_F_Ilgalaikioturt147Turtovienetask1" localSheetId="12">'Forma 13'!$F$221</definedName>
    <definedName name="VAS084_F_Ilgalaikioturt148Apskaitosveikla1" localSheetId="12">'Forma 13'!$N$224</definedName>
    <definedName name="VAS084_F_Ilgalaikioturt148Geriamojovande7" localSheetId="12">'Forma 13'!$G$224</definedName>
    <definedName name="VAS084_F_Ilgalaikioturt148Geriamojovande8" localSheetId="12">'Forma 13'!$H$224</definedName>
    <definedName name="VAS084_F_Ilgalaikioturt148Geriamojovande9" localSheetId="12">'Forma 13'!$I$224</definedName>
    <definedName name="VAS084_F_Ilgalaikioturt148Inventorinisnu1" localSheetId="12">'Forma 13'!$D$224</definedName>
    <definedName name="VAS084_F_Ilgalaikioturt148Kitareguliuoja1" localSheetId="12">'Forma 13'!$O$224</definedName>
    <definedName name="VAS084_F_Ilgalaikioturt148Kitosveiklosne1" localSheetId="12">'Forma 13'!$P$224</definedName>
    <definedName name="VAS084_F_Ilgalaikioturt148Lrklimatokaito1" localSheetId="12">'Forma 13'!$E$224</definedName>
    <definedName name="VAS084_F_Ilgalaikioturt148Nuotekudumblot1" localSheetId="12">'Forma 13'!$L$224</definedName>
    <definedName name="VAS084_F_Ilgalaikioturt148Nuotekusurinki1" localSheetId="12">'Forma 13'!$J$224</definedName>
    <definedName name="VAS084_F_Ilgalaikioturt148Nuotekuvalymas1" localSheetId="12">'Forma 13'!$K$224</definedName>
    <definedName name="VAS084_F_Ilgalaikioturt148Pavirsiniunuot1" localSheetId="12">'Forma 13'!$M$224</definedName>
    <definedName name="VAS084_F_Ilgalaikioturt148Turtovienetask1" localSheetId="12">'Forma 13'!$F$224</definedName>
    <definedName name="VAS084_F_Ilgalaikioturt149Apskaitosveikla1" localSheetId="12">'Forma 13'!$N$225</definedName>
    <definedName name="VAS084_F_Ilgalaikioturt149Geriamojovande7" localSheetId="12">'Forma 13'!$G$225</definedName>
    <definedName name="VAS084_F_Ilgalaikioturt149Geriamojovande8" localSheetId="12">'Forma 13'!$H$225</definedName>
    <definedName name="VAS084_F_Ilgalaikioturt149Geriamojovande9" localSheetId="12">'Forma 13'!$I$225</definedName>
    <definedName name="VAS084_F_Ilgalaikioturt149Inventorinisnu1" localSheetId="12">'Forma 13'!$D$225</definedName>
    <definedName name="VAS084_F_Ilgalaikioturt149Kitareguliuoja1" localSheetId="12">'Forma 13'!$O$225</definedName>
    <definedName name="VAS084_F_Ilgalaikioturt149Kitosveiklosne1" localSheetId="12">'Forma 13'!$P$225</definedName>
    <definedName name="VAS084_F_Ilgalaikioturt149Lrklimatokaito1" localSheetId="12">'Forma 13'!$E$225</definedName>
    <definedName name="VAS084_F_Ilgalaikioturt149Nuotekudumblot1" localSheetId="12">'Forma 13'!$L$225</definedName>
    <definedName name="VAS084_F_Ilgalaikioturt149Nuotekusurinki1" localSheetId="12">'Forma 13'!$J$225</definedName>
    <definedName name="VAS084_F_Ilgalaikioturt149Nuotekuvalymas1" localSheetId="12">'Forma 13'!$K$225</definedName>
    <definedName name="VAS084_F_Ilgalaikioturt149Pavirsiniunuot1" localSheetId="12">'Forma 13'!$M$225</definedName>
    <definedName name="VAS084_F_Ilgalaikioturt149Turtovienetask1" localSheetId="12">'Forma 13'!$F$225</definedName>
    <definedName name="VAS084_F_Ilgalaikioturt14Apskaitosveikla1" localSheetId="12">'Forma 13'!$N$31</definedName>
    <definedName name="VAS084_F_Ilgalaikioturt14Geriamojovande7" localSheetId="12">'Forma 13'!$G$31</definedName>
    <definedName name="VAS084_F_Ilgalaikioturt14Geriamojovande8" localSheetId="12">'Forma 13'!$H$31</definedName>
    <definedName name="VAS084_F_Ilgalaikioturt14Geriamojovande9" localSheetId="12">'Forma 13'!$I$31</definedName>
    <definedName name="VAS084_F_Ilgalaikioturt14Inventorinisnu1" localSheetId="12">'Forma 13'!$D$31</definedName>
    <definedName name="VAS084_F_Ilgalaikioturt14Kitareguliuoja1" localSheetId="12">'Forma 13'!$O$31</definedName>
    <definedName name="VAS084_F_Ilgalaikioturt14Kitosveiklosne1" localSheetId="12">'Forma 13'!$P$31</definedName>
    <definedName name="VAS084_F_Ilgalaikioturt14Lrklimatokaito1" localSheetId="12">'Forma 13'!$E$31</definedName>
    <definedName name="VAS084_F_Ilgalaikioturt14Nuotekudumblot1" localSheetId="12">'Forma 13'!$L$31</definedName>
    <definedName name="VAS084_F_Ilgalaikioturt14Nuotekusurinki1" localSheetId="12">'Forma 13'!$J$31</definedName>
    <definedName name="VAS084_F_Ilgalaikioturt14Nuotekuvalymas1" localSheetId="12">'Forma 13'!$K$31</definedName>
    <definedName name="VAS084_F_Ilgalaikioturt14Pavirsiniunuot1" localSheetId="12">'Forma 13'!$M$31</definedName>
    <definedName name="VAS084_F_Ilgalaikioturt14Turtovienetask1" localSheetId="12">'Forma 13'!$F$31</definedName>
    <definedName name="VAS084_F_Ilgalaikioturt150Apskaitosveikla1" localSheetId="12">'Forma 13'!$N$226</definedName>
    <definedName name="VAS084_F_Ilgalaikioturt150Geriamojovande7" localSheetId="12">'Forma 13'!$G$226</definedName>
    <definedName name="VAS084_F_Ilgalaikioturt150Geriamojovande8" localSheetId="12">'Forma 13'!$H$226</definedName>
    <definedName name="VAS084_F_Ilgalaikioturt150Geriamojovande9" localSheetId="12">'Forma 13'!$I$226</definedName>
    <definedName name="VAS084_F_Ilgalaikioturt150Inventorinisnu1" localSheetId="12">'Forma 13'!$D$226</definedName>
    <definedName name="VAS084_F_Ilgalaikioturt150Kitareguliuoja1" localSheetId="12">'Forma 13'!$O$226</definedName>
    <definedName name="VAS084_F_Ilgalaikioturt150Kitosveiklosne1" localSheetId="12">'Forma 13'!$P$226</definedName>
    <definedName name="VAS084_F_Ilgalaikioturt150Lrklimatokaito1" localSheetId="12">'Forma 13'!$E$226</definedName>
    <definedName name="VAS084_F_Ilgalaikioturt150Nuotekudumblot1" localSheetId="12">'Forma 13'!$L$226</definedName>
    <definedName name="VAS084_F_Ilgalaikioturt150Nuotekusurinki1" localSheetId="12">'Forma 13'!$J$226</definedName>
    <definedName name="VAS084_F_Ilgalaikioturt150Nuotekuvalymas1" localSheetId="12">'Forma 13'!$K$226</definedName>
    <definedName name="VAS084_F_Ilgalaikioturt150Pavirsiniunuot1" localSheetId="12">'Forma 13'!$M$226</definedName>
    <definedName name="VAS084_F_Ilgalaikioturt150Turtovienetask1" localSheetId="12">'Forma 13'!$F$226</definedName>
    <definedName name="VAS084_F_Ilgalaikioturt151Apskaitosveikla1" localSheetId="12">'Forma 13'!$N$228</definedName>
    <definedName name="VAS084_F_Ilgalaikioturt151Geriamojovande7" localSheetId="12">'Forma 13'!$G$228</definedName>
    <definedName name="VAS084_F_Ilgalaikioturt151Geriamojovande8" localSheetId="12">'Forma 13'!$H$228</definedName>
    <definedName name="VAS084_F_Ilgalaikioturt151Geriamojovande9" localSheetId="12">'Forma 13'!$I$228</definedName>
    <definedName name="VAS084_F_Ilgalaikioturt151Inventorinisnu1" localSheetId="12">'Forma 13'!$D$228</definedName>
    <definedName name="VAS084_F_Ilgalaikioturt151Kitareguliuoja1" localSheetId="12">'Forma 13'!$O$228</definedName>
    <definedName name="VAS084_F_Ilgalaikioturt151Kitosveiklosne1" localSheetId="12">'Forma 13'!$P$228</definedName>
    <definedName name="VAS084_F_Ilgalaikioturt151Lrklimatokaito1" localSheetId="12">'Forma 13'!$E$228</definedName>
    <definedName name="VAS084_F_Ilgalaikioturt151Nuotekudumblot1" localSheetId="12">'Forma 13'!$L$228</definedName>
    <definedName name="VAS084_F_Ilgalaikioturt151Nuotekusurinki1" localSheetId="12">'Forma 13'!$J$228</definedName>
    <definedName name="VAS084_F_Ilgalaikioturt151Nuotekuvalymas1" localSheetId="12">'Forma 13'!$K$228</definedName>
    <definedName name="VAS084_F_Ilgalaikioturt151Pavirsiniunuot1" localSheetId="12">'Forma 13'!$M$228</definedName>
    <definedName name="VAS084_F_Ilgalaikioturt151Turtovienetask1" localSheetId="12">'Forma 13'!$F$228</definedName>
    <definedName name="VAS084_F_Ilgalaikioturt152Apskaitosveikla1" localSheetId="12">'Forma 13'!$N$229</definedName>
    <definedName name="VAS084_F_Ilgalaikioturt152Geriamojovande7" localSheetId="12">'Forma 13'!$G$229</definedName>
    <definedName name="VAS084_F_Ilgalaikioturt152Geriamojovande8" localSheetId="12">'Forma 13'!$H$229</definedName>
    <definedName name="VAS084_F_Ilgalaikioturt152Geriamojovande9" localSheetId="12">'Forma 13'!$I$229</definedName>
    <definedName name="VAS084_F_Ilgalaikioturt152Inventorinisnu1" localSheetId="12">'Forma 13'!$D$229</definedName>
    <definedName name="VAS084_F_Ilgalaikioturt152Kitareguliuoja1" localSheetId="12">'Forma 13'!$O$229</definedName>
    <definedName name="VAS084_F_Ilgalaikioturt152Kitosveiklosne1" localSheetId="12">'Forma 13'!$P$229</definedName>
    <definedName name="VAS084_F_Ilgalaikioturt152Lrklimatokaito1" localSheetId="12">'Forma 13'!$E$229</definedName>
    <definedName name="VAS084_F_Ilgalaikioturt152Nuotekudumblot1" localSheetId="12">'Forma 13'!$L$229</definedName>
    <definedName name="VAS084_F_Ilgalaikioturt152Nuotekusurinki1" localSheetId="12">'Forma 13'!$J$229</definedName>
    <definedName name="VAS084_F_Ilgalaikioturt152Nuotekuvalymas1" localSheetId="12">'Forma 13'!$K$229</definedName>
    <definedName name="VAS084_F_Ilgalaikioturt152Pavirsiniunuot1" localSheetId="12">'Forma 13'!$M$229</definedName>
    <definedName name="VAS084_F_Ilgalaikioturt152Turtovienetask1" localSheetId="12">'Forma 13'!$F$229</definedName>
    <definedName name="VAS084_F_Ilgalaikioturt153Apskaitosveikla1" localSheetId="12">'Forma 13'!$N$230</definedName>
    <definedName name="VAS084_F_Ilgalaikioturt153Geriamojovande7" localSheetId="12">'Forma 13'!$G$230</definedName>
    <definedName name="VAS084_F_Ilgalaikioturt153Geriamojovande8" localSheetId="12">'Forma 13'!$H$230</definedName>
    <definedName name="VAS084_F_Ilgalaikioturt153Geriamojovande9" localSheetId="12">'Forma 13'!$I$230</definedName>
    <definedName name="VAS084_F_Ilgalaikioturt153Inventorinisnu1" localSheetId="12">'Forma 13'!$D$230</definedName>
    <definedName name="VAS084_F_Ilgalaikioturt153Kitareguliuoja1" localSheetId="12">'Forma 13'!$O$230</definedName>
    <definedName name="VAS084_F_Ilgalaikioturt153Kitosveiklosne1" localSheetId="12">'Forma 13'!$P$230</definedName>
    <definedName name="VAS084_F_Ilgalaikioturt153Lrklimatokaito1" localSheetId="12">'Forma 13'!$E$230</definedName>
    <definedName name="VAS084_F_Ilgalaikioturt153Nuotekudumblot1" localSheetId="12">'Forma 13'!$L$230</definedName>
    <definedName name="VAS084_F_Ilgalaikioturt153Nuotekusurinki1" localSheetId="12">'Forma 13'!$J$230</definedName>
    <definedName name="VAS084_F_Ilgalaikioturt153Nuotekuvalymas1" localSheetId="12">'Forma 13'!$K$230</definedName>
    <definedName name="VAS084_F_Ilgalaikioturt153Pavirsiniunuot1" localSheetId="12">'Forma 13'!$M$230</definedName>
    <definedName name="VAS084_F_Ilgalaikioturt153Turtovienetask1" localSheetId="12">'Forma 13'!$F$230</definedName>
    <definedName name="VAS084_F_Ilgalaikioturt154Apskaitosveikla1" localSheetId="12">'Forma 13'!$N$232</definedName>
    <definedName name="VAS084_F_Ilgalaikioturt154Geriamojovande7" localSheetId="12">'Forma 13'!$G$232</definedName>
    <definedName name="VAS084_F_Ilgalaikioturt154Geriamojovande8" localSheetId="12">'Forma 13'!$H$232</definedName>
    <definedName name="VAS084_F_Ilgalaikioturt154Geriamojovande9" localSheetId="12">'Forma 13'!$I$232</definedName>
    <definedName name="VAS084_F_Ilgalaikioturt154Inventorinisnu1" localSheetId="12">'Forma 13'!$D$232</definedName>
    <definedName name="VAS084_F_Ilgalaikioturt154Kitareguliuoja1" localSheetId="12">'Forma 13'!$O$232</definedName>
    <definedName name="VAS084_F_Ilgalaikioturt154Kitosveiklosne1" localSheetId="12">'Forma 13'!$P$232</definedName>
    <definedName name="VAS084_F_Ilgalaikioturt154Lrklimatokaito1" localSheetId="12">'Forma 13'!$E$232</definedName>
    <definedName name="VAS084_F_Ilgalaikioturt154Nuotekudumblot1" localSheetId="12">'Forma 13'!$L$232</definedName>
    <definedName name="VAS084_F_Ilgalaikioturt154Nuotekusurinki1" localSheetId="12">'Forma 13'!$J$232</definedName>
    <definedName name="VAS084_F_Ilgalaikioturt154Nuotekuvalymas1" localSheetId="12">'Forma 13'!$K$232</definedName>
    <definedName name="VAS084_F_Ilgalaikioturt154Pavirsiniunuot1" localSheetId="12">'Forma 13'!$M$232</definedName>
    <definedName name="VAS084_F_Ilgalaikioturt154Turtovienetask1" localSheetId="12">'Forma 13'!$F$232</definedName>
    <definedName name="VAS084_F_Ilgalaikioturt155Apskaitosveikla1" localSheetId="12">'Forma 13'!$N$233</definedName>
    <definedName name="VAS084_F_Ilgalaikioturt155Geriamojovande7" localSheetId="12">'Forma 13'!$G$233</definedName>
    <definedName name="VAS084_F_Ilgalaikioturt155Geriamojovande8" localSheetId="12">'Forma 13'!$H$233</definedName>
    <definedName name="VAS084_F_Ilgalaikioturt155Geriamojovande9" localSheetId="12">'Forma 13'!$I$233</definedName>
    <definedName name="VAS084_F_Ilgalaikioturt155Inventorinisnu1" localSheetId="12">'Forma 13'!$D$233</definedName>
    <definedName name="VAS084_F_Ilgalaikioturt155Kitareguliuoja1" localSheetId="12">'Forma 13'!$O$233</definedName>
    <definedName name="VAS084_F_Ilgalaikioturt155Kitosveiklosne1" localSheetId="12">'Forma 13'!$P$233</definedName>
    <definedName name="VAS084_F_Ilgalaikioturt155Lrklimatokaito1" localSheetId="12">'Forma 13'!$E$233</definedName>
    <definedName name="VAS084_F_Ilgalaikioturt155Nuotekudumblot1" localSheetId="12">'Forma 13'!$L$233</definedName>
    <definedName name="VAS084_F_Ilgalaikioturt155Nuotekusurinki1" localSheetId="12">'Forma 13'!$J$233</definedName>
    <definedName name="VAS084_F_Ilgalaikioturt155Nuotekuvalymas1" localSheetId="12">'Forma 13'!$K$233</definedName>
    <definedName name="VAS084_F_Ilgalaikioturt155Pavirsiniunuot1" localSheetId="12">'Forma 13'!$M$233</definedName>
    <definedName name="VAS084_F_Ilgalaikioturt155Turtovienetask1" localSheetId="12">'Forma 13'!$F$233</definedName>
    <definedName name="VAS084_F_Ilgalaikioturt156Apskaitosveikla1" localSheetId="12">'Forma 13'!$N$234</definedName>
    <definedName name="VAS084_F_Ilgalaikioturt156Geriamojovande7" localSheetId="12">'Forma 13'!$G$234</definedName>
    <definedName name="VAS084_F_Ilgalaikioturt156Geriamojovande8" localSheetId="12">'Forma 13'!$H$234</definedName>
    <definedName name="VAS084_F_Ilgalaikioturt156Geriamojovande9" localSheetId="12">'Forma 13'!$I$234</definedName>
    <definedName name="VAS084_F_Ilgalaikioturt156Inventorinisnu1" localSheetId="12">'Forma 13'!$D$234</definedName>
    <definedName name="VAS084_F_Ilgalaikioturt156Kitareguliuoja1" localSheetId="12">'Forma 13'!$O$234</definedName>
    <definedName name="VAS084_F_Ilgalaikioturt156Kitosveiklosne1" localSheetId="12">'Forma 13'!$P$234</definedName>
    <definedName name="VAS084_F_Ilgalaikioturt156Lrklimatokaito1" localSheetId="12">'Forma 13'!$E$234</definedName>
    <definedName name="VAS084_F_Ilgalaikioturt156Nuotekudumblot1" localSheetId="12">'Forma 13'!$L$234</definedName>
    <definedName name="VAS084_F_Ilgalaikioturt156Nuotekusurinki1" localSheetId="12">'Forma 13'!$J$234</definedName>
    <definedName name="VAS084_F_Ilgalaikioturt156Nuotekuvalymas1" localSheetId="12">'Forma 13'!$K$234</definedName>
    <definedName name="VAS084_F_Ilgalaikioturt156Pavirsiniunuot1" localSheetId="12">'Forma 13'!$M$234</definedName>
    <definedName name="VAS084_F_Ilgalaikioturt156Turtovienetask1" localSheetId="12">'Forma 13'!$F$234</definedName>
    <definedName name="VAS084_F_Ilgalaikioturt157Apskaitosveikla1" localSheetId="12">'Forma 13'!$N$236</definedName>
    <definedName name="VAS084_F_Ilgalaikioturt157Geriamojovande7" localSheetId="12">'Forma 13'!$G$236</definedName>
    <definedName name="VAS084_F_Ilgalaikioturt157Geriamojovande8" localSheetId="12">'Forma 13'!$H$236</definedName>
    <definedName name="VAS084_F_Ilgalaikioturt157Geriamojovande9" localSheetId="12">'Forma 13'!$I$236</definedName>
    <definedName name="VAS084_F_Ilgalaikioturt157Inventorinisnu1" localSheetId="12">'Forma 13'!$D$236</definedName>
    <definedName name="VAS084_F_Ilgalaikioturt157Kitareguliuoja1" localSheetId="12">'Forma 13'!$O$236</definedName>
    <definedName name="VAS084_F_Ilgalaikioturt157Kitosveiklosne1" localSheetId="12">'Forma 13'!$P$236</definedName>
    <definedName name="VAS084_F_Ilgalaikioturt157Lrklimatokaito1" localSheetId="12">'Forma 13'!$E$236</definedName>
    <definedName name="VAS084_F_Ilgalaikioturt157Nuotekudumblot1" localSheetId="12">'Forma 13'!$L$236</definedName>
    <definedName name="VAS084_F_Ilgalaikioturt157Nuotekusurinki1" localSheetId="12">'Forma 13'!$J$236</definedName>
    <definedName name="VAS084_F_Ilgalaikioturt157Nuotekuvalymas1" localSheetId="12">'Forma 13'!$K$236</definedName>
    <definedName name="VAS084_F_Ilgalaikioturt157Pavirsiniunuot1" localSheetId="12">'Forma 13'!$M$236</definedName>
    <definedName name="VAS084_F_Ilgalaikioturt157Turtovienetask1" localSheetId="12">'Forma 13'!$F$236</definedName>
    <definedName name="VAS084_F_Ilgalaikioturt158Apskaitosveikla1" localSheetId="12">'Forma 13'!$N$237</definedName>
    <definedName name="VAS084_F_Ilgalaikioturt158Geriamojovande7" localSheetId="12">'Forma 13'!$G$237</definedName>
    <definedName name="VAS084_F_Ilgalaikioturt158Geriamojovande8" localSheetId="12">'Forma 13'!$H$237</definedName>
    <definedName name="VAS084_F_Ilgalaikioturt158Geriamojovande9" localSheetId="12">'Forma 13'!$I$237</definedName>
    <definedName name="VAS084_F_Ilgalaikioturt158Inventorinisnu1" localSheetId="12">'Forma 13'!$D$237</definedName>
    <definedName name="VAS084_F_Ilgalaikioturt158Kitareguliuoja1" localSheetId="12">'Forma 13'!$O$237</definedName>
    <definedName name="VAS084_F_Ilgalaikioturt158Kitosveiklosne1" localSheetId="12">'Forma 13'!$P$237</definedName>
    <definedName name="VAS084_F_Ilgalaikioturt158Lrklimatokaito1" localSheetId="12">'Forma 13'!$E$237</definedName>
    <definedName name="VAS084_F_Ilgalaikioturt158Nuotekudumblot1" localSheetId="12">'Forma 13'!$L$237</definedName>
    <definedName name="VAS084_F_Ilgalaikioturt158Nuotekusurinki1" localSheetId="12">'Forma 13'!$J$237</definedName>
    <definedName name="VAS084_F_Ilgalaikioturt158Nuotekuvalymas1" localSheetId="12">'Forma 13'!$K$237</definedName>
    <definedName name="VAS084_F_Ilgalaikioturt158Pavirsiniunuot1" localSheetId="12">'Forma 13'!$M$237</definedName>
    <definedName name="VAS084_F_Ilgalaikioturt158Turtovienetask1" localSheetId="12">'Forma 13'!$F$237</definedName>
    <definedName name="VAS084_F_Ilgalaikioturt159Apskaitosveikla1" localSheetId="12">'Forma 13'!$N$238</definedName>
    <definedName name="VAS084_F_Ilgalaikioturt159Geriamojovande7" localSheetId="12">'Forma 13'!$G$238</definedName>
    <definedName name="VAS084_F_Ilgalaikioturt159Geriamojovande8" localSheetId="12">'Forma 13'!$H$238</definedName>
    <definedName name="VAS084_F_Ilgalaikioturt159Geriamojovande9" localSheetId="12">'Forma 13'!$I$238</definedName>
    <definedName name="VAS084_F_Ilgalaikioturt159Inventorinisnu1" localSheetId="12">'Forma 13'!$D$238</definedName>
    <definedName name="VAS084_F_Ilgalaikioturt159Kitareguliuoja1" localSheetId="12">'Forma 13'!$O$238</definedName>
    <definedName name="VAS084_F_Ilgalaikioturt159Kitosveiklosne1" localSheetId="12">'Forma 13'!$P$238</definedName>
    <definedName name="VAS084_F_Ilgalaikioturt159Lrklimatokaito1" localSheetId="12">'Forma 13'!$E$238</definedName>
    <definedName name="VAS084_F_Ilgalaikioturt159Nuotekudumblot1" localSheetId="12">'Forma 13'!$L$238</definedName>
    <definedName name="VAS084_F_Ilgalaikioturt159Nuotekusurinki1" localSheetId="12">'Forma 13'!$J$238</definedName>
    <definedName name="VAS084_F_Ilgalaikioturt159Nuotekuvalymas1" localSheetId="12">'Forma 13'!$K$238</definedName>
    <definedName name="VAS084_F_Ilgalaikioturt159Pavirsiniunuot1" localSheetId="12">'Forma 13'!$M$238</definedName>
    <definedName name="VAS084_F_Ilgalaikioturt159Turtovienetask1" localSheetId="12">'Forma 13'!$F$238</definedName>
    <definedName name="VAS084_F_Ilgalaikioturt15Apskaitosveikla1" localSheetId="12">'Forma 13'!$N$32</definedName>
    <definedName name="VAS084_F_Ilgalaikioturt15Geriamojovande7" localSheetId="12">'Forma 13'!$G$32</definedName>
    <definedName name="VAS084_F_Ilgalaikioturt15Geriamojovande8" localSheetId="12">'Forma 13'!$H$32</definedName>
    <definedName name="VAS084_F_Ilgalaikioturt15Geriamojovande9" localSheetId="12">'Forma 13'!$I$32</definedName>
    <definedName name="VAS084_F_Ilgalaikioturt15Inventorinisnu1" localSheetId="12">'Forma 13'!$D$32</definedName>
    <definedName name="VAS084_F_Ilgalaikioturt15Kitareguliuoja1" localSheetId="12">'Forma 13'!$O$32</definedName>
    <definedName name="VAS084_F_Ilgalaikioturt15Kitosveiklosne1" localSheetId="12">'Forma 13'!$P$32</definedName>
    <definedName name="VAS084_F_Ilgalaikioturt15Lrklimatokaito1" localSheetId="12">'Forma 13'!$E$32</definedName>
    <definedName name="VAS084_F_Ilgalaikioturt15Nuotekudumblot1" localSheetId="12">'Forma 13'!$L$32</definedName>
    <definedName name="VAS084_F_Ilgalaikioturt15Nuotekusurinki1" localSheetId="12">'Forma 13'!$J$32</definedName>
    <definedName name="VAS084_F_Ilgalaikioturt15Nuotekuvalymas1" localSheetId="12">'Forma 13'!$K$32</definedName>
    <definedName name="VAS084_F_Ilgalaikioturt15Pavirsiniunuot1" localSheetId="12">'Forma 13'!$M$32</definedName>
    <definedName name="VAS084_F_Ilgalaikioturt15Turtovienetask1" localSheetId="12">'Forma 13'!$F$32</definedName>
    <definedName name="VAS084_F_Ilgalaikioturt160Apskaitosveikla1" localSheetId="12">'Forma 13'!$N$240</definedName>
    <definedName name="VAS084_F_Ilgalaikioturt160Geriamojovande7" localSheetId="12">'Forma 13'!$G$240</definedName>
    <definedName name="VAS084_F_Ilgalaikioturt160Geriamojovande8" localSheetId="12">'Forma 13'!$H$240</definedName>
    <definedName name="VAS084_F_Ilgalaikioturt160Geriamojovande9" localSheetId="12">'Forma 13'!$I$240</definedName>
    <definedName name="VAS084_F_Ilgalaikioturt160Inventorinisnu1" localSheetId="12">'Forma 13'!$D$240</definedName>
    <definedName name="VAS084_F_Ilgalaikioturt160Kitareguliuoja1" localSheetId="12">'Forma 13'!$O$240</definedName>
    <definedName name="VAS084_F_Ilgalaikioturt160Kitosveiklosne1" localSheetId="12">'Forma 13'!$P$240</definedName>
    <definedName name="VAS084_F_Ilgalaikioturt160Lrklimatokaito1" localSheetId="12">'Forma 13'!$E$240</definedName>
    <definedName name="VAS084_F_Ilgalaikioturt160Nuotekudumblot1" localSheetId="12">'Forma 13'!$L$240</definedName>
    <definedName name="VAS084_F_Ilgalaikioturt160Nuotekusurinki1" localSheetId="12">'Forma 13'!$J$240</definedName>
    <definedName name="VAS084_F_Ilgalaikioturt160Nuotekuvalymas1" localSheetId="12">'Forma 13'!$K$240</definedName>
    <definedName name="VAS084_F_Ilgalaikioturt160Pavirsiniunuot1" localSheetId="12">'Forma 13'!$M$240</definedName>
    <definedName name="VAS084_F_Ilgalaikioturt160Turtovienetask1" localSheetId="12">'Forma 13'!$F$240</definedName>
    <definedName name="VAS084_F_Ilgalaikioturt161Apskaitosveikla1" localSheetId="12">'Forma 13'!$N$241</definedName>
    <definedName name="VAS084_F_Ilgalaikioturt161Geriamojovande7" localSheetId="12">'Forma 13'!$G$241</definedName>
    <definedName name="VAS084_F_Ilgalaikioturt161Geriamojovande8" localSheetId="12">'Forma 13'!$H$241</definedName>
    <definedName name="VAS084_F_Ilgalaikioturt161Geriamojovande9" localSheetId="12">'Forma 13'!$I$241</definedName>
    <definedName name="VAS084_F_Ilgalaikioturt161Inventorinisnu1" localSheetId="12">'Forma 13'!$D$241</definedName>
    <definedName name="VAS084_F_Ilgalaikioturt161Kitareguliuoja1" localSheetId="12">'Forma 13'!$O$241</definedName>
    <definedName name="VAS084_F_Ilgalaikioturt161Kitosveiklosne1" localSheetId="12">'Forma 13'!$P$241</definedName>
    <definedName name="VAS084_F_Ilgalaikioturt161Lrklimatokaito1" localSheetId="12">'Forma 13'!$E$241</definedName>
    <definedName name="VAS084_F_Ilgalaikioturt161Nuotekudumblot1" localSheetId="12">'Forma 13'!$L$241</definedName>
    <definedName name="VAS084_F_Ilgalaikioturt161Nuotekusurinki1" localSheetId="12">'Forma 13'!$J$241</definedName>
    <definedName name="VAS084_F_Ilgalaikioturt161Nuotekuvalymas1" localSheetId="12">'Forma 13'!$K$241</definedName>
    <definedName name="VAS084_F_Ilgalaikioturt161Pavirsiniunuot1" localSheetId="12">'Forma 13'!$M$241</definedName>
    <definedName name="VAS084_F_Ilgalaikioturt161Turtovienetask1" localSheetId="12">'Forma 13'!$F$241</definedName>
    <definedName name="VAS084_F_Ilgalaikioturt162Apskaitosveikla1" localSheetId="12">'Forma 13'!$N$242</definedName>
    <definedName name="VAS084_F_Ilgalaikioturt162Geriamojovande7" localSheetId="12">'Forma 13'!$G$242</definedName>
    <definedName name="VAS084_F_Ilgalaikioturt162Geriamojovande8" localSheetId="12">'Forma 13'!$H$242</definedName>
    <definedName name="VAS084_F_Ilgalaikioturt162Geriamojovande9" localSheetId="12">'Forma 13'!$I$242</definedName>
    <definedName name="VAS084_F_Ilgalaikioturt162Inventorinisnu1" localSheetId="12">'Forma 13'!$D$242</definedName>
    <definedName name="VAS084_F_Ilgalaikioturt162Kitareguliuoja1" localSheetId="12">'Forma 13'!$O$242</definedName>
    <definedName name="VAS084_F_Ilgalaikioturt162Kitosveiklosne1" localSheetId="12">'Forma 13'!$P$242</definedName>
    <definedName name="VAS084_F_Ilgalaikioturt162Lrklimatokaito1" localSheetId="12">'Forma 13'!$E$242</definedName>
    <definedName name="VAS084_F_Ilgalaikioturt162Nuotekudumblot1" localSheetId="12">'Forma 13'!$L$242</definedName>
    <definedName name="VAS084_F_Ilgalaikioturt162Nuotekusurinki1" localSheetId="12">'Forma 13'!$J$242</definedName>
    <definedName name="VAS084_F_Ilgalaikioturt162Nuotekuvalymas1" localSheetId="12">'Forma 13'!$K$242</definedName>
    <definedName name="VAS084_F_Ilgalaikioturt162Pavirsiniunuot1" localSheetId="12">'Forma 13'!$M$242</definedName>
    <definedName name="VAS084_F_Ilgalaikioturt162Turtovienetask1" localSheetId="12">'Forma 13'!$F$242</definedName>
    <definedName name="VAS084_F_Ilgalaikioturt163Apskaitosveikla1" localSheetId="12">'Forma 13'!$N$245</definedName>
    <definedName name="VAS084_F_Ilgalaikioturt163Geriamojovande7" localSheetId="12">'Forma 13'!$G$245</definedName>
    <definedName name="VAS084_F_Ilgalaikioturt163Geriamojovande8" localSheetId="12">'Forma 13'!$H$245</definedName>
    <definedName name="VAS084_F_Ilgalaikioturt163Geriamojovande9" localSheetId="12">'Forma 13'!$I$245</definedName>
    <definedName name="VAS084_F_Ilgalaikioturt163Inventorinisnu1" localSheetId="12">'Forma 13'!$D$245</definedName>
    <definedName name="VAS084_F_Ilgalaikioturt163Kitareguliuoja1" localSheetId="12">'Forma 13'!$O$245</definedName>
    <definedName name="VAS084_F_Ilgalaikioturt163Kitosveiklosne1" localSheetId="12">'Forma 13'!$P$245</definedName>
    <definedName name="VAS084_F_Ilgalaikioturt163Lrklimatokaito1" localSheetId="12">'Forma 13'!$E$245</definedName>
    <definedName name="VAS084_F_Ilgalaikioturt163Nuotekudumblot1" localSheetId="12">'Forma 13'!$L$245</definedName>
    <definedName name="VAS084_F_Ilgalaikioturt163Nuotekusurinki1" localSheetId="12">'Forma 13'!$J$245</definedName>
    <definedName name="VAS084_F_Ilgalaikioturt163Nuotekuvalymas1" localSheetId="12">'Forma 13'!$K$245</definedName>
    <definedName name="VAS084_F_Ilgalaikioturt163Pavirsiniunuot1" localSheetId="12">'Forma 13'!$M$245</definedName>
    <definedName name="VAS084_F_Ilgalaikioturt163Turtovienetask1" localSheetId="12">'Forma 13'!$F$245</definedName>
    <definedName name="VAS084_F_Ilgalaikioturt164Apskaitosveikla1" localSheetId="12">'Forma 13'!$N$246</definedName>
    <definedName name="VAS084_F_Ilgalaikioturt164Geriamojovande7" localSheetId="12">'Forma 13'!$G$246</definedName>
    <definedName name="VAS084_F_Ilgalaikioturt164Geriamojovande8" localSheetId="12">'Forma 13'!$H$246</definedName>
    <definedName name="VAS084_F_Ilgalaikioturt164Geriamojovande9" localSheetId="12">'Forma 13'!$I$246</definedName>
    <definedName name="VAS084_F_Ilgalaikioturt164Inventorinisnu1" localSheetId="12">'Forma 13'!$D$246</definedName>
    <definedName name="VAS084_F_Ilgalaikioturt164Kitareguliuoja1" localSheetId="12">'Forma 13'!$O$246</definedName>
    <definedName name="VAS084_F_Ilgalaikioturt164Kitosveiklosne1" localSheetId="12">'Forma 13'!$P$246</definedName>
    <definedName name="VAS084_F_Ilgalaikioturt164Lrklimatokaito1" localSheetId="12">'Forma 13'!$E$246</definedName>
    <definedName name="VAS084_F_Ilgalaikioturt164Nuotekudumblot1" localSheetId="12">'Forma 13'!$L$246</definedName>
    <definedName name="VAS084_F_Ilgalaikioturt164Nuotekusurinki1" localSheetId="12">'Forma 13'!$J$246</definedName>
    <definedName name="VAS084_F_Ilgalaikioturt164Nuotekuvalymas1" localSheetId="12">'Forma 13'!$K$246</definedName>
    <definedName name="VAS084_F_Ilgalaikioturt164Pavirsiniunuot1" localSheetId="12">'Forma 13'!$M$246</definedName>
    <definedName name="VAS084_F_Ilgalaikioturt164Turtovienetask1" localSheetId="12">'Forma 13'!$F$246</definedName>
    <definedName name="VAS084_F_Ilgalaikioturt165Apskaitosveikla1" localSheetId="12">'Forma 13'!$N$247</definedName>
    <definedName name="VAS084_F_Ilgalaikioturt165Geriamojovande7" localSheetId="12">'Forma 13'!$G$247</definedName>
    <definedName name="VAS084_F_Ilgalaikioturt165Geriamojovande8" localSheetId="12">'Forma 13'!$H$247</definedName>
    <definedName name="VAS084_F_Ilgalaikioturt165Geriamojovande9" localSheetId="12">'Forma 13'!$I$247</definedName>
    <definedName name="VAS084_F_Ilgalaikioturt165Inventorinisnu1" localSheetId="12">'Forma 13'!$D$247</definedName>
    <definedName name="VAS084_F_Ilgalaikioturt165Kitareguliuoja1" localSheetId="12">'Forma 13'!$O$247</definedName>
    <definedName name="VAS084_F_Ilgalaikioturt165Kitosveiklosne1" localSheetId="12">'Forma 13'!$P$247</definedName>
    <definedName name="VAS084_F_Ilgalaikioturt165Lrklimatokaito1" localSheetId="12">'Forma 13'!$E$247</definedName>
    <definedName name="VAS084_F_Ilgalaikioturt165Nuotekudumblot1" localSheetId="12">'Forma 13'!$L$247</definedName>
    <definedName name="VAS084_F_Ilgalaikioturt165Nuotekusurinki1" localSheetId="12">'Forma 13'!$J$247</definedName>
    <definedName name="VAS084_F_Ilgalaikioturt165Nuotekuvalymas1" localSheetId="12">'Forma 13'!$K$247</definedName>
    <definedName name="VAS084_F_Ilgalaikioturt165Pavirsiniunuot1" localSheetId="12">'Forma 13'!$M$247</definedName>
    <definedName name="VAS084_F_Ilgalaikioturt165Turtovienetask1" localSheetId="12">'Forma 13'!$F$247</definedName>
    <definedName name="VAS084_F_Ilgalaikioturt166Apskaitosveikla1" localSheetId="12">'Forma 13'!$N$249</definedName>
    <definedName name="VAS084_F_Ilgalaikioturt166Geriamojovande7" localSheetId="12">'Forma 13'!$G$249</definedName>
    <definedName name="VAS084_F_Ilgalaikioturt166Geriamojovande8" localSheetId="12">'Forma 13'!$H$249</definedName>
    <definedName name="VAS084_F_Ilgalaikioturt166Geriamojovande9" localSheetId="12">'Forma 13'!$I$249</definedName>
    <definedName name="VAS084_F_Ilgalaikioturt166Inventorinisnu1" localSheetId="12">'Forma 13'!$D$249</definedName>
    <definedName name="VAS084_F_Ilgalaikioturt166Kitareguliuoja1" localSheetId="12">'Forma 13'!$O$249</definedName>
    <definedName name="VAS084_F_Ilgalaikioturt166Kitosveiklosne1" localSheetId="12">'Forma 13'!$P$249</definedName>
    <definedName name="VAS084_F_Ilgalaikioturt166Lrklimatokaito1" localSheetId="12">'Forma 13'!$E$249</definedName>
    <definedName name="VAS084_F_Ilgalaikioturt166Nuotekudumblot1" localSheetId="12">'Forma 13'!$L$249</definedName>
    <definedName name="VAS084_F_Ilgalaikioturt166Nuotekusurinki1" localSheetId="12">'Forma 13'!$J$249</definedName>
    <definedName name="VAS084_F_Ilgalaikioturt166Nuotekuvalymas1" localSheetId="12">'Forma 13'!$K$249</definedName>
    <definedName name="VAS084_F_Ilgalaikioturt166Pavirsiniunuot1" localSheetId="12">'Forma 13'!$M$249</definedName>
    <definedName name="VAS084_F_Ilgalaikioturt166Turtovienetask1" localSheetId="12">'Forma 13'!$F$249</definedName>
    <definedName name="VAS084_F_Ilgalaikioturt167Apskaitosveikla1" localSheetId="12">'Forma 13'!$N$250</definedName>
    <definedName name="VAS084_F_Ilgalaikioturt167Geriamojovande7" localSheetId="12">'Forma 13'!$G$250</definedName>
    <definedName name="VAS084_F_Ilgalaikioturt167Geriamojovande8" localSheetId="12">'Forma 13'!$H$250</definedName>
    <definedName name="VAS084_F_Ilgalaikioturt167Geriamojovande9" localSheetId="12">'Forma 13'!$I$250</definedName>
    <definedName name="VAS084_F_Ilgalaikioturt167Inventorinisnu1" localSheetId="12">'Forma 13'!$D$250</definedName>
    <definedName name="VAS084_F_Ilgalaikioturt167Kitareguliuoja1" localSheetId="12">'Forma 13'!$O$250</definedName>
    <definedName name="VAS084_F_Ilgalaikioturt167Kitosveiklosne1" localSheetId="12">'Forma 13'!$P$250</definedName>
    <definedName name="VAS084_F_Ilgalaikioturt167Lrklimatokaito1" localSheetId="12">'Forma 13'!$E$250</definedName>
    <definedName name="VAS084_F_Ilgalaikioturt167Nuotekudumblot1" localSheetId="12">'Forma 13'!$L$250</definedName>
    <definedName name="VAS084_F_Ilgalaikioturt167Nuotekusurinki1" localSheetId="12">'Forma 13'!$J$250</definedName>
    <definedName name="VAS084_F_Ilgalaikioturt167Nuotekuvalymas1" localSheetId="12">'Forma 13'!$K$250</definedName>
    <definedName name="VAS084_F_Ilgalaikioturt167Pavirsiniunuot1" localSheetId="12">'Forma 13'!$M$250</definedName>
    <definedName name="VAS084_F_Ilgalaikioturt167Turtovienetask1" localSheetId="12">'Forma 13'!$F$250</definedName>
    <definedName name="VAS084_F_Ilgalaikioturt168Apskaitosveikla1" localSheetId="12">'Forma 13'!$N$251</definedName>
    <definedName name="VAS084_F_Ilgalaikioturt168Geriamojovande7" localSheetId="12">'Forma 13'!$G$251</definedName>
    <definedName name="VAS084_F_Ilgalaikioturt168Geriamojovande8" localSheetId="12">'Forma 13'!$H$251</definedName>
    <definedName name="VAS084_F_Ilgalaikioturt168Geriamojovande9" localSheetId="12">'Forma 13'!$I$251</definedName>
    <definedName name="VAS084_F_Ilgalaikioturt168Inventorinisnu1" localSheetId="12">'Forma 13'!$D$251</definedName>
    <definedName name="VAS084_F_Ilgalaikioturt168Kitareguliuoja1" localSheetId="12">'Forma 13'!$O$251</definedName>
    <definedName name="VAS084_F_Ilgalaikioturt168Kitosveiklosne1" localSheetId="12">'Forma 13'!$P$251</definedName>
    <definedName name="VAS084_F_Ilgalaikioturt168Lrklimatokaito1" localSheetId="12">'Forma 13'!$E$251</definedName>
    <definedName name="VAS084_F_Ilgalaikioturt168Nuotekudumblot1" localSheetId="12">'Forma 13'!$L$251</definedName>
    <definedName name="VAS084_F_Ilgalaikioturt168Nuotekusurinki1" localSheetId="12">'Forma 13'!$J$251</definedName>
    <definedName name="VAS084_F_Ilgalaikioturt168Nuotekuvalymas1" localSheetId="12">'Forma 13'!$K$251</definedName>
    <definedName name="VAS084_F_Ilgalaikioturt168Pavirsiniunuot1" localSheetId="12">'Forma 13'!$M$251</definedName>
    <definedName name="VAS084_F_Ilgalaikioturt168Turtovienetask1" localSheetId="12">'Forma 13'!$F$251</definedName>
    <definedName name="VAS084_F_Ilgalaikioturt16Apskaitosveikla1" localSheetId="12">'Forma 13'!$N$34</definedName>
    <definedName name="VAS084_F_Ilgalaikioturt16Geriamojovande7" localSheetId="12">'Forma 13'!$G$34</definedName>
    <definedName name="VAS084_F_Ilgalaikioturt16Geriamojovande8" localSheetId="12">'Forma 13'!$H$34</definedName>
    <definedName name="VAS084_F_Ilgalaikioturt16Geriamojovande9" localSheetId="12">'Forma 13'!$I$34</definedName>
    <definedName name="VAS084_F_Ilgalaikioturt16Inventorinisnu1" localSheetId="12">'Forma 13'!$D$34</definedName>
    <definedName name="VAS084_F_Ilgalaikioturt16Kitareguliuoja1" localSheetId="12">'Forma 13'!$O$34</definedName>
    <definedName name="VAS084_F_Ilgalaikioturt16Kitosveiklosne1" localSheetId="12">'Forma 13'!$P$34</definedName>
    <definedName name="VAS084_F_Ilgalaikioturt16Lrklimatokaito1" localSheetId="12">'Forma 13'!$E$34</definedName>
    <definedName name="VAS084_F_Ilgalaikioturt16Nuotekudumblot1" localSheetId="12">'Forma 13'!$L$34</definedName>
    <definedName name="VAS084_F_Ilgalaikioturt16Nuotekusurinki1" localSheetId="12">'Forma 13'!$J$34</definedName>
    <definedName name="VAS084_F_Ilgalaikioturt16Nuotekuvalymas1" localSheetId="12">'Forma 13'!$K$34</definedName>
    <definedName name="VAS084_F_Ilgalaikioturt16Pavirsiniunuot1" localSheetId="12">'Forma 13'!$M$34</definedName>
    <definedName name="VAS084_F_Ilgalaikioturt16Turtovienetask1" localSheetId="12">'Forma 13'!$F$34</definedName>
    <definedName name="VAS084_F_Ilgalaikioturt17Apskaitosveikla1" localSheetId="12">'Forma 13'!$N$35</definedName>
    <definedName name="VAS084_F_Ilgalaikioturt17Geriamojovande7" localSheetId="12">'Forma 13'!$G$35</definedName>
    <definedName name="VAS084_F_Ilgalaikioturt17Geriamojovande8" localSheetId="12">'Forma 13'!$H$35</definedName>
    <definedName name="VAS084_F_Ilgalaikioturt17Geriamojovande9" localSheetId="12">'Forma 13'!$I$35</definedName>
    <definedName name="VAS084_F_Ilgalaikioturt17Inventorinisnu1" localSheetId="12">'Forma 13'!$D$35</definedName>
    <definedName name="VAS084_F_Ilgalaikioturt17Kitareguliuoja1" localSheetId="12">'Forma 13'!$O$35</definedName>
    <definedName name="VAS084_F_Ilgalaikioturt17Kitosveiklosne1" localSheetId="12">'Forma 13'!$P$35</definedName>
    <definedName name="VAS084_F_Ilgalaikioturt17Lrklimatokaito1" localSheetId="12">'Forma 13'!$E$35</definedName>
    <definedName name="VAS084_F_Ilgalaikioturt17Nuotekudumblot1" localSheetId="12">'Forma 13'!$L$35</definedName>
    <definedName name="VAS084_F_Ilgalaikioturt17Nuotekusurinki1" localSheetId="12">'Forma 13'!$J$35</definedName>
    <definedName name="VAS084_F_Ilgalaikioturt17Nuotekuvalymas1" localSheetId="12">'Forma 13'!$K$35</definedName>
    <definedName name="VAS084_F_Ilgalaikioturt17Pavirsiniunuot1" localSheetId="12">'Forma 13'!$M$35</definedName>
    <definedName name="VAS084_F_Ilgalaikioturt17Turtovienetask1" localSheetId="12">'Forma 13'!$F$35</definedName>
    <definedName name="VAS084_F_Ilgalaikioturt18Apskaitosveikla1" localSheetId="12">'Forma 13'!$N$36</definedName>
    <definedName name="VAS084_F_Ilgalaikioturt18Geriamojovande7" localSheetId="12">'Forma 13'!$G$36</definedName>
    <definedName name="VAS084_F_Ilgalaikioturt18Geriamojovande8" localSheetId="12">'Forma 13'!$H$36</definedName>
    <definedName name="VAS084_F_Ilgalaikioturt18Geriamojovande9" localSheetId="12">'Forma 13'!$I$36</definedName>
    <definedName name="VAS084_F_Ilgalaikioturt18Inventorinisnu1" localSheetId="12">'Forma 13'!$D$36</definedName>
    <definedName name="VAS084_F_Ilgalaikioturt18Kitareguliuoja1" localSheetId="12">'Forma 13'!$O$36</definedName>
    <definedName name="VAS084_F_Ilgalaikioturt18Kitosveiklosne1" localSheetId="12">'Forma 13'!$P$36</definedName>
    <definedName name="VAS084_F_Ilgalaikioturt18Lrklimatokaito1" localSheetId="12">'Forma 13'!$E$36</definedName>
    <definedName name="VAS084_F_Ilgalaikioturt18Nuotekudumblot1" localSheetId="12">'Forma 13'!$L$36</definedName>
    <definedName name="VAS084_F_Ilgalaikioturt18Nuotekusurinki1" localSheetId="12">'Forma 13'!$J$36</definedName>
    <definedName name="VAS084_F_Ilgalaikioturt18Nuotekuvalymas1" localSheetId="12">'Forma 13'!$K$36</definedName>
    <definedName name="VAS084_F_Ilgalaikioturt18Pavirsiniunuot1" localSheetId="12">'Forma 13'!$M$36</definedName>
    <definedName name="VAS084_F_Ilgalaikioturt18Turtovienetask1" localSheetId="12">'Forma 13'!$F$36</definedName>
    <definedName name="VAS084_F_Ilgalaikioturt19Apskaitosveikla1" localSheetId="12">'Forma 13'!$N$38</definedName>
    <definedName name="VAS084_F_Ilgalaikioturt19Geriamojovande7" localSheetId="12">'Forma 13'!$G$38</definedName>
    <definedName name="VAS084_F_Ilgalaikioturt19Geriamojovande8" localSheetId="12">'Forma 13'!$H$38</definedName>
    <definedName name="VAS084_F_Ilgalaikioturt19Geriamojovande9" localSheetId="12">'Forma 13'!$I$38</definedName>
    <definedName name="VAS084_F_Ilgalaikioturt19Inventorinisnu1" localSheetId="12">'Forma 13'!$D$38</definedName>
    <definedName name="VAS084_F_Ilgalaikioturt19Kitareguliuoja1" localSheetId="12">'Forma 13'!$O$38</definedName>
    <definedName name="VAS084_F_Ilgalaikioturt19Kitosveiklosne1" localSheetId="12">'Forma 13'!$P$38</definedName>
    <definedName name="VAS084_F_Ilgalaikioturt19Lrklimatokaito1" localSheetId="12">'Forma 13'!$E$38</definedName>
    <definedName name="VAS084_F_Ilgalaikioturt19Nuotekudumblot1" localSheetId="12">'Forma 13'!$L$38</definedName>
    <definedName name="VAS084_F_Ilgalaikioturt19Nuotekusurinki1" localSheetId="12">'Forma 13'!$J$38</definedName>
    <definedName name="VAS084_F_Ilgalaikioturt19Nuotekuvalymas1" localSheetId="12">'Forma 13'!$K$38</definedName>
    <definedName name="VAS084_F_Ilgalaikioturt19Pavirsiniunuot1" localSheetId="12">'Forma 13'!$M$38</definedName>
    <definedName name="VAS084_F_Ilgalaikioturt19Turtovienetask1" localSheetId="12">'Forma 13'!$F$38</definedName>
    <definedName name="VAS084_F_Ilgalaikioturt1Apskaitosveikla1" localSheetId="12">'Forma 13'!$N$13</definedName>
    <definedName name="VAS084_F_Ilgalaikioturt1Geriamojovande7" localSheetId="12">'Forma 13'!$G$13</definedName>
    <definedName name="VAS084_F_Ilgalaikioturt1Geriamojovande8" localSheetId="12">'Forma 13'!$H$13</definedName>
    <definedName name="VAS084_F_Ilgalaikioturt1Geriamojovande9" localSheetId="12">'Forma 13'!$I$13</definedName>
    <definedName name="VAS084_F_Ilgalaikioturt1Inventorinisnu1" localSheetId="12">'Forma 13'!$D$13</definedName>
    <definedName name="VAS084_F_Ilgalaikioturt1Kitareguliuoja1" localSheetId="12">'Forma 13'!$O$13</definedName>
    <definedName name="VAS084_F_Ilgalaikioturt1Kitosveiklosne1" localSheetId="12">'Forma 13'!$P$13</definedName>
    <definedName name="VAS084_F_Ilgalaikioturt1Lrklimatokaito1" localSheetId="12">'Forma 13'!$E$13</definedName>
    <definedName name="VAS084_F_Ilgalaikioturt1Nuotekudumblot1" localSheetId="12">'Forma 13'!$L$13</definedName>
    <definedName name="VAS084_F_Ilgalaikioturt1Nuotekusurinki1" localSheetId="12">'Forma 13'!$J$13</definedName>
    <definedName name="VAS084_F_Ilgalaikioturt1Nuotekuvalymas1" localSheetId="12">'Forma 13'!$K$13</definedName>
    <definedName name="VAS084_F_Ilgalaikioturt1Pavirsiniunuot1" localSheetId="12">'Forma 13'!$M$13</definedName>
    <definedName name="VAS084_F_Ilgalaikioturt1Turtovienetask1" localSheetId="12">'Forma 13'!$F$13</definedName>
    <definedName name="VAS084_F_Ilgalaikioturt20Apskaitosveikla1" localSheetId="12">'Forma 13'!$N$39</definedName>
    <definedName name="VAS084_F_Ilgalaikioturt20Geriamojovande7" localSheetId="12">'Forma 13'!$G$39</definedName>
    <definedName name="VAS084_F_Ilgalaikioturt20Geriamojovande8" localSheetId="12">'Forma 13'!$H$39</definedName>
    <definedName name="VAS084_F_Ilgalaikioturt20Geriamojovande9" localSheetId="12">'Forma 13'!$I$39</definedName>
    <definedName name="VAS084_F_Ilgalaikioturt20Inventorinisnu1" localSheetId="12">'Forma 13'!$D$39</definedName>
    <definedName name="VAS084_F_Ilgalaikioturt20Kitareguliuoja1" localSheetId="12">'Forma 13'!$O$39</definedName>
    <definedName name="VAS084_F_Ilgalaikioturt20Kitosveiklosne1" localSheetId="12">'Forma 13'!$P$39</definedName>
    <definedName name="VAS084_F_Ilgalaikioturt20Lrklimatokaito1" localSheetId="12">'Forma 13'!$E$39</definedName>
    <definedName name="VAS084_F_Ilgalaikioturt20Nuotekudumblot1" localSheetId="12">'Forma 13'!$L$39</definedName>
    <definedName name="VAS084_F_Ilgalaikioturt20Nuotekusurinki1" localSheetId="12">'Forma 13'!$J$39</definedName>
    <definedName name="VAS084_F_Ilgalaikioturt20Nuotekuvalymas1" localSheetId="12">'Forma 13'!$K$39</definedName>
    <definedName name="VAS084_F_Ilgalaikioturt20Pavirsiniunuot1" localSheetId="12">'Forma 13'!$M$39</definedName>
    <definedName name="VAS084_F_Ilgalaikioturt20Turtovienetask1" localSheetId="12">'Forma 13'!$F$39</definedName>
    <definedName name="VAS084_F_Ilgalaikioturt21Apskaitosveikla1" localSheetId="12">'Forma 13'!$N$40</definedName>
    <definedName name="VAS084_F_Ilgalaikioturt21Geriamojovande7" localSheetId="12">'Forma 13'!$G$40</definedName>
    <definedName name="VAS084_F_Ilgalaikioturt21Geriamojovande8" localSheetId="12">'Forma 13'!$H$40</definedName>
    <definedName name="VAS084_F_Ilgalaikioturt21Geriamojovande9" localSheetId="12">'Forma 13'!$I$40</definedName>
    <definedName name="VAS084_F_Ilgalaikioturt21Inventorinisnu1" localSheetId="12">'Forma 13'!$D$40</definedName>
    <definedName name="VAS084_F_Ilgalaikioturt21Kitareguliuoja1" localSheetId="12">'Forma 13'!$O$40</definedName>
    <definedName name="VAS084_F_Ilgalaikioturt21Kitosveiklosne1" localSheetId="12">'Forma 13'!$P$40</definedName>
    <definedName name="VAS084_F_Ilgalaikioturt21Lrklimatokaito1" localSheetId="12">'Forma 13'!$E$40</definedName>
    <definedName name="VAS084_F_Ilgalaikioturt21Nuotekudumblot1" localSheetId="12">'Forma 13'!$L$40</definedName>
    <definedName name="VAS084_F_Ilgalaikioturt21Nuotekusurinki1" localSheetId="12">'Forma 13'!$J$40</definedName>
    <definedName name="VAS084_F_Ilgalaikioturt21Nuotekuvalymas1" localSheetId="12">'Forma 13'!$K$40</definedName>
    <definedName name="VAS084_F_Ilgalaikioturt21Pavirsiniunuot1" localSheetId="12">'Forma 13'!$M$40</definedName>
    <definedName name="VAS084_F_Ilgalaikioturt21Turtovienetask1" localSheetId="12">'Forma 13'!$F$40</definedName>
    <definedName name="VAS084_F_Ilgalaikioturt22Apskaitosveikla1" localSheetId="12">'Forma 13'!$N$42</definedName>
    <definedName name="VAS084_F_Ilgalaikioturt22Geriamojovande7" localSheetId="12">'Forma 13'!$G$42</definedName>
    <definedName name="VAS084_F_Ilgalaikioturt22Geriamojovande8" localSheetId="12">'Forma 13'!$H$42</definedName>
    <definedName name="VAS084_F_Ilgalaikioturt22Geriamojovande9" localSheetId="12">'Forma 13'!$I$42</definedName>
    <definedName name="VAS084_F_Ilgalaikioturt22Inventorinisnu1" localSheetId="12">'Forma 13'!$D$42</definedName>
    <definedName name="VAS084_F_Ilgalaikioturt22Kitareguliuoja1" localSheetId="12">'Forma 13'!$O$42</definedName>
    <definedName name="VAS084_F_Ilgalaikioturt22Kitosveiklosne1" localSheetId="12">'Forma 13'!$P$42</definedName>
    <definedName name="VAS084_F_Ilgalaikioturt22Lrklimatokaito1" localSheetId="12">'Forma 13'!$E$42</definedName>
    <definedName name="VAS084_F_Ilgalaikioturt22Nuotekudumblot1" localSheetId="12">'Forma 13'!$L$42</definedName>
    <definedName name="VAS084_F_Ilgalaikioturt22Nuotekusurinki1" localSheetId="12">'Forma 13'!$J$42</definedName>
    <definedName name="VAS084_F_Ilgalaikioturt22Nuotekuvalymas1" localSheetId="12">'Forma 13'!$K$42</definedName>
    <definedName name="VAS084_F_Ilgalaikioturt22Pavirsiniunuot1" localSheetId="12">'Forma 13'!$M$42</definedName>
    <definedName name="VAS084_F_Ilgalaikioturt22Turtovienetask1" localSheetId="12">'Forma 13'!$F$42</definedName>
    <definedName name="VAS084_F_Ilgalaikioturt23Apskaitosveikla1" localSheetId="12">'Forma 13'!$N$43</definedName>
    <definedName name="VAS084_F_Ilgalaikioturt23Geriamojovande7" localSheetId="12">'Forma 13'!$G$43</definedName>
    <definedName name="VAS084_F_Ilgalaikioturt23Geriamojovande8" localSheetId="12">'Forma 13'!$H$43</definedName>
    <definedName name="VAS084_F_Ilgalaikioturt23Geriamojovande9" localSheetId="12">'Forma 13'!$I$43</definedName>
    <definedName name="VAS084_F_Ilgalaikioturt23Inventorinisnu1" localSheetId="12">'Forma 13'!$D$43</definedName>
    <definedName name="VAS084_F_Ilgalaikioturt23Kitareguliuoja1" localSheetId="12">'Forma 13'!$O$43</definedName>
    <definedName name="VAS084_F_Ilgalaikioturt23Kitosveiklosne1" localSheetId="12">'Forma 13'!$P$43</definedName>
    <definedName name="VAS084_F_Ilgalaikioturt23Lrklimatokaito1" localSheetId="12">'Forma 13'!$E$43</definedName>
    <definedName name="VAS084_F_Ilgalaikioturt23Nuotekudumblot1" localSheetId="12">'Forma 13'!$L$43</definedName>
    <definedName name="VAS084_F_Ilgalaikioturt23Nuotekusurinki1" localSheetId="12">'Forma 13'!$J$43</definedName>
    <definedName name="VAS084_F_Ilgalaikioturt23Nuotekuvalymas1" localSheetId="12">'Forma 13'!$K$43</definedName>
    <definedName name="VAS084_F_Ilgalaikioturt23Pavirsiniunuot1" localSheetId="12">'Forma 13'!$M$43</definedName>
    <definedName name="VAS084_F_Ilgalaikioturt23Turtovienetask1" localSheetId="12">'Forma 13'!$F$43</definedName>
    <definedName name="VAS084_F_Ilgalaikioturt24Apskaitosveikla1" localSheetId="12">'Forma 13'!$N$44</definedName>
    <definedName name="VAS084_F_Ilgalaikioturt24Geriamojovande7" localSheetId="12">'Forma 13'!$G$44</definedName>
    <definedName name="VAS084_F_Ilgalaikioturt24Geriamojovande8" localSheetId="12">'Forma 13'!$H$44</definedName>
    <definedName name="VAS084_F_Ilgalaikioturt24Geriamojovande9" localSheetId="12">'Forma 13'!$I$44</definedName>
    <definedName name="VAS084_F_Ilgalaikioturt24Inventorinisnu1" localSheetId="12">'Forma 13'!$D$44</definedName>
    <definedName name="VAS084_F_Ilgalaikioturt24Kitareguliuoja1" localSheetId="12">'Forma 13'!$O$44</definedName>
    <definedName name="VAS084_F_Ilgalaikioturt24Kitosveiklosne1" localSheetId="12">'Forma 13'!$P$44</definedName>
    <definedName name="VAS084_F_Ilgalaikioturt24Lrklimatokaito1" localSheetId="12">'Forma 13'!$E$44</definedName>
    <definedName name="VAS084_F_Ilgalaikioturt24Nuotekudumblot1" localSheetId="12">'Forma 13'!$L$44</definedName>
    <definedName name="VAS084_F_Ilgalaikioturt24Nuotekusurinki1" localSheetId="12">'Forma 13'!$J$44</definedName>
    <definedName name="VAS084_F_Ilgalaikioturt24Nuotekuvalymas1" localSheetId="12">'Forma 13'!$K$44</definedName>
    <definedName name="VAS084_F_Ilgalaikioturt24Pavirsiniunuot1" localSheetId="12">'Forma 13'!$M$44</definedName>
    <definedName name="VAS084_F_Ilgalaikioturt24Turtovienetask1" localSheetId="12">'Forma 13'!$F$44</definedName>
    <definedName name="VAS084_F_Ilgalaikioturt25Apskaitosveikla1" localSheetId="12">'Forma 13'!$N$46</definedName>
    <definedName name="VAS084_F_Ilgalaikioturt25Geriamojovande7" localSheetId="12">'Forma 13'!$G$46</definedName>
    <definedName name="VAS084_F_Ilgalaikioturt25Geriamojovande8" localSheetId="12">'Forma 13'!$H$46</definedName>
    <definedName name="VAS084_F_Ilgalaikioturt25Geriamojovande9" localSheetId="12">'Forma 13'!$I$46</definedName>
    <definedName name="VAS084_F_Ilgalaikioturt25Inventorinisnu1" localSheetId="12">'Forma 13'!$D$46</definedName>
    <definedName name="VAS084_F_Ilgalaikioturt25Kitareguliuoja1" localSheetId="12">'Forma 13'!$O$46</definedName>
    <definedName name="VAS084_F_Ilgalaikioturt25Kitosveiklosne1" localSheetId="12">'Forma 13'!$P$46</definedName>
    <definedName name="VAS084_F_Ilgalaikioturt25Lrklimatokaito1" localSheetId="12">'Forma 13'!$E$46</definedName>
    <definedName name="VAS084_F_Ilgalaikioturt25Nuotekudumblot1" localSheetId="12">'Forma 13'!$L$46</definedName>
    <definedName name="VAS084_F_Ilgalaikioturt25Nuotekusurinki1" localSheetId="12">'Forma 13'!$J$46</definedName>
    <definedName name="VAS084_F_Ilgalaikioturt25Nuotekuvalymas1" localSheetId="12">'Forma 13'!$K$46</definedName>
    <definedName name="VAS084_F_Ilgalaikioturt25Pavirsiniunuot1" localSheetId="12">'Forma 13'!$M$46</definedName>
    <definedName name="VAS084_F_Ilgalaikioturt25Turtovienetask1" localSheetId="12">'Forma 13'!$F$46</definedName>
    <definedName name="VAS084_F_Ilgalaikioturt26Apskaitosveikla1" localSheetId="12">'Forma 13'!$N$47</definedName>
    <definedName name="VAS084_F_Ilgalaikioturt26Geriamojovande7" localSheetId="12">'Forma 13'!$G$47</definedName>
    <definedName name="VAS084_F_Ilgalaikioturt26Geriamojovande8" localSheetId="12">'Forma 13'!$H$47</definedName>
    <definedName name="VAS084_F_Ilgalaikioturt26Geriamojovande9" localSheetId="12">'Forma 13'!$I$47</definedName>
    <definedName name="VAS084_F_Ilgalaikioturt26Inventorinisnu1" localSheetId="12">'Forma 13'!$D$47</definedName>
    <definedName name="VAS084_F_Ilgalaikioturt26Kitareguliuoja1" localSheetId="12">'Forma 13'!$O$47</definedName>
    <definedName name="VAS084_F_Ilgalaikioturt26Kitosveiklosne1" localSheetId="12">'Forma 13'!$P$47</definedName>
    <definedName name="VAS084_F_Ilgalaikioturt26Lrklimatokaito1" localSheetId="12">'Forma 13'!$E$47</definedName>
    <definedName name="VAS084_F_Ilgalaikioturt26Nuotekudumblot1" localSheetId="12">'Forma 13'!$L$47</definedName>
    <definedName name="VAS084_F_Ilgalaikioturt26Nuotekusurinki1" localSheetId="12">'Forma 13'!$J$47</definedName>
    <definedName name="VAS084_F_Ilgalaikioturt26Nuotekuvalymas1" localSheetId="12">'Forma 13'!$K$47</definedName>
    <definedName name="VAS084_F_Ilgalaikioturt26Pavirsiniunuot1" localSheetId="12">'Forma 13'!$M$47</definedName>
    <definedName name="VAS084_F_Ilgalaikioturt26Turtovienetask1" localSheetId="12">'Forma 13'!$F$47</definedName>
    <definedName name="VAS084_F_Ilgalaikioturt27Apskaitosveikla1" localSheetId="12">'Forma 13'!$N$48</definedName>
    <definedName name="VAS084_F_Ilgalaikioturt27Geriamojovande7" localSheetId="12">'Forma 13'!$G$48</definedName>
    <definedName name="VAS084_F_Ilgalaikioturt27Geriamojovande8" localSheetId="12">'Forma 13'!$H$48</definedName>
    <definedName name="VAS084_F_Ilgalaikioturt27Geriamojovande9" localSheetId="12">'Forma 13'!$I$48</definedName>
    <definedName name="VAS084_F_Ilgalaikioturt27Inventorinisnu1" localSheetId="12">'Forma 13'!$D$48</definedName>
    <definedName name="VAS084_F_Ilgalaikioturt27Kitareguliuoja1" localSheetId="12">'Forma 13'!$O$48</definedName>
    <definedName name="VAS084_F_Ilgalaikioturt27Kitosveiklosne1" localSheetId="12">'Forma 13'!$P$48</definedName>
    <definedName name="VAS084_F_Ilgalaikioturt27Lrklimatokaito1" localSheetId="12">'Forma 13'!$E$48</definedName>
    <definedName name="VAS084_F_Ilgalaikioturt27Nuotekudumblot1" localSheetId="12">'Forma 13'!$L$48</definedName>
    <definedName name="VAS084_F_Ilgalaikioturt27Nuotekusurinki1" localSheetId="12">'Forma 13'!$J$48</definedName>
    <definedName name="VAS084_F_Ilgalaikioturt27Nuotekuvalymas1" localSheetId="12">'Forma 13'!$K$48</definedName>
    <definedName name="VAS084_F_Ilgalaikioturt27Pavirsiniunuot1" localSheetId="12">'Forma 13'!$M$48</definedName>
    <definedName name="VAS084_F_Ilgalaikioturt27Turtovienetask1" localSheetId="12">'Forma 13'!$F$48</definedName>
    <definedName name="VAS084_F_Ilgalaikioturt28Apskaitosveikla1" localSheetId="12">'Forma 13'!$N$51</definedName>
    <definedName name="VAS084_F_Ilgalaikioturt28Geriamojovande7" localSheetId="12">'Forma 13'!$G$51</definedName>
    <definedName name="VAS084_F_Ilgalaikioturt28Geriamojovande8" localSheetId="12">'Forma 13'!$H$51</definedName>
    <definedName name="VAS084_F_Ilgalaikioturt28Geriamojovande9" localSheetId="12">'Forma 13'!$I$51</definedName>
    <definedName name="VAS084_F_Ilgalaikioturt28Inventorinisnu1" localSheetId="12">'Forma 13'!$D$51</definedName>
    <definedName name="VAS084_F_Ilgalaikioturt28Kitareguliuoja1" localSheetId="12">'Forma 13'!$O$51</definedName>
    <definedName name="VAS084_F_Ilgalaikioturt28Kitosveiklosne1" localSheetId="12">'Forma 13'!$P$51</definedName>
    <definedName name="VAS084_F_Ilgalaikioturt28Lrklimatokaito1" localSheetId="12">'Forma 13'!$E$51</definedName>
    <definedName name="VAS084_F_Ilgalaikioturt28Nuotekudumblot1" localSheetId="12">'Forma 13'!$L$51</definedName>
    <definedName name="VAS084_F_Ilgalaikioturt28Nuotekusurinki1" localSheetId="12">'Forma 13'!$J$51</definedName>
    <definedName name="VAS084_F_Ilgalaikioturt28Nuotekuvalymas1" localSheetId="12">'Forma 13'!$K$51</definedName>
    <definedName name="VAS084_F_Ilgalaikioturt28Pavirsiniunuot1" localSheetId="12">'Forma 13'!$M$51</definedName>
    <definedName name="VAS084_F_Ilgalaikioturt28Turtovienetask1" localSheetId="12">'Forma 13'!$F$51</definedName>
    <definedName name="VAS084_F_Ilgalaikioturt29Apskaitosveikla1" localSheetId="12">'Forma 13'!$N$52</definedName>
    <definedName name="VAS084_F_Ilgalaikioturt29Geriamojovande7" localSheetId="12">'Forma 13'!$G$52</definedName>
    <definedName name="VAS084_F_Ilgalaikioturt29Geriamojovande8" localSheetId="12">'Forma 13'!$H$52</definedName>
    <definedName name="VAS084_F_Ilgalaikioturt29Geriamojovande9" localSheetId="12">'Forma 13'!$I$52</definedName>
    <definedName name="VAS084_F_Ilgalaikioturt29Inventorinisnu1" localSheetId="12">'Forma 13'!$D$52</definedName>
    <definedName name="VAS084_F_Ilgalaikioturt29Kitareguliuoja1" localSheetId="12">'Forma 13'!$O$52</definedName>
    <definedName name="VAS084_F_Ilgalaikioturt29Kitosveiklosne1" localSheetId="12">'Forma 13'!$P$52</definedName>
    <definedName name="VAS084_F_Ilgalaikioturt29Lrklimatokaito1" localSheetId="12">'Forma 13'!$E$52</definedName>
    <definedName name="VAS084_F_Ilgalaikioturt29Nuotekudumblot1" localSheetId="12">'Forma 13'!$L$52</definedName>
    <definedName name="VAS084_F_Ilgalaikioturt29Nuotekusurinki1" localSheetId="12">'Forma 13'!$J$52</definedName>
    <definedName name="VAS084_F_Ilgalaikioturt29Nuotekuvalymas1" localSheetId="12">'Forma 13'!$K$52</definedName>
    <definedName name="VAS084_F_Ilgalaikioturt29Pavirsiniunuot1" localSheetId="12">'Forma 13'!$M$52</definedName>
    <definedName name="VAS084_F_Ilgalaikioturt29Turtovienetask1" localSheetId="12">'Forma 13'!$F$52</definedName>
    <definedName name="VAS084_F_Ilgalaikioturt2Apskaitosveikla1" localSheetId="12">'Forma 13'!$N$14</definedName>
    <definedName name="VAS084_F_Ilgalaikioturt2Geriamojovande7" localSheetId="12">'Forma 13'!$G$14</definedName>
    <definedName name="VAS084_F_Ilgalaikioturt2Geriamojovande8" localSheetId="12">'Forma 13'!$H$14</definedName>
    <definedName name="VAS084_F_Ilgalaikioturt2Geriamojovande9" localSheetId="12">'Forma 13'!$I$14</definedName>
    <definedName name="VAS084_F_Ilgalaikioturt2Inventorinisnu1" localSheetId="12">'Forma 13'!$D$14</definedName>
    <definedName name="VAS084_F_Ilgalaikioturt2Kitareguliuoja1" localSheetId="12">'Forma 13'!$O$14</definedName>
    <definedName name="VAS084_F_Ilgalaikioturt2Kitosveiklosne1" localSheetId="12">'Forma 13'!$P$14</definedName>
    <definedName name="VAS084_F_Ilgalaikioturt2Lrklimatokaito1" localSheetId="12">'Forma 13'!$E$14</definedName>
    <definedName name="VAS084_F_Ilgalaikioturt2Nuotekudumblot1" localSheetId="12">'Forma 13'!$L$14</definedName>
    <definedName name="VAS084_F_Ilgalaikioturt2Nuotekusurinki1" localSheetId="12">'Forma 13'!$J$14</definedName>
    <definedName name="VAS084_F_Ilgalaikioturt2Nuotekuvalymas1" localSheetId="12">'Forma 13'!$K$14</definedName>
    <definedName name="VAS084_F_Ilgalaikioturt2Pavirsiniunuot1" localSheetId="12">'Forma 13'!$M$14</definedName>
    <definedName name="VAS084_F_Ilgalaikioturt2Turtovienetask1" localSheetId="12">'Forma 13'!$F$14</definedName>
    <definedName name="VAS084_F_Ilgalaikioturt30Apskaitosveikla1" localSheetId="12">'Forma 13'!$N$53</definedName>
    <definedName name="VAS084_F_Ilgalaikioturt30Geriamojovande7" localSheetId="12">'Forma 13'!$G$53</definedName>
    <definedName name="VAS084_F_Ilgalaikioturt30Geriamojovande8" localSheetId="12">'Forma 13'!$H$53</definedName>
    <definedName name="VAS084_F_Ilgalaikioturt30Geriamojovande9" localSheetId="12">'Forma 13'!$I$53</definedName>
    <definedName name="VAS084_F_Ilgalaikioturt30Inventorinisnu1" localSheetId="12">'Forma 13'!$D$53</definedName>
    <definedName name="VAS084_F_Ilgalaikioturt30Kitareguliuoja1" localSheetId="12">'Forma 13'!$O$53</definedName>
    <definedName name="VAS084_F_Ilgalaikioturt30Kitosveiklosne1" localSheetId="12">'Forma 13'!$P$53</definedName>
    <definedName name="VAS084_F_Ilgalaikioturt30Lrklimatokaito1" localSheetId="12">'Forma 13'!$E$53</definedName>
    <definedName name="VAS084_F_Ilgalaikioturt30Nuotekudumblot1" localSheetId="12">'Forma 13'!$L$53</definedName>
    <definedName name="VAS084_F_Ilgalaikioturt30Nuotekusurinki1" localSheetId="12">'Forma 13'!$J$53</definedName>
    <definedName name="VAS084_F_Ilgalaikioturt30Nuotekuvalymas1" localSheetId="12">'Forma 13'!$K$53</definedName>
    <definedName name="VAS084_F_Ilgalaikioturt30Pavirsiniunuot1" localSheetId="12">'Forma 13'!$M$53</definedName>
    <definedName name="VAS084_F_Ilgalaikioturt30Turtovienetask1" localSheetId="12">'Forma 13'!$F$53</definedName>
    <definedName name="VAS084_F_Ilgalaikioturt31Apskaitosveikla1" localSheetId="12">'Forma 13'!$N$55</definedName>
    <definedName name="VAS084_F_Ilgalaikioturt31Geriamojovande7" localSheetId="12">'Forma 13'!$G$55</definedName>
    <definedName name="VAS084_F_Ilgalaikioturt31Geriamojovande8" localSheetId="12">'Forma 13'!$H$55</definedName>
    <definedName name="VAS084_F_Ilgalaikioturt31Geriamojovande9" localSheetId="12">'Forma 13'!$I$55</definedName>
    <definedName name="VAS084_F_Ilgalaikioturt31Inventorinisnu1" localSheetId="12">'Forma 13'!$D$55</definedName>
    <definedName name="VAS084_F_Ilgalaikioturt31Kitareguliuoja1" localSheetId="12">'Forma 13'!$O$55</definedName>
    <definedName name="VAS084_F_Ilgalaikioturt31Kitosveiklosne1" localSheetId="12">'Forma 13'!$P$55</definedName>
    <definedName name="VAS084_F_Ilgalaikioturt31Lrklimatokaito1" localSheetId="12">'Forma 13'!$E$55</definedName>
    <definedName name="VAS084_F_Ilgalaikioturt31Nuotekudumblot1" localSheetId="12">'Forma 13'!$L$55</definedName>
    <definedName name="VAS084_F_Ilgalaikioturt31Nuotekusurinki1" localSheetId="12">'Forma 13'!$J$55</definedName>
    <definedName name="VAS084_F_Ilgalaikioturt31Nuotekuvalymas1" localSheetId="12">'Forma 13'!$K$55</definedName>
    <definedName name="VAS084_F_Ilgalaikioturt31Pavirsiniunuot1" localSheetId="12">'Forma 13'!$M$55</definedName>
    <definedName name="VAS084_F_Ilgalaikioturt31Turtovienetask1" localSheetId="12">'Forma 13'!$F$55</definedName>
    <definedName name="VAS084_F_Ilgalaikioturt32Apskaitosveikla1" localSheetId="12">'Forma 13'!$N$56</definedName>
    <definedName name="VAS084_F_Ilgalaikioturt32Geriamojovande7" localSheetId="12">'Forma 13'!$G$56</definedName>
    <definedName name="VAS084_F_Ilgalaikioturt32Geriamojovande8" localSheetId="12">'Forma 13'!$H$56</definedName>
    <definedName name="VAS084_F_Ilgalaikioturt32Geriamojovande9" localSheetId="12">'Forma 13'!$I$56</definedName>
    <definedName name="VAS084_F_Ilgalaikioturt32Inventorinisnu1" localSheetId="12">'Forma 13'!$D$56</definedName>
    <definedName name="VAS084_F_Ilgalaikioturt32Kitareguliuoja1" localSheetId="12">'Forma 13'!$O$56</definedName>
    <definedName name="VAS084_F_Ilgalaikioturt32Kitosveiklosne1" localSheetId="12">'Forma 13'!$P$56</definedName>
    <definedName name="VAS084_F_Ilgalaikioturt32Lrklimatokaito1" localSheetId="12">'Forma 13'!$E$56</definedName>
    <definedName name="VAS084_F_Ilgalaikioturt32Nuotekudumblot1" localSheetId="12">'Forma 13'!$L$56</definedName>
    <definedName name="VAS084_F_Ilgalaikioturt32Nuotekusurinki1" localSheetId="12">'Forma 13'!$J$56</definedName>
    <definedName name="VAS084_F_Ilgalaikioturt32Nuotekuvalymas1" localSheetId="12">'Forma 13'!$K$56</definedName>
    <definedName name="VAS084_F_Ilgalaikioturt32Pavirsiniunuot1" localSheetId="12">'Forma 13'!$M$56</definedName>
    <definedName name="VAS084_F_Ilgalaikioturt32Turtovienetask1" localSheetId="12">'Forma 13'!$F$56</definedName>
    <definedName name="VAS084_F_Ilgalaikioturt33Apskaitosveikla1" localSheetId="12">'Forma 13'!$N$57</definedName>
    <definedName name="VAS084_F_Ilgalaikioturt33Geriamojovande7" localSheetId="12">'Forma 13'!$G$57</definedName>
    <definedName name="VAS084_F_Ilgalaikioturt33Geriamojovande8" localSheetId="12">'Forma 13'!$H$57</definedName>
    <definedName name="VAS084_F_Ilgalaikioturt33Geriamojovande9" localSheetId="12">'Forma 13'!$I$57</definedName>
    <definedName name="VAS084_F_Ilgalaikioturt33Inventorinisnu1" localSheetId="12">'Forma 13'!$D$57</definedName>
    <definedName name="VAS084_F_Ilgalaikioturt33Kitareguliuoja1" localSheetId="12">'Forma 13'!$O$57</definedName>
    <definedName name="VAS084_F_Ilgalaikioturt33Kitosveiklosne1" localSheetId="12">'Forma 13'!$P$57</definedName>
    <definedName name="VAS084_F_Ilgalaikioturt33Lrklimatokaito1" localSheetId="12">'Forma 13'!$E$57</definedName>
    <definedName name="VAS084_F_Ilgalaikioturt33Nuotekudumblot1" localSheetId="12">'Forma 13'!$L$57</definedName>
    <definedName name="VAS084_F_Ilgalaikioturt33Nuotekusurinki1" localSheetId="12">'Forma 13'!$J$57</definedName>
    <definedName name="VAS084_F_Ilgalaikioturt33Nuotekuvalymas1" localSheetId="12">'Forma 13'!$K$57</definedName>
    <definedName name="VAS084_F_Ilgalaikioturt33Pavirsiniunuot1" localSheetId="12">'Forma 13'!$M$57</definedName>
    <definedName name="VAS084_F_Ilgalaikioturt33Turtovienetask1" localSheetId="12">'Forma 13'!$F$57</definedName>
    <definedName name="VAS084_F_Ilgalaikioturt34Apskaitosveikla1" localSheetId="12">'Forma 13'!$N$60</definedName>
    <definedName name="VAS084_F_Ilgalaikioturt34Geriamojovande7" localSheetId="12">'Forma 13'!$G$60</definedName>
    <definedName name="VAS084_F_Ilgalaikioturt34Geriamojovande8" localSheetId="12">'Forma 13'!$H$60</definedName>
    <definedName name="VAS084_F_Ilgalaikioturt34Geriamojovande9" localSheetId="12">'Forma 13'!$I$60</definedName>
    <definedName name="VAS084_F_Ilgalaikioturt34Inventorinisnu1" localSheetId="12">'Forma 13'!$D$60</definedName>
    <definedName name="VAS084_F_Ilgalaikioturt34Kitareguliuoja1" localSheetId="12">'Forma 13'!$O$60</definedName>
    <definedName name="VAS084_F_Ilgalaikioturt34Kitosveiklosne1" localSheetId="12">'Forma 13'!$P$60</definedName>
    <definedName name="VAS084_F_Ilgalaikioturt34Lrklimatokaito1" localSheetId="12">'Forma 13'!$E$60</definedName>
    <definedName name="VAS084_F_Ilgalaikioturt34Nuotekudumblot1" localSheetId="12">'Forma 13'!$L$60</definedName>
    <definedName name="VAS084_F_Ilgalaikioturt34Nuotekusurinki1" localSheetId="12">'Forma 13'!$J$60</definedName>
    <definedName name="VAS084_F_Ilgalaikioturt34Nuotekuvalymas1" localSheetId="12">'Forma 13'!$K$60</definedName>
    <definedName name="VAS084_F_Ilgalaikioturt34Pavirsiniunuot1" localSheetId="12">'Forma 13'!$M$60</definedName>
    <definedName name="VAS084_F_Ilgalaikioturt34Turtovienetask1" localSheetId="12">'Forma 13'!$F$60</definedName>
    <definedName name="VAS084_F_Ilgalaikioturt35Apskaitosveikla1" localSheetId="12">'Forma 13'!$N$61</definedName>
    <definedName name="VAS084_F_Ilgalaikioturt35Geriamojovande7" localSheetId="12">'Forma 13'!$G$61</definedName>
    <definedName name="VAS084_F_Ilgalaikioturt35Geriamojovande8" localSheetId="12">'Forma 13'!$H$61</definedName>
    <definedName name="VAS084_F_Ilgalaikioturt35Geriamojovande9" localSheetId="12">'Forma 13'!$I$61</definedName>
    <definedName name="VAS084_F_Ilgalaikioturt35Inventorinisnu1" localSheetId="12">'Forma 13'!$D$61</definedName>
    <definedName name="VAS084_F_Ilgalaikioturt35Kitareguliuoja1" localSheetId="12">'Forma 13'!$O$61</definedName>
    <definedName name="VAS084_F_Ilgalaikioturt35Kitosveiklosne1" localSheetId="12">'Forma 13'!$P$61</definedName>
    <definedName name="VAS084_F_Ilgalaikioturt35Lrklimatokaito1" localSheetId="12">'Forma 13'!$E$61</definedName>
    <definedName name="VAS084_F_Ilgalaikioturt35Nuotekudumblot1" localSheetId="12">'Forma 13'!$L$61</definedName>
    <definedName name="VAS084_F_Ilgalaikioturt35Nuotekusurinki1" localSheetId="12">'Forma 13'!$J$61</definedName>
    <definedName name="VAS084_F_Ilgalaikioturt35Nuotekuvalymas1" localSheetId="12">'Forma 13'!$K$61</definedName>
    <definedName name="VAS084_F_Ilgalaikioturt35Pavirsiniunuot1" localSheetId="12">'Forma 13'!$M$61</definedName>
    <definedName name="VAS084_F_Ilgalaikioturt35Turtovienetask1" localSheetId="12">'Forma 13'!$F$61</definedName>
    <definedName name="VAS084_F_Ilgalaikioturt36Apskaitosveikla1" localSheetId="12">'Forma 13'!$N$62</definedName>
    <definedName name="VAS084_F_Ilgalaikioturt36Geriamojovande7" localSheetId="12">'Forma 13'!$G$62</definedName>
    <definedName name="VAS084_F_Ilgalaikioturt36Geriamojovande8" localSheetId="12">'Forma 13'!$H$62</definedName>
    <definedName name="VAS084_F_Ilgalaikioturt36Geriamojovande9" localSheetId="12">'Forma 13'!$I$62</definedName>
    <definedName name="VAS084_F_Ilgalaikioturt36Inventorinisnu1" localSheetId="12">'Forma 13'!$D$62</definedName>
    <definedName name="VAS084_F_Ilgalaikioturt36Kitareguliuoja1" localSheetId="12">'Forma 13'!$O$62</definedName>
    <definedName name="VAS084_F_Ilgalaikioturt36Kitosveiklosne1" localSheetId="12">'Forma 13'!$P$62</definedName>
    <definedName name="VAS084_F_Ilgalaikioturt36Lrklimatokaito1" localSheetId="12">'Forma 13'!$E$62</definedName>
    <definedName name="VAS084_F_Ilgalaikioturt36Nuotekudumblot1" localSheetId="12">'Forma 13'!$L$62</definedName>
    <definedName name="VAS084_F_Ilgalaikioturt36Nuotekusurinki1" localSheetId="12">'Forma 13'!$J$62</definedName>
    <definedName name="VAS084_F_Ilgalaikioturt36Nuotekuvalymas1" localSheetId="12">'Forma 13'!$K$62</definedName>
    <definedName name="VAS084_F_Ilgalaikioturt36Pavirsiniunuot1" localSheetId="12">'Forma 13'!$M$62</definedName>
    <definedName name="VAS084_F_Ilgalaikioturt36Turtovienetask1" localSheetId="12">'Forma 13'!$F$62</definedName>
    <definedName name="VAS084_F_Ilgalaikioturt37Apskaitosveikla1" localSheetId="12">'Forma 13'!$N$64</definedName>
    <definedName name="VAS084_F_Ilgalaikioturt37Geriamojovande7" localSheetId="12">'Forma 13'!$G$64</definedName>
    <definedName name="VAS084_F_Ilgalaikioturt37Geriamojovande8" localSheetId="12">'Forma 13'!$H$64</definedName>
    <definedName name="VAS084_F_Ilgalaikioturt37Geriamojovande9" localSheetId="12">'Forma 13'!$I$64</definedName>
    <definedName name="VAS084_F_Ilgalaikioturt37Inventorinisnu1" localSheetId="12">'Forma 13'!$D$64</definedName>
    <definedName name="VAS084_F_Ilgalaikioturt37Kitareguliuoja1" localSheetId="12">'Forma 13'!$O$64</definedName>
    <definedName name="VAS084_F_Ilgalaikioturt37Kitosveiklosne1" localSheetId="12">'Forma 13'!$P$64</definedName>
    <definedName name="VAS084_F_Ilgalaikioturt37Lrklimatokaito1" localSheetId="12">'Forma 13'!$E$64</definedName>
    <definedName name="VAS084_F_Ilgalaikioturt37Nuotekudumblot1" localSheetId="12">'Forma 13'!$L$64</definedName>
    <definedName name="VAS084_F_Ilgalaikioturt37Nuotekusurinki1" localSheetId="12">'Forma 13'!$J$64</definedName>
    <definedName name="VAS084_F_Ilgalaikioturt37Nuotekuvalymas1" localSheetId="12">'Forma 13'!$K$64</definedName>
    <definedName name="VAS084_F_Ilgalaikioturt37Pavirsiniunuot1" localSheetId="12">'Forma 13'!$M$64</definedName>
    <definedName name="VAS084_F_Ilgalaikioturt37Turtovienetask1" localSheetId="12">'Forma 13'!$F$64</definedName>
    <definedName name="VAS084_F_Ilgalaikioturt38Apskaitosveikla1" localSheetId="12">'Forma 13'!$N$65</definedName>
    <definedName name="VAS084_F_Ilgalaikioturt38Geriamojovande7" localSheetId="12">'Forma 13'!$G$65</definedName>
    <definedName name="VAS084_F_Ilgalaikioturt38Geriamojovande8" localSheetId="12">'Forma 13'!$H$65</definedName>
    <definedName name="VAS084_F_Ilgalaikioturt38Geriamojovande9" localSheetId="12">'Forma 13'!$I$65</definedName>
    <definedName name="VAS084_F_Ilgalaikioturt38Inventorinisnu1" localSheetId="12">'Forma 13'!$D$65</definedName>
    <definedName name="VAS084_F_Ilgalaikioturt38Kitareguliuoja1" localSheetId="12">'Forma 13'!$O$65</definedName>
    <definedName name="VAS084_F_Ilgalaikioturt38Kitosveiklosne1" localSheetId="12">'Forma 13'!$P$65</definedName>
    <definedName name="VAS084_F_Ilgalaikioturt38Lrklimatokaito1" localSheetId="12">'Forma 13'!$E$65</definedName>
    <definedName name="VAS084_F_Ilgalaikioturt38Nuotekudumblot1" localSheetId="12">'Forma 13'!$L$65</definedName>
    <definedName name="VAS084_F_Ilgalaikioturt38Nuotekusurinki1" localSheetId="12">'Forma 13'!$J$65</definedName>
    <definedName name="VAS084_F_Ilgalaikioturt38Nuotekuvalymas1" localSheetId="12">'Forma 13'!$K$65</definedName>
    <definedName name="VAS084_F_Ilgalaikioturt38Pavirsiniunuot1" localSheetId="12">'Forma 13'!$M$65</definedName>
    <definedName name="VAS084_F_Ilgalaikioturt38Turtovienetask1" localSheetId="12">'Forma 13'!$F$65</definedName>
    <definedName name="VAS084_F_Ilgalaikioturt39Apskaitosveikla1" localSheetId="12">'Forma 13'!$N$66</definedName>
    <definedName name="VAS084_F_Ilgalaikioturt39Geriamojovande7" localSheetId="12">'Forma 13'!$G$66</definedName>
    <definedName name="VAS084_F_Ilgalaikioturt39Geriamojovande8" localSheetId="12">'Forma 13'!$H$66</definedName>
    <definedName name="VAS084_F_Ilgalaikioturt39Geriamojovande9" localSheetId="12">'Forma 13'!$I$66</definedName>
    <definedName name="VAS084_F_Ilgalaikioturt39Inventorinisnu1" localSheetId="12">'Forma 13'!$D$66</definedName>
    <definedName name="VAS084_F_Ilgalaikioturt39Kitareguliuoja1" localSheetId="12">'Forma 13'!$O$66</definedName>
    <definedName name="VAS084_F_Ilgalaikioturt39Kitosveiklosne1" localSheetId="12">'Forma 13'!$P$66</definedName>
    <definedName name="VAS084_F_Ilgalaikioturt39Lrklimatokaito1" localSheetId="12">'Forma 13'!$E$66</definedName>
    <definedName name="VAS084_F_Ilgalaikioturt39Nuotekudumblot1" localSheetId="12">'Forma 13'!$L$66</definedName>
    <definedName name="VAS084_F_Ilgalaikioturt39Nuotekusurinki1" localSheetId="12">'Forma 13'!$J$66</definedName>
    <definedName name="VAS084_F_Ilgalaikioturt39Nuotekuvalymas1" localSheetId="12">'Forma 13'!$K$66</definedName>
    <definedName name="VAS084_F_Ilgalaikioturt39Pavirsiniunuot1" localSheetId="12">'Forma 13'!$M$66</definedName>
    <definedName name="VAS084_F_Ilgalaikioturt39Turtovienetask1" localSheetId="12">'Forma 13'!$F$66</definedName>
    <definedName name="VAS084_F_Ilgalaikioturt3Apskaitosveikla1" localSheetId="12">'Forma 13'!$N$15</definedName>
    <definedName name="VAS084_F_Ilgalaikioturt3Geriamojovande7" localSheetId="12">'Forma 13'!$G$15</definedName>
    <definedName name="VAS084_F_Ilgalaikioturt3Geriamojovande8" localSheetId="12">'Forma 13'!$H$15</definedName>
    <definedName name="VAS084_F_Ilgalaikioturt3Geriamojovande9" localSheetId="12">'Forma 13'!$I$15</definedName>
    <definedName name="VAS084_F_Ilgalaikioturt3Inventorinisnu1" localSheetId="12">'Forma 13'!$D$15</definedName>
    <definedName name="VAS084_F_Ilgalaikioturt3Kitareguliuoja1" localSheetId="12">'Forma 13'!$O$15</definedName>
    <definedName name="VAS084_F_Ilgalaikioturt3Kitosveiklosne1" localSheetId="12">'Forma 13'!$P$15</definedName>
    <definedName name="VAS084_F_Ilgalaikioturt3Lrklimatokaito1" localSheetId="12">'Forma 13'!$E$15</definedName>
    <definedName name="VAS084_F_Ilgalaikioturt3Nuotekudumblot1" localSheetId="12">'Forma 13'!$L$15</definedName>
    <definedName name="VAS084_F_Ilgalaikioturt3Nuotekusurinki1" localSheetId="12">'Forma 13'!$J$15</definedName>
    <definedName name="VAS084_F_Ilgalaikioturt3Nuotekuvalymas1" localSheetId="12">'Forma 13'!$K$15</definedName>
    <definedName name="VAS084_F_Ilgalaikioturt3Pavirsiniunuot1" localSheetId="12">'Forma 13'!$M$15</definedName>
    <definedName name="VAS084_F_Ilgalaikioturt3Turtovienetask1" localSheetId="12">'Forma 13'!$F$15</definedName>
    <definedName name="VAS084_F_Ilgalaikioturt40Apskaitosveikla1" localSheetId="12">'Forma 13'!$N$68</definedName>
    <definedName name="VAS084_F_Ilgalaikioturt40Geriamojovande7" localSheetId="12">'Forma 13'!$G$68</definedName>
    <definedName name="VAS084_F_Ilgalaikioturt40Geriamojovande8" localSheetId="12">'Forma 13'!$H$68</definedName>
    <definedName name="VAS084_F_Ilgalaikioturt40Geriamojovande9" localSheetId="12">'Forma 13'!$I$68</definedName>
    <definedName name="VAS084_F_Ilgalaikioturt40Inventorinisnu1" localSheetId="12">'Forma 13'!$D$68</definedName>
    <definedName name="VAS084_F_Ilgalaikioturt40Kitareguliuoja1" localSheetId="12">'Forma 13'!$O$68</definedName>
    <definedName name="VAS084_F_Ilgalaikioturt40Kitosveiklosne1" localSheetId="12">'Forma 13'!$P$68</definedName>
    <definedName name="VAS084_F_Ilgalaikioturt40Lrklimatokaito1" localSheetId="12">'Forma 13'!$E$68</definedName>
    <definedName name="VAS084_F_Ilgalaikioturt40Nuotekudumblot1" localSheetId="12">'Forma 13'!$L$68</definedName>
    <definedName name="VAS084_F_Ilgalaikioturt40Nuotekusurinki1" localSheetId="12">'Forma 13'!$J$68</definedName>
    <definedName name="VAS084_F_Ilgalaikioturt40Nuotekuvalymas1" localSheetId="12">'Forma 13'!$K$68</definedName>
    <definedName name="VAS084_F_Ilgalaikioturt40Pavirsiniunuot1" localSheetId="12">'Forma 13'!$M$68</definedName>
    <definedName name="VAS084_F_Ilgalaikioturt40Turtovienetask1" localSheetId="12">'Forma 13'!$F$68</definedName>
    <definedName name="VAS084_F_Ilgalaikioturt41Apskaitosveikla1" localSheetId="12">'Forma 13'!$N$69</definedName>
    <definedName name="VAS084_F_Ilgalaikioturt41Geriamojovande7" localSheetId="12">'Forma 13'!$G$69</definedName>
    <definedName name="VAS084_F_Ilgalaikioturt41Geriamojovande8" localSheetId="12">'Forma 13'!$H$69</definedName>
    <definedName name="VAS084_F_Ilgalaikioturt41Geriamojovande9" localSheetId="12">'Forma 13'!$I$69</definedName>
    <definedName name="VAS084_F_Ilgalaikioturt41Inventorinisnu1" localSheetId="12">'Forma 13'!$D$69</definedName>
    <definedName name="VAS084_F_Ilgalaikioturt41Kitareguliuoja1" localSheetId="12">'Forma 13'!$O$69</definedName>
    <definedName name="VAS084_F_Ilgalaikioturt41Kitosveiklosne1" localSheetId="12">'Forma 13'!$P$69</definedName>
    <definedName name="VAS084_F_Ilgalaikioturt41Lrklimatokaito1" localSheetId="12">'Forma 13'!$E$69</definedName>
    <definedName name="VAS084_F_Ilgalaikioturt41Nuotekudumblot1" localSheetId="12">'Forma 13'!$L$69</definedName>
    <definedName name="VAS084_F_Ilgalaikioturt41Nuotekusurinki1" localSheetId="12">'Forma 13'!$J$69</definedName>
    <definedName name="VAS084_F_Ilgalaikioturt41Nuotekuvalymas1" localSheetId="12">'Forma 13'!$K$69</definedName>
    <definedName name="VAS084_F_Ilgalaikioturt41Pavirsiniunuot1" localSheetId="12">'Forma 13'!$M$69</definedName>
    <definedName name="VAS084_F_Ilgalaikioturt41Turtovienetask1" localSheetId="12">'Forma 13'!$F$69</definedName>
    <definedName name="VAS084_F_Ilgalaikioturt42Apskaitosveikla1" localSheetId="12">'Forma 13'!$N$70</definedName>
    <definedName name="VAS084_F_Ilgalaikioturt42Geriamojovande7" localSheetId="12">'Forma 13'!$G$70</definedName>
    <definedName name="VAS084_F_Ilgalaikioturt42Geriamojovande8" localSheetId="12">'Forma 13'!$H$70</definedName>
    <definedName name="VAS084_F_Ilgalaikioturt42Geriamojovande9" localSheetId="12">'Forma 13'!$I$70</definedName>
    <definedName name="VAS084_F_Ilgalaikioturt42Inventorinisnu1" localSheetId="12">'Forma 13'!$D$70</definedName>
    <definedName name="VAS084_F_Ilgalaikioturt42Kitareguliuoja1" localSheetId="12">'Forma 13'!$O$70</definedName>
    <definedName name="VAS084_F_Ilgalaikioturt42Kitosveiklosne1" localSheetId="12">'Forma 13'!$P$70</definedName>
    <definedName name="VAS084_F_Ilgalaikioturt42Lrklimatokaito1" localSheetId="12">'Forma 13'!$E$70</definedName>
    <definedName name="VAS084_F_Ilgalaikioturt42Nuotekudumblot1" localSheetId="12">'Forma 13'!$L$70</definedName>
    <definedName name="VAS084_F_Ilgalaikioturt42Nuotekusurinki1" localSheetId="12">'Forma 13'!$J$70</definedName>
    <definedName name="VAS084_F_Ilgalaikioturt42Nuotekuvalymas1" localSheetId="12">'Forma 13'!$K$70</definedName>
    <definedName name="VAS084_F_Ilgalaikioturt42Pavirsiniunuot1" localSheetId="12">'Forma 13'!$M$70</definedName>
    <definedName name="VAS084_F_Ilgalaikioturt42Turtovienetask1" localSheetId="12">'Forma 13'!$F$70</definedName>
    <definedName name="VAS084_F_Ilgalaikioturt43Apskaitosveikla1" localSheetId="12">'Forma 13'!$N$72</definedName>
    <definedName name="VAS084_F_Ilgalaikioturt43Geriamojovande7" localSheetId="12">'Forma 13'!$G$72</definedName>
    <definedName name="VAS084_F_Ilgalaikioturt43Geriamojovande8" localSheetId="12">'Forma 13'!$H$72</definedName>
    <definedName name="VAS084_F_Ilgalaikioturt43Geriamojovande9" localSheetId="12">'Forma 13'!$I$72</definedName>
    <definedName name="VAS084_F_Ilgalaikioturt43Inventorinisnu1" localSheetId="12">'Forma 13'!$D$72</definedName>
    <definedName name="VAS084_F_Ilgalaikioturt43Kitareguliuoja1" localSheetId="12">'Forma 13'!$O$72</definedName>
    <definedName name="VAS084_F_Ilgalaikioturt43Kitosveiklosne1" localSheetId="12">'Forma 13'!$P$72</definedName>
    <definedName name="VAS084_F_Ilgalaikioturt43Lrklimatokaito1" localSheetId="12">'Forma 13'!$E$72</definedName>
    <definedName name="VAS084_F_Ilgalaikioturt43Nuotekudumblot1" localSheetId="12">'Forma 13'!$L$72</definedName>
    <definedName name="VAS084_F_Ilgalaikioturt43Nuotekusurinki1" localSheetId="12">'Forma 13'!$J$72</definedName>
    <definedName name="VAS084_F_Ilgalaikioturt43Nuotekuvalymas1" localSheetId="12">'Forma 13'!$K$72</definedName>
    <definedName name="VAS084_F_Ilgalaikioturt43Pavirsiniunuot1" localSheetId="12">'Forma 13'!$M$72</definedName>
    <definedName name="VAS084_F_Ilgalaikioturt43Turtovienetask1" localSheetId="12">'Forma 13'!$F$72</definedName>
    <definedName name="VAS084_F_Ilgalaikioturt44Apskaitosveikla1" localSheetId="12">'Forma 13'!$N$73</definedName>
    <definedName name="VAS084_F_Ilgalaikioturt44Geriamojovande7" localSheetId="12">'Forma 13'!$G$73</definedName>
    <definedName name="VAS084_F_Ilgalaikioturt44Geriamojovande8" localSheetId="12">'Forma 13'!$H$73</definedName>
    <definedName name="VAS084_F_Ilgalaikioturt44Geriamojovande9" localSheetId="12">'Forma 13'!$I$73</definedName>
    <definedName name="VAS084_F_Ilgalaikioturt44Inventorinisnu1" localSheetId="12">'Forma 13'!$D$73</definedName>
    <definedName name="VAS084_F_Ilgalaikioturt44Kitareguliuoja1" localSheetId="12">'Forma 13'!$O$73</definedName>
    <definedName name="VAS084_F_Ilgalaikioturt44Kitosveiklosne1" localSheetId="12">'Forma 13'!$P$73</definedName>
    <definedName name="VAS084_F_Ilgalaikioturt44Lrklimatokaito1" localSheetId="12">'Forma 13'!$E$73</definedName>
    <definedName name="VAS084_F_Ilgalaikioturt44Nuotekudumblot1" localSheetId="12">'Forma 13'!$L$73</definedName>
    <definedName name="VAS084_F_Ilgalaikioturt44Nuotekusurinki1" localSheetId="12">'Forma 13'!$J$73</definedName>
    <definedName name="VAS084_F_Ilgalaikioturt44Nuotekuvalymas1" localSheetId="12">'Forma 13'!$K$73</definedName>
    <definedName name="VAS084_F_Ilgalaikioturt44Pavirsiniunuot1" localSheetId="12">'Forma 13'!$M$73</definedName>
    <definedName name="VAS084_F_Ilgalaikioturt44Turtovienetask1" localSheetId="12">'Forma 13'!$F$73</definedName>
    <definedName name="VAS084_F_Ilgalaikioturt45Apskaitosveikla1" localSheetId="12">'Forma 13'!$N$74</definedName>
    <definedName name="VAS084_F_Ilgalaikioturt45Geriamojovande7" localSheetId="12">'Forma 13'!$G$74</definedName>
    <definedName name="VAS084_F_Ilgalaikioturt45Geriamojovande8" localSheetId="12">'Forma 13'!$H$74</definedName>
    <definedName name="VAS084_F_Ilgalaikioturt45Geriamojovande9" localSheetId="12">'Forma 13'!$I$74</definedName>
    <definedName name="VAS084_F_Ilgalaikioturt45Inventorinisnu1" localSheetId="12">'Forma 13'!$D$74</definedName>
    <definedName name="VAS084_F_Ilgalaikioturt45Kitareguliuoja1" localSheetId="12">'Forma 13'!$O$74</definedName>
    <definedName name="VAS084_F_Ilgalaikioturt45Kitosveiklosne1" localSheetId="12">'Forma 13'!$P$74</definedName>
    <definedName name="VAS084_F_Ilgalaikioturt45Lrklimatokaito1" localSheetId="12">'Forma 13'!$E$74</definedName>
    <definedName name="VAS084_F_Ilgalaikioturt45Nuotekudumblot1" localSheetId="12">'Forma 13'!$L$74</definedName>
    <definedName name="VAS084_F_Ilgalaikioturt45Nuotekusurinki1" localSheetId="12">'Forma 13'!$J$74</definedName>
    <definedName name="VAS084_F_Ilgalaikioturt45Nuotekuvalymas1" localSheetId="12">'Forma 13'!$K$74</definedName>
    <definedName name="VAS084_F_Ilgalaikioturt45Pavirsiniunuot1" localSheetId="12">'Forma 13'!$M$74</definedName>
    <definedName name="VAS084_F_Ilgalaikioturt45Turtovienetask1" localSheetId="12">'Forma 13'!$F$74</definedName>
    <definedName name="VAS084_F_Ilgalaikioturt46Apskaitosveikla1" localSheetId="12">'Forma 13'!$N$76</definedName>
    <definedName name="VAS084_F_Ilgalaikioturt46Geriamojovande7" localSheetId="12">'Forma 13'!$G$76</definedName>
    <definedName name="VAS084_F_Ilgalaikioturt46Geriamojovande8" localSheetId="12">'Forma 13'!$H$76</definedName>
    <definedName name="VAS084_F_Ilgalaikioturt46Geriamojovande9" localSheetId="12">'Forma 13'!$I$76</definedName>
    <definedName name="VAS084_F_Ilgalaikioturt46Inventorinisnu1" localSheetId="12">'Forma 13'!$D$76</definedName>
    <definedName name="VAS084_F_Ilgalaikioturt46Kitareguliuoja1" localSheetId="12">'Forma 13'!$O$76</definedName>
    <definedName name="VAS084_F_Ilgalaikioturt46Kitosveiklosne1" localSheetId="12">'Forma 13'!$P$76</definedName>
    <definedName name="VAS084_F_Ilgalaikioturt46Lrklimatokaito1" localSheetId="12">'Forma 13'!$E$76</definedName>
    <definedName name="VAS084_F_Ilgalaikioturt46Nuotekudumblot1" localSheetId="12">'Forma 13'!$L$76</definedName>
    <definedName name="VAS084_F_Ilgalaikioturt46Nuotekusurinki1" localSheetId="12">'Forma 13'!$J$76</definedName>
    <definedName name="VAS084_F_Ilgalaikioturt46Nuotekuvalymas1" localSheetId="12">'Forma 13'!$K$76</definedName>
    <definedName name="VAS084_F_Ilgalaikioturt46Pavirsiniunuot1" localSheetId="12">'Forma 13'!$M$76</definedName>
    <definedName name="VAS084_F_Ilgalaikioturt46Turtovienetask1" localSheetId="12">'Forma 13'!$F$76</definedName>
    <definedName name="VAS084_F_Ilgalaikioturt47Apskaitosveikla1" localSheetId="12">'Forma 13'!$N$77</definedName>
    <definedName name="VAS084_F_Ilgalaikioturt47Geriamojovande7" localSheetId="12">'Forma 13'!$G$77</definedName>
    <definedName name="VAS084_F_Ilgalaikioturt47Geriamojovande8" localSheetId="12">'Forma 13'!$H$77</definedName>
    <definedName name="VAS084_F_Ilgalaikioturt47Geriamojovande9" localSheetId="12">'Forma 13'!$I$77</definedName>
    <definedName name="VAS084_F_Ilgalaikioturt47Inventorinisnu1" localSheetId="12">'Forma 13'!$D$77</definedName>
    <definedName name="VAS084_F_Ilgalaikioturt47Kitareguliuoja1" localSheetId="12">'Forma 13'!$O$77</definedName>
    <definedName name="VAS084_F_Ilgalaikioturt47Kitosveiklosne1" localSheetId="12">'Forma 13'!$P$77</definedName>
    <definedName name="VAS084_F_Ilgalaikioturt47Lrklimatokaito1" localSheetId="12">'Forma 13'!$E$77</definedName>
    <definedName name="VAS084_F_Ilgalaikioturt47Nuotekudumblot1" localSheetId="12">'Forma 13'!$L$77</definedName>
    <definedName name="VAS084_F_Ilgalaikioturt47Nuotekusurinki1" localSheetId="12">'Forma 13'!$J$77</definedName>
    <definedName name="VAS084_F_Ilgalaikioturt47Nuotekuvalymas1" localSheetId="12">'Forma 13'!$K$77</definedName>
    <definedName name="VAS084_F_Ilgalaikioturt47Pavirsiniunuot1" localSheetId="12">'Forma 13'!$M$77</definedName>
    <definedName name="VAS084_F_Ilgalaikioturt47Turtovienetask1" localSheetId="12">'Forma 13'!$F$77</definedName>
    <definedName name="VAS084_F_Ilgalaikioturt48Apskaitosveikla1" localSheetId="12">'Forma 13'!$N$78</definedName>
    <definedName name="VAS084_F_Ilgalaikioturt48Geriamojovande7" localSheetId="12">'Forma 13'!$G$78</definedName>
    <definedName name="VAS084_F_Ilgalaikioturt48Geriamojovande8" localSheetId="12">'Forma 13'!$H$78</definedName>
    <definedName name="VAS084_F_Ilgalaikioturt48Geriamojovande9" localSheetId="12">'Forma 13'!$I$78</definedName>
    <definedName name="VAS084_F_Ilgalaikioturt48Inventorinisnu1" localSheetId="12">'Forma 13'!$D$78</definedName>
    <definedName name="VAS084_F_Ilgalaikioturt48Kitareguliuoja1" localSheetId="12">'Forma 13'!$O$78</definedName>
    <definedName name="VAS084_F_Ilgalaikioturt48Kitosveiklosne1" localSheetId="12">'Forma 13'!$P$78</definedName>
    <definedName name="VAS084_F_Ilgalaikioturt48Lrklimatokaito1" localSheetId="12">'Forma 13'!$E$78</definedName>
    <definedName name="VAS084_F_Ilgalaikioturt48Nuotekudumblot1" localSheetId="12">'Forma 13'!$L$78</definedName>
    <definedName name="VAS084_F_Ilgalaikioturt48Nuotekusurinki1" localSheetId="12">'Forma 13'!$J$78</definedName>
    <definedName name="VAS084_F_Ilgalaikioturt48Nuotekuvalymas1" localSheetId="12">'Forma 13'!$K$78</definedName>
    <definedName name="VAS084_F_Ilgalaikioturt48Pavirsiniunuot1" localSheetId="12">'Forma 13'!$M$78</definedName>
    <definedName name="VAS084_F_Ilgalaikioturt48Turtovienetask1" localSheetId="12">'Forma 13'!$F$78</definedName>
    <definedName name="VAS084_F_Ilgalaikioturt49Apskaitosveikla1" localSheetId="12">'Forma 13'!$N$81</definedName>
    <definedName name="VAS084_F_Ilgalaikioturt49Geriamojovande7" localSheetId="12">'Forma 13'!$G$81</definedName>
    <definedName name="VAS084_F_Ilgalaikioturt49Geriamojovande8" localSheetId="12">'Forma 13'!$H$81</definedName>
    <definedName name="VAS084_F_Ilgalaikioturt49Geriamojovande9" localSheetId="12">'Forma 13'!$I$81</definedName>
    <definedName name="VAS084_F_Ilgalaikioturt49Inventorinisnu1" localSheetId="12">'Forma 13'!$D$81</definedName>
    <definedName name="VAS084_F_Ilgalaikioturt49Kitareguliuoja1" localSheetId="12">'Forma 13'!$O$81</definedName>
    <definedName name="VAS084_F_Ilgalaikioturt49Kitosveiklosne1" localSheetId="12">'Forma 13'!$P$81</definedName>
    <definedName name="VAS084_F_Ilgalaikioturt49Lrklimatokaito1" localSheetId="12">'Forma 13'!$E$81</definedName>
    <definedName name="VAS084_F_Ilgalaikioturt49Nuotekudumblot1" localSheetId="12">'Forma 13'!$L$81</definedName>
    <definedName name="VAS084_F_Ilgalaikioturt49Nuotekusurinki1" localSheetId="12">'Forma 13'!$J$81</definedName>
    <definedName name="VAS084_F_Ilgalaikioturt49Nuotekuvalymas1" localSheetId="12">'Forma 13'!$K$81</definedName>
    <definedName name="VAS084_F_Ilgalaikioturt49Pavirsiniunuot1" localSheetId="12">'Forma 13'!$M$81</definedName>
    <definedName name="VAS084_F_Ilgalaikioturt49Turtovienetask1" localSheetId="12">'Forma 13'!$F$81</definedName>
    <definedName name="VAS084_F_Ilgalaikioturt4Apskaitosveikla1" localSheetId="12">'Forma 13'!$N$17</definedName>
    <definedName name="VAS084_F_Ilgalaikioturt4Geriamojovande7" localSheetId="12">'Forma 13'!$G$17</definedName>
    <definedName name="VAS084_F_Ilgalaikioturt4Geriamojovande8" localSheetId="12">'Forma 13'!$H$17</definedName>
    <definedName name="VAS084_F_Ilgalaikioturt4Geriamojovande9" localSheetId="12">'Forma 13'!$I$17</definedName>
    <definedName name="VAS084_F_Ilgalaikioturt4Inventorinisnu1" localSheetId="12">'Forma 13'!$D$17</definedName>
    <definedName name="VAS084_F_Ilgalaikioturt4Kitareguliuoja1" localSheetId="12">'Forma 13'!$O$17</definedName>
    <definedName name="VAS084_F_Ilgalaikioturt4Kitosveiklosne1" localSheetId="12">'Forma 13'!$P$17</definedName>
    <definedName name="VAS084_F_Ilgalaikioturt4Lrklimatokaito1" localSheetId="12">'Forma 13'!$E$17</definedName>
    <definedName name="VAS084_F_Ilgalaikioturt4Nuotekudumblot1" localSheetId="12">'Forma 13'!$L$17</definedName>
    <definedName name="VAS084_F_Ilgalaikioturt4Nuotekusurinki1" localSheetId="12">'Forma 13'!$J$17</definedName>
    <definedName name="VAS084_F_Ilgalaikioturt4Nuotekuvalymas1" localSheetId="12">'Forma 13'!$K$17</definedName>
    <definedName name="VAS084_F_Ilgalaikioturt4Pavirsiniunuot1" localSheetId="12">'Forma 13'!$M$17</definedName>
    <definedName name="VAS084_F_Ilgalaikioturt4Turtovienetask1" localSheetId="12">'Forma 13'!$F$17</definedName>
    <definedName name="VAS084_F_Ilgalaikioturt50Apskaitosveikla1" localSheetId="12">'Forma 13'!$N$82</definedName>
    <definedName name="VAS084_F_Ilgalaikioturt50Geriamojovande7" localSheetId="12">'Forma 13'!$G$82</definedName>
    <definedName name="VAS084_F_Ilgalaikioturt50Geriamojovande8" localSheetId="12">'Forma 13'!$H$82</definedName>
    <definedName name="VAS084_F_Ilgalaikioturt50Geriamojovande9" localSheetId="12">'Forma 13'!$I$82</definedName>
    <definedName name="VAS084_F_Ilgalaikioturt50Inventorinisnu1" localSheetId="12">'Forma 13'!$D$82</definedName>
    <definedName name="VAS084_F_Ilgalaikioturt50Kitareguliuoja1" localSheetId="12">'Forma 13'!$O$82</definedName>
    <definedName name="VAS084_F_Ilgalaikioturt50Kitosveiklosne1" localSheetId="12">'Forma 13'!$P$82</definedName>
    <definedName name="VAS084_F_Ilgalaikioturt50Lrklimatokaito1" localSheetId="12">'Forma 13'!$E$82</definedName>
    <definedName name="VAS084_F_Ilgalaikioturt50Nuotekudumblot1" localSheetId="12">'Forma 13'!$L$82</definedName>
    <definedName name="VAS084_F_Ilgalaikioturt50Nuotekusurinki1" localSheetId="12">'Forma 13'!$J$82</definedName>
    <definedName name="VAS084_F_Ilgalaikioturt50Nuotekuvalymas1" localSheetId="12">'Forma 13'!$K$82</definedName>
    <definedName name="VAS084_F_Ilgalaikioturt50Pavirsiniunuot1" localSheetId="12">'Forma 13'!$M$82</definedName>
    <definedName name="VAS084_F_Ilgalaikioturt50Turtovienetask1" localSheetId="12">'Forma 13'!$F$82</definedName>
    <definedName name="VAS084_F_Ilgalaikioturt51Apskaitosveikla1" localSheetId="12">'Forma 13'!$N$83</definedName>
    <definedName name="VAS084_F_Ilgalaikioturt51Geriamojovande7" localSheetId="12">'Forma 13'!$G$83</definedName>
    <definedName name="VAS084_F_Ilgalaikioturt51Geriamojovande8" localSheetId="12">'Forma 13'!$H$83</definedName>
    <definedName name="VAS084_F_Ilgalaikioturt51Geriamojovande9" localSheetId="12">'Forma 13'!$I$83</definedName>
    <definedName name="VAS084_F_Ilgalaikioturt51Inventorinisnu1" localSheetId="12">'Forma 13'!$D$83</definedName>
    <definedName name="VAS084_F_Ilgalaikioturt51Kitareguliuoja1" localSheetId="12">'Forma 13'!$O$83</definedName>
    <definedName name="VAS084_F_Ilgalaikioturt51Kitosveiklosne1" localSheetId="12">'Forma 13'!$P$83</definedName>
    <definedName name="VAS084_F_Ilgalaikioturt51Lrklimatokaito1" localSheetId="12">'Forma 13'!$E$83</definedName>
    <definedName name="VAS084_F_Ilgalaikioturt51Nuotekudumblot1" localSheetId="12">'Forma 13'!$L$83</definedName>
    <definedName name="VAS084_F_Ilgalaikioturt51Nuotekusurinki1" localSheetId="12">'Forma 13'!$J$83</definedName>
    <definedName name="VAS084_F_Ilgalaikioturt51Nuotekuvalymas1" localSheetId="12">'Forma 13'!$K$83</definedName>
    <definedName name="VAS084_F_Ilgalaikioturt51Pavirsiniunuot1" localSheetId="12">'Forma 13'!$M$83</definedName>
    <definedName name="VAS084_F_Ilgalaikioturt51Turtovienetask1" localSheetId="12">'Forma 13'!$F$83</definedName>
    <definedName name="VAS084_F_Ilgalaikioturt52Apskaitosveikla1" localSheetId="12">'Forma 13'!$N$85</definedName>
    <definedName name="VAS084_F_Ilgalaikioturt52Geriamojovande7" localSheetId="12">'Forma 13'!$G$85</definedName>
    <definedName name="VAS084_F_Ilgalaikioturt52Geriamojovande8" localSheetId="12">'Forma 13'!$H$85</definedName>
    <definedName name="VAS084_F_Ilgalaikioturt52Geriamojovande9" localSheetId="12">'Forma 13'!$I$85</definedName>
    <definedName name="VAS084_F_Ilgalaikioturt52Inventorinisnu1" localSheetId="12">'Forma 13'!$D$85</definedName>
    <definedName name="VAS084_F_Ilgalaikioturt52Kitareguliuoja1" localSheetId="12">'Forma 13'!$O$85</definedName>
    <definedName name="VAS084_F_Ilgalaikioturt52Kitosveiklosne1" localSheetId="12">'Forma 13'!$P$85</definedName>
    <definedName name="VAS084_F_Ilgalaikioturt52Lrklimatokaito1" localSheetId="12">'Forma 13'!$E$85</definedName>
    <definedName name="VAS084_F_Ilgalaikioturt52Nuotekudumblot1" localSheetId="12">'Forma 13'!$L$85</definedName>
    <definedName name="VAS084_F_Ilgalaikioturt52Nuotekusurinki1" localSheetId="12">'Forma 13'!$J$85</definedName>
    <definedName name="VAS084_F_Ilgalaikioturt52Nuotekuvalymas1" localSheetId="12">'Forma 13'!$K$85</definedName>
    <definedName name="VAS084_F_Ilgalaikioturt52Pavirsiniunuot1" localSheetId="12">'Forma 13'!$M$85</definedName>
    <definedName name="VAS084_F_Ilgalaikioturt52Turtovienetask1" localSheetId="12">'Forma 13'!$F$85</definedName>
    <definedName name="VAS084_F_Ilgalaikioturt53Apskaitosveikla1" localSheetId="12">'Forma 13'!$N$86</definedName>
    <definedName name="VAS084_F_Ilgalaikioturt53Geriamojovande7" localSheetId="12">'Forma 13'!$G$86</definedName>
    <definedName name="VAS084_F_Ilgalaikioturt53Geriamojovande8" localSheetId="12">'Forma 13'!$H$86</definedName>
    <definedName name="VAS084_F_Ilgalaikioturt53Geriamojovande9" localSheetId="12">'Forma 13'!$I$86</definedName>
    <definedName name="VAS084_F_Ilgalaikioturt53Inventorinisnu1" localSheetId="12">'Forma 13'!$D$86</definedName>
    <definedName name="VAS084_F_Ilgalaikioturt53Kitareguliuoja1" localSheetId="12">'Forma 13'!$O$86</definedName>
    <definedName name="VAS084_F_Ilgalaikioturt53Kitosveiklosne1" localSheetId="12">'Forma 13'!$P$86</definedName>
    <definedName name="VAS084_F_Ilgalaikioturt53Lrklimatokaito1" localSheetId="12">'Forma 13'!$E$86</definedName>
    <definedName name="VAS084_F_Ilgalaikioturt53Nuotekudumblot1" localSheetId="12">'Forma 13'!$L$86</definedName>
    <definedName name="VAS084_F_Ilgalaikioturt53Nuotekusurinki1" localSheetId="12">'Forma 13'!$J$86</definedName>
    <definedName name="VAS084_F_Ilgalaikioturt53Nuotekuvalymas1" localSheetId="12">'Forma 13'!$K$86</definedName>
    <definedName name="VAS084_F_Ilgalaikioturt53Pavirsiniunuot1" localSheetId="12">'Forma 13'!$M$86</definedName>
    <definedName name="VAS084_F_Ilgalaikioturt53Turtovienetask1" localSheetId="12">'Forma 13'!$F$86</definedName>
    <definedName name="VAS084_F_Ilgalaikioturt54Apskaitosveikla1" localSheetId="12">'Forma 13'!$N$87</definedName>
    <definedName name="VAS084_F_Ilgalaikioturt54Geriamojovande7" localSheetId="12">'Forma 13'!$G$87</definedName>
    <definedName name="VAS084_F_Ilgalaikioturt54Geriamojovande8" localSheetId="12">'Forma 13'!$H$87</definedName>
    <definedName name="VAS084_F_Ilgalaikioturt54Geriamojovande9" localSheetId="12">'Forma 13'!$I$87</definedName>
    <definedName name="VAS084_F_Ilgalaikioturt54Inventorinisnu1" localSheetId="12">'Forma 13'!$D$87</definedName>
    <definedName name="VAS084_F_Ilgalaikioturt54Kitareguliuoja1" localSheetId="12">'Forma 13'!$O$87</definedName>
    <definedName name="VAS084_F_Ilgalaikioturt54Kitosveiklosne1" localSheetId="12">'Forma 13'!$P$87</definedName>
    <definedName name="VAS084_F_Ilgalaikioturt54Lrklimatokaito1" localSheetId="12">'Forma 13'!$E$87</definedName>
    <definedName name="VAS084_F_Ilgalaikioturt54Nuotekudumblot1" localSheetId="12">'Forma 13'!$L$87</definedName>
    <definedName name="VAS084_F_Ilgalaikioturt54Nuotekusurinki1" localSheetId="12">'Forma 13'!$J$87</definedName>
    <definedName name="VAS084_F_Ilgalaikioturt54Nuotekuvalymas1" localSheetId="12">'Forma 13'!$K$87</definedName>
    <definedName name="VAS084_F_Ilgalaikioturt54Pavirsiniunuot1" localSheetId="12">'Forma 13'!$M$87</definedName>
    <definedName name="VAS084_F_Ilgalaikioturt54Turtovienetask1" localSheetId="12">'Forma 13'!$F$87</definedName>
    <definedName name="VAS084_F_Ilgalaikioturt55Apskaitosveikla1" localSheetId="12">'Forma 13'!$N$89</definedName>
    <definedName name="VAS084_F_Ilgalaikioturt55Geriamojovande7" localSheetId="12">'Forma 13'!$G$89</definedName>
    <definedName name="VAS084_F_Ilgalaikioturt55Geriamojovande8" localSheetId="12">'Forma 13'!$H$89</definedName>
    <definedName name="VAS084_F_Ilgalaikioturt55Geriamojovande9" localSheetId="12">'Forma 13'!$I$89</definedName>
    <definedName name="VAS084_F_Ilgalaikioturt55Inventorinisnu1" localSheetId="12">'Forma 13'!$D$89</definedName>
    <definedName name="VAS084_F_Ilgalaikioturt55Kitareguliuoja1" localSheetId="12">'Forma 13'!$O$89</definedName>
    <definedName name="VAS084_F_Ilgalaikioturt55Kitosveiklosne1" localSheetId="12">'Forma 13'!$P$89</definedName>
    <definedName name="VAS084_F_Ilgalaikioturt55Lrklimatokaito1" localSheetId="12">'Forma 13'!$E$89</definedName>
    <definedName name="VAS084_F_Ilgalaikioturt55Nuotekudumblot1" localSheetId="12">'Forma 13'!$L$89</definedName>
    <definedName name="VAS084_F_Ilgalaikioturt55Nuotekusurinki1" localSheetId="12">'Forma 13'!$J$89</definedName>
    <definedName name="VAS084_F_Ilgalaikioturt55Nuotekuvalymas1" localSheetId="12">'Forma 13'!$K$89</definedName>
    <definedName name="VAS084_F_Ilgalaikioturt55Pavirsiniunuot1" localSheetId="12">'Forma 13'!$M$89</definedName>
    <definedName name="VAS084_F_Ilgalaikioturt55Turtovienetask1" localSheetId="12">'Forma 13'!$F$89</definedName>
    <definedName name="VAS084_F_Ilgalaikioturt56Apskaitosveikla1" localSheetId="12">'Forma 13'!$N$90</definedName>
    <definedName name="VAS084_F_Ilgalaikioturt56Geriamojovande7" localSheetId="12">'Forma 13'!$G$90</definedName>
    <definedName name="VAS084_F_Ilgalaikioturt56Geriamojovande8" localSheetId="12">'Forma 13'!$H$90</definedName>
    <definedName name="VAS084_F_Ilgalaikioturt56Geriamojovande9" localSheetId="12">'Forma 13'!$I$90</definedName>
    <definedName name="VAS084_F_Ilgalaikioturt56Inventorinisnu1" localSheetId="12">'Forma 13'!$D$90</definedName>
    <definedName name="VAS084_F_Ilgalaikioturt56Kitareguliuoja1" localSheetId="12">'Forma 13'!$O$90</definedName>
    <definedName name="VAS084_F_Ilgalaikioturt56Kitosveiklosne1" localSheetId="12">'Forma 13'!$P$90</definedName>
    <definedName name="VAS084_F_Ilgalaikioturt56Lrklimatokaito1" localSheetId="12">'Forma 13'!$E$90</definedName>
    <definedName name="VAS084_F_Ilgalaikioturt56Nuotekudumblot1" localSheetId="12">'Forma 13'!$L$90</definedName>
    <definedName name="VAS084_F_Ilgalaikioturt56Nuotekusurinki1" localSheetId="12">'Forma 13'!$J$90</definedName>
    <definedName name="VAS084_F_Ilgalaikioturt56Nuotekuvalymas1" localSheetId="12">'Forma 13'!$K$90</definedName>
    <definedName name="VAS084_F_Ilgalaikioturt56Pavirsiniunuot1" localSheetId="12">'Forma 13'!$M$90</definedName>
    <definedName name="VAS084_F_Ilgalaikioturt56Turtovienetask1" localSheetId="12">'Forma 13'!$F$90</definedName>
    <definedName name="VAS084_F_Ilgalaikioturt57Apskaitosveikla1" localSheetId="12">'Forma 13'!$N$91</definedName>
    <definedName name="VAS084_F_Ilgalaikioturt57Geriamojovande7" localSheetId="12">'Forma 13'!$G$91</definedName>
    <definedName name="VAS084_F_Ilgalaikioturt57Geriamojovande8" localSheetId="12">'Forma 13'!$H$91</definedName>
    <definedName name="VAS084_F_Ilgalaikioturt57Geriamojovande9" localSheetId="12">'Forma 13'!$I$91</definedName>
    <definedName name="VAS084_F_Ilgalaikioturt57Inventorinisnu1" localSheetId="12">'Forma 13'!$D$91</definedName>
    <definedName name="VAS084_F_Ilgalaikioturt57Kitareguliuoja1" localSheetId="12">'Forma 13'!$O$91</definedName>
    <definedName name="VAS084_F_Ilgalaikioturt57Kitosveiklosne1" localSheetId="12">'Forma 13'!$P$91</definedName>
    <definedName name="VAS084_F_Ilgalaikioturt57Lrklimatokaito1" localSheetId="12">'Forma 13'!$E$91</definedName>
    <definedName name="VAS084_F_Ilgalaikioturt57Nuotekudumblot1" localSheetId="12">'Forma 13'!$L$91</definedName>
    <definedName name="VAS084_F_Ilgalaikioturt57Nuotekusurinki1" localSheetId="12">'Forma 13'!$J$91</definedName>
    <definedName name="VAS084_F_Ilgalaikioturt57Nuotekuvalymas1" localSheetId="12">'Forma 13'!$K$91</definedName>
    <definedName name="VAS084_F_Ilgalaikioturt57Pavirsiniunuot1" localSheetId="12">'Forma 13'!$M$91</definedName>
    <definedName name="VAS084_F_Ilgalaikioturt57Turtovienetask1" localSheetId="12">'Forma 13'!$F$91</definedName>
    <definedName name="VAS084_F_Ilgalaikioturt58Apskaitosveikla1" localSheetId="12">'Forma 13'!$N$95</definedName>
    <definedName name="VAS084_F_Ilgalaikioturt58Geriamojovande7" localSheetId="12">'Forma 13'!$G$95</definedName>
    <definedName name="VAS084_F_Ilgalaikioturt58Geriamojovande8" localSheetId="12">'Forma 13'!$H$95</definedName>
    <definedName name="VAS084_F_Ilgalaikioturt58Geriamojovande9" localSheetId="12">'Forma 13'!$I$95</definedName>
    <definedName name="VAS084_F_Ilgalaikioturt58Inventorinisnu1" localSheetId="12">'Forma 13'!$D$95</definedName>
    <definedName name="VAS084_F_Ilgalaikioturt58Kitareguliuoja1" localSheetId="12">'Forma 13'!$O$95</definedName>
    <definedName name="VAS084_F_Ilgalaikioturt58Kitosveiklosne1" localSheetId="12">'Forma 13'!$P$95</definedName>
    <definedName name="VAS084_F_Ilgalaikioturt58Lrklimatokaito1" localSheetId="12">'Forma 13'!$E$95</definedName>
    <definedName name="VAS084_F_Ilgalaikioturt58Nuotekudumblot1" localSheetId="12">'Forma 13'!$L$95</definedName>
    <definedName name="VAS084_F_Ilgalaikioturt58Nuotekusurinki1" localSheetId="12">'Forma 13'!$J$95</definedName>
    <definedName name="VAS084_F_Ilgalaikioturt58Nuotekuvalymas1" localSheetId="12">'Forma 13'!$K$95</definedName>
    <definedName name="VAS084_F_Ilgalaikioturt58Pavirsiniunuot1" localSheetId="12">'Forma 13'!$M$95</definedName>
    <definedName name="VAS084_F_Ilgalaikioturt58Turtovienetask1" localSheetId="12">'Forma 13'!$F$95</definedName>
    <definedName name="VAS084_F_Ilgalaikioturt59Apskaitosveikla1" localSheetId="12">'Forma 13'!$N$96</definedName>
    <definedName name="VAS084_F_Ilgalaikioturt59Geriamojovande7" localSheetId="12">'Forma 13'!$G$96</definedName>
    <definedName name="VAS084_F_Ilgalaikioturt59Geriamojovande8" localSheetId="12">'Forma 13'!$H$96</definedName>
    <definedName name="VAS084_F_Ilgalaikioturt59Geriamojovande9" localSheetId="12">'Forma 13'!$I$96</definedName>
    <definedName name="VAS084_F_Ilgalaikioturt59Inventorinisnu1" localSheetId="12">'Forma 13'!$D$96</definedName>
    <definedName name="VAS084_F_Ilgalaikioturt59Kitareguliuoja1" localSheetId="12">'Forma 13'!$O$96</definedName>
    <definedName name="VAS084_F_Ilgalaikioturt59Kitosveiklosne1" localSheetId="12">'Forma 13'!$P$96</definedName>
    <definedName name="VAS084_F_Ilgalaikioturt59Lrklimatokaito1" localSheetId="12">'Forma 13'!$E$96</definedName>
    <definedName name="VAS084_F_Ilgalaikioturt59Nuotekudumblot1" localSheetId="12">'Forma 13'!$L$96</definedName>
    <definedName name="VAS084_F_Ilgalaikioturt59Nuotekusurinki1" localSheetId="12">'Forma 13'!$J$96</definedName>
    <definedName name="VAS084_F_Ilgalaikioturt59Nuotekuvalymas1" localSheetId="12">'Forma 13'!$K$96</definedName>
    <definedName name="VAS084_F_Ilgalaikioturt59Pavirsiniunuot1" localSheetId="12">'Forma 13'!$M$96</definedName>
    <definedName name="VAS084_F_Ilgalaikioturt59Turtovienetask1" localSheetId="12">'Forma 13'!$F$96</definedName>
    <definedName name="VAS084_F_Ilgalaikioturt5Apskaitosveikla1" localSheetId="12">'Forma 13'!$N$18</definedName>
    <definedName name="VAS084_F_Ilgalaikioturt5Geriamojovande7" localSheetId="12">'Forma 13'!$G$18</definedName>
    <definedName name="VAS084_F_Ilgalaikioturt5Geriamojovande8" localSheetId="12">'Forma 13'!$H$18</definedName>
    <definedName name="VAS084_F_Ilgalaikioturt5Geriamojovande9" localSheetId="12">'Forma 13'!$I$18</definedName>
    <definedName name="VAS084_F_Ilgalaikioturt5Inventorinisnu1" localSheetId="12">'Forma 13'!$D$18</definedName>
    <definedName name="VAS084_F_Ilgalaikioturt5Kitareguliuoja1" localSheetId="12">'Forma 13'!$O$18</definedName>
    <definedName name="VAS084_F_Ilgalaikioturt5Kitosveiklosne1" localSheetId="12">'Forma 13'!$P$18</definedName>
    <definedName name="VAS084_F_Ilgalaikioturt5Lrklimatokaito1" localSheetId="12">'Forma 13'!$E$18</definedName>
    <definedName name="VAS084_F_Ilgalaikioturt5Nuotekudumblot1" localSheetId="12">'Forma 13'!$L$18</definedName>
    <definedName name="VAS084_F_Ilgalaikioturt5Nuotekusurinki1" localSheetId="12">'Forma 13'!$J$18</definedName>
    <definedName name="VAS084_F_Ilgalaikioturt5Nuotekuvalymas1" localSheetId="12">'Forma 13'!$K$18</definedName>
    <definedName name="VAS084_F_Ilgalaikioturt5Pavirsiniunuot1" localSheetId="12">'Forma 13'!$M$18</definedName>
    <definedName name="VAS084_F_Ilgalaikioturt5Turtovienetask1" localSheetId="12">'Forma 13'!$F$18</definedName>
    <definedName name="VAS084_F_Ilgalaikioturt60Apskaitosveikla1" localSheetId="12">'Forma 13'!$N$97</definedName>
    <definedName name="VAS084_F_Ilgalaikioturt60Geriamojovande7" localSheetId="12">'Forma 13'!$G$97</definedName>
    <definedName name="VAS084_F_Ilgalaikioturt60Geriamojovande8" localSheetId="12">'Forma 13'!$H$97</definedName>
    <definedName name="VAS084_F_Ilgalaikioturt60Geriamojovande9" localSheetId="12">'Forma 13'!$I$97</definedName>
    <definedName name="VAS084_F_Ilgalaikioturt60Inventorinisnu1" localSheetId="12">'Forma 13'!$D$97</definedName>
    <definedName name="VAS084_F_Ilgalaikioturt60Kitareguliuoja1" localSheetId="12">'Forma 13'!$O$97</definedName>
    <definedName name="VAS084_F_Ilgalaikioturt60Kitosveiklosne1" localSheetId="12">'Forma 13'!$P$97</definedName>
    <definedName name="VAS084_F_Ilgalaikioturt60Lrklimatokaito1" localSheetId="12">'Forma 13'!$E$97</definedName>
    <definedName name="VAS084_F_Ilgalaikioturt60Nuotekudumblot1" localSheetId="12">'Forma 13'!$L$97</definedName>
    <definedName name="VAS084_F_Ilgalaikioturt60Nuotekusurinki1" localSheetId="12">'Forma 13'!$J$97</definedName>
    <definedName name="VAS084_F_Ilgalaikioturt60Nuotekuvalymas1" localSheetId="12">'Forma 13'!$K$97</definedName>
    <definedName name="VAS084_F_Ilgalaikioturt60Pavirsiniunuot1" localSheetId="12">'Forma 13'!$M$97</definedName>
    <definedName name="VAS084_F_Ilgalaikioturt60Turtovienetask1" localSheetId="12">'Forma 13'!$F$97</definedName>
    <definedName name="VAS084_F_Ilgalaikioturt61Apskaitosveikla1" localSheetId="12">'Forma 13'!$N$99</definedName>
    <definedName name="VAS084_F_Ilgalaikioturt61Geriamojovande7" localSheetId="12">'Forma 13'!$G$99</definedName>
    <definedName name="VAS084_F_Ilgalaikioturt61Geriamojovande8" localSheetId="12">'Forma 13'!$H$99</definedName>
    <definedName name="VAS084_F_Ilgalaikioturt61Geriamojovande9" localSheetId="12">'Forma 13'!$I$99</definedName>
    <definedName name="VAS084_F_Ilgalaikioturt61Inventorinisnu1" localSheetId="12">'Forma 13'!$D$99</definedName>
    <definedName name="VAS084_F_Ilgalaikioturt61Kitareguliuoja1" localSheetId="12">'Forma 13'!$O$99</definedName>
    <definedName name="VAS084_F_Ilgalaikioturt61Kitosveiklosne1" localSheetId="12">'Forma 13'!$P$99</definedName>
    <definedName name="VAS084_F_Ilgalaikioturt61Lrklimatokaito1" localSheetId="12">'Forma 13'!$E$99</definedName>
    <definedName name="VAS084_F_Ilgalaikioturt61Nuotekudumblot1" localSheetId="12">'Forma 13'!$L$99</definedName>
    <definedName name="VAS084_F_Ilgalaikioturt61Nuotekusurinki1" localSheetId="12">'Forma 13'!$J$99</definedName>
    <definedName name="VAS084_F_Ilgalaikioturt61Nuotekuvalymas1" localSheetId="12">'Forma 13'!$K$99</definedName>
    <definedName name="VAS084_F_Ilgalaikioturt61Pavirsiniunuot1" localSheetId="12">'Forma 13'!$M$99</definedName>
    <definedName name="VAS084_F_Ilgalaikioturt61Turtovienetask1" localSheetId="12">'Forma 13'!$F$99</definedName>
    <definedName name="VAS084_F_Ilgalaikioturt62Apskaitosveikla1" localSheetId="12">'Forma 13'!$N$100</definedName>
    <definedName name="VAS084_F_Ilgalaikioturt62Geriamojovande7" localSheetId="12">'Forma 13'!$G$100</definedName>
    <definedName name="VAS084_F_Ilgalaikioturt62Geriamojovande8" localSheetId="12">'Forma 13'!$H$100</definedName>
    <definedName name="VAS084_F_Ilgalaikioturt62Geriamojovande9" localSheetId="12">'Forma 13'!$I$100</definedName>
    <definedName name="VAS084_F_Ilgalaikioturt62Inventorinisnu1" localSheetId="12">'Forma 13'!$D$100</definedName>
    <definedName name="VAS084_F_Ilgalaikioturt62Kitareguliuoja1" localSheetId="12">'Forma 13'!$O$100</definedName>
    <definedName name="VAS084_F_Ilgalaikioturt62Kitosveiklosne1" localSheetId="12">'Forma 13'!$P$100</definedName>
    <definedName name="VAS084_F_Ilgalaikioturt62Lrklimatokaito1" localSheetId="12">'Forma 13'!$E$100</definedName>
    <definedName name="VAS084_F_Ilgalaikioturt62Nuotekudumblot1" localSheetId="12">'Forma 13'!$L$100</definedName>
    <definedName name="VAS084_F_Ilgalaikioturt62Nuotekusurinki1" localSheetId="12">'Forma 13'!$J$100</definedName>
    <definedName name="VAS084_F_Ilgalaikioturt62Nuotekuvalymas1" localSheetId="12">'Forma 13'!$K$100</definedName>
    <definedName name="VAS084_F_Ilgalaikioturt62Pavirsiniunuot1" localSheetId="12">'Forma 13'!$M$100</definedName>
    <definedName name="VAS084_F_Ilgalaikioturt62Turtovienetask1" localSheetId="12">'Forma 13'!$F$100</definedName>
    <definedName name="VAS084_F_Ilgalaikioturt63Apskaitosveikla1" localSheetId="12">'Forma 13'!$N$101</definedName>
    <definedName name="VAS084_F_Ilgalaikioturt63Geriamojovande7" localSheetId="12">'Forma 13'!$G$101</definedName>
    <definedName name="VAS084_F_Ilgalaikioturt63Geriamojovande8" localSheetId="12">'Forma 13'!$H$101</definedName>
    <definedName name="VAS084_F_Ilgalaikioturt63Geriamojovande9" localSheetId="12">'Forma 13'!$I$101</definedName>
    <definedName name="VAS084_F_Ilgalaikioturt63Inventorinisnu1" localSheetId="12">'Forma 13'!$D$101</definedName>
    <definedName name="VAS084_F_Ilgalaikioturt63Kitareguliuoja1" localSheetId="12">'Forma 13'!$O$101</definedName>
    <definedName name="VAS084_F_Ilgalaikioturt63Kitosveiklosne1" localSheetId="12">'Forma 13'!$P$101</definedName>
    <definedName name="VAS084_F_Ilgalaikioturt63Lrklimatokaito1" localSheetId="12">'Forma 13'!$E$101</definedName>
    <definedName name="VAS084_F_Ilgalaikioturt63Nuotekudumblot1" localSheetId="12">'Forma 13'!$L$101</definedName>
    <definedName name="VAS084_F_Ilgalaikioturt63Nuotekusurinki1" localSheetId="12">'Forma 13'!$J$101</definedName>
    <definedName name="VAS084_F_Ilgalaikioturt63Nuotekuvalymas1" localSheetId="12">'Forma 13'!$K$101</definedName>
    <definedName name="VAS084_F_Ilgalaikioturt63Pavirsiniunuot1" localSheetId="12">'Forma 13'!$M$101</definedName>
    <definedName name="VAS084_F_Ilgalaikioturt63Turtovienetask1" localSheetId="12">'Forma 13'!$F$101</definedName>
    <definedName name="VAS084_F_Ilgalaikioturt64Apskaitosveikla1" localSheetId="12">'Forma 13'!$N$103</definedName>
    <definedName name="VAS084_F_Ilgalaikioturt64Geriamojovande7" localSheetId="12">'Forma 13'!$G$103</definedName>
    <definedName name="VAS084_F_Ilgalaikioturt64Geriamojovande8" localSheetId="12">'Forma 13'!$H$103</definedName>
    <definedName name="VAS084_F_Ilgalaikioturt64Geriamojovande9" localSheetId="12">'Forma 13'!$I$103</definedName>
    <definedName name="VAS084_F_Ilgalaikioturt64Inventorinisnu1" localSheetId="12">'Forma 13'!$D$103</definedName>
    <definedName name="VAS084_F_Ilgalaikioturt64Kitareguliuoja1" localSheetId="12">'Forma 13'!$O$103</definedName>
    <definedName name="VAS084_F_Ilgalaikioturt64Kitosveiklosne1" localSheetId="12">'Forma 13'!$P$103</definedName>
    <definedName name="VAS084_F_Ilgalaikioturt64Lrklimatokaito1" localSheetId="12">'Forma 13'!$E$103</definedName>
    <definedName name="VAS084_F_Ilgalaikioturt64Nuotekudumblot1" localSheetId="12">'Forma 13'!$L$103</definedName>
    <definedName name="VAS084_F_Ilgalaikioturt64Nuotekusurinki1" localSheetId="12">'Forma 13'!$J$103</definedName>
    <definedName name="VAS084_F_Ilgalaikioturt64Nuotekuvalymas1" localSheetId="12">'Forma 13'!$K$103</definedName>
    <definedName name="VAS084_F_Ilgalaikioturt64Pavirsiniunuot1" localSheetId="12">'Forma 13'!$M$103</definedName>
    <definedName name="VAS084_F_Ilgalaikioturt64Turtovienetask1" localSheetId="12">'Forma 13'!$F$103</definedName>
    <definedName name="VAS084_F_Ilgalaikioturt65Apskaitosveikla1" localSheetId="12">'Forma 13'!$N$104</definedName>
    <definedName name="VAS084_F_Ilgalaikioturt65Geriamojovande7" localSheetId="12">'Forma 13'!$G$104</definedName>
    <definedName name="VAS084_F_Ilgalaikioturt65Geriamojovande8" localSheetId="12">'Forma 13'!$H$104</definedName>
    <definedName name="VAS084_F_Ilgalaikioturt65Geriamojovande9" localSheetId="12">'Forma 13'!$I$104</definedName>
    <definedName name="VAS084_F_Ilgalaikioturt65Inventorinisnu1" localSheetId="12">'Forma 13'!$D$104</definedName>
    <definedName name="VAS084_F_Ilgalaikioturt65Kitareguliuoja1" localSheetId="12">'Forma 13'!$O$104</definedName>
    <definedName name="VAS084_F_Ilgalaikioturt65Kitosveiklosne1" localSheetId="12">'Forma 13'!$P$104</definedName>
    <definedName name="VAS084_F_Ilgalaikioturt65Lrklimatokaito1" localSheetId="12">'Forma 13'!$E$104</definedName>
    <definedName name="VAS084_F_Ilgalaikioturt65Nuotekudumblot1" localSheetId="12">'Forma 13'!$L$104</definedName>
    <definedName name="VAS084_F_Ilgalaikioturt65Nuotekusurinki1" localSheetId="12">'Forma 13'!$J$104</definedName>
    <definedName name="VAS084_F_Ilgalaikioturt65Nuotekuvalymas1" localSheetId="12">'Forma 13'!$K$104</definedName>
    <definedName name="VAS084_F_Ilgalaikioturt65Pavirsiniunuot1" localSheetId="12">'Forma 13'!$M$104</definedName>
    <definedName name="VAS084_F_Ilgalaikioturt65Turtovienetask1" localSheetId="12">'Forma 13'!$F$104</definedName>
    <definedName name="VAS084_F_Ilgalaikioturt66Apskaitosveikla1" localSheetId="12">'Forma 13'!$N$105</definedName>
    <definedName name="VAS084_F_Ilgalaikioturt66Geriamojovande7" localSheetId="12">'Forma 13'!$G$105</definedName>
    <definedName name="VAS084_F_Ilgalaikioturt66Geriamojovande8" localSheetId="12">'Forma 13'!$H$105</definedName>
    <definedName name="VAS084_F_Ilgalaikioturt66Geriamojovande9" localSheetId="12">'Forma 13'!$I$105</definedName>
    <definedName name="VAS084_F_Ilgalaikioturt66Inventorinisnu1" localSheetId="12">'Forma 13'!$D$105</definedName>
    <definedName name="VAS084_F_Ilgalaikioturt66Kitareguliuoja1" localSheetId="12">'Forma 13'!$O$105</definedName>
    <definedName name="VAS084_F_Ilgalaikioturt66Kitosveiklosne1" localSheetId="12">'Forma 13'!$P$105</definedName>
    <definedName name="VAS084_F_Ilgalaikioturt66Lrklimatokaito1" localSheetId="12">'Forma 13'!$E$105</definedName>
    <definedName name="VAS084_F_Ilgalaikioturt66Nuotekudumblot1" localSheetId="12">'Forma 13'!$L$105</definedName>
    <definedName name="VAS084_F_Ilgalaikioturt66Nuotekusurinki1" localSheetId="12">'Forma 13'!$J$105</definedName>
    <definedName name="VAS084_F_Ilgalaikioturt66Nuotekuvalymas1" localSheetId="12">'Forma 13'!$K$105</definedName>
    <definedName name="VAS084_F_Ilgalaikioturt66Pavirsiniunuot1" localSheetId="12">'Forma 13'!$M$105</definedName>
    <definedName name="VAS084_F_Ilgalaikioturt66Turtovienetask1" localSheetId="12">'Forma 13'!$F$105</definedName>
    <definedName name="VAS084_F_Ilgalaikioturt67Apskaitosveikla1" localSheetId="12">'Forma 13'!$N$108</definedName>
    <definedName name="VAS084_F_Ilgalaikioturt67Geriamojovande7" localSheetId="12">'Forma 13'!$G$108</definedName>
    <definedName name="VAS084_F_Ilgalaikioturt67Geriamojovande8" localSheetId="12">'Forma 13'!$H$108</definedName>
    <definedName name="VAS084_F_Ilgalaikioturt67Geriamojovande9" localSheetId="12">'Forma 13'!$I$108</definedName>
    <definedName name="VAS084_F_Ilgalaikioturt67Inventorinisnu1" localSheetId="12">'Forma 13'!$D$108</definedName>
    <definedName name="VAS084_F_Ilgalaikioturt67Kitareguliuoja1" localSheetId="12">'Forma 13'!$O$108</definedName>
    <definedName name="VAS084_F_Ilgalaikioturt67Kitosveiklosne1" localSheetId="12">'Forma 13'!$P$108</definedName>
    <definedName name="VAS084_F_Ilgalaikioturt67Lrklimatokaito1" localSheetId="12">'Forma 13'!$E$108</definedName>
    <definedName name="VAS084_F_Ilgalaikioturt67Nuotekudumblot1" localSheetId="12">'Forma 13'!$L$108</definedName>
    <definedName name="VAS084_F_Ilgalaikioturt67Nuotekusurinki1" localSheetId="12">'Forma 13'!$J$108</definedName>
    <definedName name="VAS084_F_Ilgalaikioturt67Nuotekuvalymas1" localSheetId="12">'Forma 13'!$K$108</definedName>
    <definedName name="VAS084_F_Ilgalaikioturt67Pavirsiniunuot1" localSheetId="12">'Forma 13'!$M$108</definedName>
    <definedName name="VAS084_F_Ilgalaikioturt67Turtovienetask1" localSheetId="12">'Forma 13'!$F$108</definedName>
    <definedName name="VAS084_F_Ilgalaikioturt68Apskaitosveikla1" localSheetId="12">'Forma 13'!$N$109</definedName>
    <definedName name="VAS084_F_Ilgalaikioturt68Geriamojovande7" localSheetId="12">'Forma 13'!$G$109</definedName>
    <definedName name="VAS084_F_Ilgalaikioturt68Geriamojovande8" localSheetId="12">'Forma 13'!$H$109</definedName>
    <definedName name="VAS084_F_Ilgalaikioturt68Geriamojovande9" localSheetId="12">'Forma 13'!$I$109</definedName>
    <definedName name="VAS084_F_Ilgalaikioturt68Inventorinisnu1" localSheetId="12">'Forma 13'!$D$109</definedName>
    <definedName name="VAS084_F_Ilgalaikioturt68Kitareguliuoja1" localSheetId="12">'Forma 13'!$O$109</definedName>
    <definedName name="VAS084_F_Ilgalaikioturt68Kitosveiklosne1" localSheetId="12">'Forma 13'!$P$109</definedName>
    <definedName name="VAS084_F_Ilgalaikioturt68Lrklimatokaito1" localSheetId="12">'Forma 13'!$E$109</definedName>
    <definedName name="VAS084_F_Ilgalaikioturt68Nuotekudumblot1" localSheetId="12">'Forma 13'!$L$109</definedName>
    <definedName name="VAS084_F_Ilgalaikioturt68Nuotekusurinki1" localSheetId="12">'Forma 13'!$J$109</definedName>
    <definedName name="VAS084_F_Ilgalaikioturt68Nuotekuvalymas1" localSheetId="12">'Forma 13'!$K$109</definedName>
    <definedName name="VAS084_F_Ilgalaikioturt68Pavirsiniunuot1" localSheetId="12">'Forma 13'!$M$109</definedName>
    <definedName name="VAS084_F_Ilgalaikioturt68Turtovienetask1" localSheetId="12">'Forma 13'!$F$109</definedName>
    <definedName name="VAS084_F_Ilgalaikioturt69Apskaitosveikla1" localSheetId="12">'Forma 13'!$N$110</definedName>
    <definedName name="VAS084_F_Ilgalaikioturt69Geriamojovande7" localSheetId="12">'Forma 13'!$G$110</definedName>
    <definedName name="VAS084_F_Ilgalaikioturt69Geriamojovande8" localSheetId="12">'Forma 13'!$H$110</definedName>
    <definedName name="VAS084_F_Ilgalaikioturt69Geriamojovande9" localSheetId="12">'Forma 13'!$I$110</definedName>
    <definedName name="VAS084_F_Ilgalaikioturt69Inventorinisnu1" localSheetId="12">'Forma 13'!$D$110</definedName>
    <definedName name="VAS084_F_Ilgalaikioturt69Kitareguliuoja1" localSheetId="12">'Forma 13'!$O$110</definedName>
    <definedName name="VAS084_F_Ilgalaikioturt69Kitosveiklosne1" localSheetId="12">'Forma 13'!$P$110</definedName>
    <definedName name="VAS084_F_Ilgalaikioturt69Lrklimatokaito1" localSheetId="12">'Forma 13'!$E$110</definedName>
    <definedName name="VAS084_F_Ilgalaikioturt69Nuotekudumblot1" localSheetId="12">'Forma 13'!$L$110</definedName>
    <definedName name="VAS084_F_Ilgalaikioturt69Nuotekusurinki1" localSheetId="12">'Forma 13'!$J$110</definedName>
    <definedName name="VAS084_F_Ilgalaikioturt69Nuotekuvalymas1" localSheetId="12">'Forma 13'!$K$110</definedName>
    <definedName name="VAS084_F_Ilgalaikioturt69Pavirsiniunuot1" localSheetId="12">'Forma 13'!$M$110</definedName>
    <definedName name="VAS084_F_Ilgalaikioturt69Turtovienetask1" localSheetId="12">'Forma 13'!$F$110</definedName>
    <definedName name="VAS084_F_Ilgalaikioturt6Apskaitosveikla1" localSheetId="12">'Forma 13'!$N$19</definedName>
    <definedName name="VAS084_F_Ilgalaikioturt6Geriamojovande7" localSheetId="12">'Forma 13'!$G$19</definedName>
    <definedName name="VAS084_F_Ilgalaikioturt6Geriamojovande8" localSheetId="12">'Forma 13'!$H$19</definedName>
    <definedName name="VAS084_F_Ilgalaikioturt6Geriamojovande9" localSheetId="12">'Forma 13'!$I$19</definedName>
    <definedName name="VAS084_F_Ilgalaikioturt6Inventorinisnu1" localSheetId="12">'Forma 13'!$D$19</definedName>
    <definedName name="VAS084_F_Ilgalaikioturt6Kitareguliuoja1" localSheetId="12">'Forma 13'!$O$19</definedName>
    <definedName name="VAS084_F_Ilgalaikioturt6Kitosveiklosne1" localSheetId="12">'Forma 13'!$P$19</definedName>
    <definedName name="VAS084_F_Ilgalaikioturt6Lrklimatokaito1" localSheetId="12">'Forma 13'!$E$19</definedName>
    <definedName name="VAS084_F_Ilgalaikioturt6Nuotekudumblot1" localSheetId="12">'Forma 13'!$L$19</definedName>
    <definedName name="VAS084_F_Ilgalaikioturt6Nuotekusurinki1" localSheetId="12">'Forma 13'!$J$19</definedName>
    <definedName name="VAS084_F_Ilgalaikioturt6Nuotekuvalymas1" localSheetId="12">'Forma 13'!$K$19</definedName>
    <definedName name="VAS084_F_Ilgalaikioturt6Pavirsiniunuot1" localSheetId="12">'Forma 13'!$M$19</definedName>
    <definedName name="VAS084_F_Ilgalaikioturt6Turtovienetask1" localSheetId="12">'Forma 13'!$F$19</definedName>
    <definedName name="VAS084_F_Ilgalaikioturt70Apskaitosveikla1" localSheetId="12">'Forma 13'!$N$112</definedName>
    <definedName name="VAS084_F_Ilgalaikioturt70Geriamojovande7" localSheetId="12">'Forma 13'!$G$112</definedName>
    <definedName name="VAS084_F_Ilgalaikioturt70Geriamojovande8" localSheetId="12">'Forma 13'!$H$112</definedName>
    <definedName name="VAS084_F_Ilgalaikioturt70Geriamojovande9" localSheetId="12">'Forma 13'!$I$112</definedName>
    <definedName name="VAS084_F_Ilgalaikioturt70Inventorinisnu1" localSheetId="12">'Forma 13'!$D$112</definedName>
    <definedName name="VAS084_F_Ilgalaikioturt70Kitareguliuoja1" localSheetId="12">'Forma 13'!$O$112</definedName>
    <definedName name="VAS084_F_Ilgalaikioturt70Kitosveiklosne1" localSheetId="12">'Forma 13'!$P$112</definedName>
    <definedName name="VAS084_F_Ilgalaikioturt70Lrklimatokaito1" localSheetId="12">'Forma 13'!$E$112</definedName>
    <definedName name="VAS084_F_Ilgalaikioturt70Nuotekudumblot1" localSheetId="12">'Forma 13'!$L$112</definedName>
    <definedName name="VAS084_F_Ilgalaikioturt70Nuotekusurinki1" localSheetId="12">'Forma 13'!$J$112</definedName>
    <definedName name="VAS084_F_Ilgalaikioturt70Nuotekuvalymas1" localSheetId="12">'Forma 13'!$K$112</definedName>
    <definedName name="VAS084_F_Ilgalaikioturt70Pavirsiniunuot1" localSheetId="12">'Forma 13'!$M$112</definedName>
    <definedName name="VAS084_F_Ilgalaikioturt70Turtovienetask1" localSheetId="12">'Forma 13'!$F$112</definedName>
    <definedName name="VAS084_F_Ilgalaikioturt71Apskaitosveikla1" localSheetId="12">'Forma 13'!$N$113</definedName>
    <definedName name="VAS084_F_Ilgalaikioturt71Geriamojovande7" localSheetId="12">'Forma 13'!$G$113</definedName>
    <definedName name="VAS084_F_Ilgalaikioturt71Geriamojovande8" localSheetId="12">'Forma 13'!$H$113</definedName>
    <definedName name="VAS084_F_Ilgalaikioturt71Geriamojovande9" localSheetId="12">'Forma 13'!$I$113</definedName>
    <definedName name="VAS084_F_Ilgalaikioturt71Inventorinisnu1" localSheetId="12">'Forma 13'!$D$113</definedName>
    <definedName name="VAS084_F_Ilgalaikioturt71Kitareguliuoja1" localSheetId="12">'Forma 13'!$O$113</definedName>
    <definedName name="VAS084_F_Ilgalaikioturt71Kitosveiklosne1" localSheetId="12">'Forma 13'!$P$113</definedName>
    <definedName name="VAS084_F_Ilgalaikioturt71Lrklimatokaito1" localSheetId="12">'Forma 13'!$E$113</definedName>
    <definedName name="VAS084_F_Ilgalaikioturt71Nuotekudumblot1" localSheetId="12">'Forma 13'!$L$113</definedName>
    <definedName name="VAS084_F_Ilgalaikioturt71Nuotekusurinki1" localSheetId="12">'Forma 13'!$J$113</definedName>
    <definedName name="VAS084_F_Ilgalaikioturt71Nuotekuvalymas1" localSheetId="12">'Forma 13'!$K$113</definedName>
    <definedName name="VAS084_F_Ilgalaikioturt71Pavirsiniunuot1" localSheetId="12">'Forma 13'!$M$113</definedName>
    <definedName name="VAS084_F_Ilgalaikioturt71Turtovienetask1" localSheetId="12">'Forma 13'!$F$113</definedName>
    <definedName name="VAS084_F_Ilgalaikioturt72Apskaitosveikla1" localSheetId="12">'Forma 13'!$N$114</definedName>
    <definedName name="VAS084_F_Ilgalaikioturt72Geriamojovande7" localSheetId="12">'Forma 13'!$G$114</definedName>
    <definedName name="VAS084_F_Ilgalaikioturt72Geriamojovande8" localSheetId="12">'Forma 13'!$H$114</definedName>
    <definedName name="VAS084_F_Ilgalaikioturt72Geriamojovande9" localSheetId="12">'Forma 13'!$I$114</definedName>
    <definedName name="VAS084_F_Ilgalaikioturt72Inventorinisnu1" localSheetId="12">'Forma 13'!$D$114</definedName>
    <definedName name="VAS084_F_Ilgalaikioturt72Kitareguliuoja1" localSheetId="12">'Forma 13'!$O$114</definedName>
    <definedName name="VAS084_F_Ilgalaikioturt72Kitosveiklosne1" localSheetId="12">'Forma 13'!$P$114</definedName>
    <definedName name="VAS084_F_Ilgalaikioturt72Lrklimatokaito1" localSheetId="12">'Forma 13'!$E$114</definedName>
    <definedName name="VAS084_F_Ilgalaikioturt72Nuotekudumblot1" localSheetId="12">'Forma 13'!$L$114</definedName>
    <definedName name="VAS084_F_Ilgalaikioturt72Nuotekusurinki1" localSheetId="12">'Forma 13'!$J$114</definedName>
    <definedName name="VAS084_F_Ilgalaikioturt72Nuotekuvalymas1" localSheetId="12">'Forma 13'!$K$114</definedName>
    <definedName name="VAS084_F_Ilgalaikioturt72Pavirsiniunuot1" localSheetId="12">'Forma 13'!$M$114</definedName>
    <definedName name="VAS084_F_Ilgalaikioturt72Turtovienetask1" localSheetId="12">'Forma 13'!$F$114</definedName>
    <definedName name="VAS084_F_Ilgalaikioturt73Apskaitosveikla1" localSheetId="12">'Forma 13'!$N$116</definedName>
    <definedName name="VAS084_F_Ilgalaikioturt73Geriamojovande7" localSheetId="12">'Forma 13'!$G$116</definedName>
    <definedName name="VAS084_F_Ilgalaikioturt73Geriamojovande8" localSheetId="12">'Forma 13'!$H$116</definedName>
    <definedName name="VAS084_F_Ilgalaikioturt73Geriamojovande9" localSheetId="12">'Forma 13'!$I$116</definedName>
    <definedName name="VAS084_F_Ilgalaikioturt73Inventorinisnu1" localSheetId="12">'Forma 13'!$D$116</definedName>
    <definedName name="VAS084_F_Ilgalaikioturt73Kitareguliuoja1" localSheetId="12">'Forma 13'!$O$116</definedName>
    <definedName name="VAS084_F_Ilgalaikioturt73Kitosveiklosne1" localSheetId="12">'Forma 13'!$P$116</definedName>
    <definedName name="VAS084_F_Ilgalaikioturt73Lrklimatokaito1" localSheetId="12">'Forma 13'!$E$116</definedName>
    <definedName name="VAS084_F_Ilgalaikioturt73Nuotekudumblot1" localSheetId="12">'Forma 13'!$L$116</definedName>
    <definedName name="VAS084_F_Ilgalaikioturt73Nuotekusurinki1" localSheetId="12">'Forma 13'!$J$116</definedName>
    <definedName name="VAS084_F_Ilgalaikioturt73Nuotekuvalymas1" localSheetId="12">'Forma 13'!$K$116</definedName>
    <definedName name="VAS084_F_Ilgalaikioturt73Pavirsiniunuot1" localSheetId="12">'Forma 13'!$M$116</definedName>
    <definedName name="VAS084_F_Ilgalaikioturt73Turtovienetask1" localSheetId="12">'Forma 13'!$F$116</definedName>
    <definedName name="VAS084_F_Ilgalaikioturt74Apskaitosveikla1" localSheetId="12">'Forma 13'!$N$117</definedName>
    <definedName name="VAS084_F_Ilgalaikioturt74Geriamojovande7" localSheetId="12">'Forma 13'!$G$117</definedName>
    <definedName name="VAS084_F_Ilgalaikioturt74Geriamojovande8" localSheetId="12">'Forma 13'!$H$117</definedName>
    <definedName name="VAS084_F_Ilgalaikioturt74Geriamojovande9" localSheetId="12">'Forma 13'!$I$117</definedName>
    <definedName name="VAS084_F_Ilgalaikioturt74Inventorinisnu1" localSheetId="12">'Forma 13'!$D$117</definedName>
    <definedName name="VAS084_F_Ilgalaikioturt74Kitareguliuoja1" localSheetId="12">'Forma 13'!$O$117</definedName>
    <definedName name="VAS084_F_Ilgalaikioturt74Kitosveiklosne1" localSheetId="12">'Forma 13'!$P$117</definedName>
    <definedName name="VAS084_F_Ilgalaikioturt74Lrklimatokaito1" localSheetId="12">'Forma 13'!$E$117</definedName>
    <definedName name="VAS084_F_Ilgalaikioturt74Nuotekudumblot1" localSheetId="12">'Forma 13'!$L$117</definedName>
    <definedName name="VAS084_F_Ilgalaikioturt74Nuotekusurinki1" localSheetId="12">'Forma 13'!$J$117</definedName>
    <definedName name="VAS084_F_Ilgalaikioturt74Nuotekuvalymas1" localSheetId="12">'Forma 13'!$K$117</definedName>
    <definedName name="VAS084_F_Ilgalaikioturt74Pavirsiniunuot1" localSheetId="12">'Forma 13'!$M$117</definedName>
    <definedName name="VAS084_F_Ilgalaikioturt74Turtovienetask1" localSheetId="12">'Forma 13'!$F$117</definedName>
    <definedName name="VAS084_F_Ilgalaikioturt75Apskaitosveikla1" localSheetId="12">'Forma 13'!$N$118</definedName>
    <definedName name="VAS084_F_Ilgalaikioturt75Geriamojovande7" localSheetId="12">'Forma 13'!$G$118</definedName>
    <definedName name="VAS084_F_Ilgalaikioturt75Geriamojovande8" localSheetId="12">'Forma 13'!$H$118</definedName>
    <definedName name="VAS084_F_Ilgalaikioturt75Geriamojovande9" localSheetId="12">'Forma 13'!$I$118</definedName>
    <definedName name="VAS084_F_Ilgalaikioturt75Inventorinisnu1" localSheetId="12">'Forma 13'!$D$118</definedName>
    <definedName name="VAS084_F_Ilgalaikioturt75Kitareguliuoja1" localSheetId="12">'Forma 13'!$O$118</definedName>
    <definedName name="VAS084_F_Ilgalaikioturt75Kitosveiklosne1" localSheetId="12">'Forma 13'!$P$118</definedName>
    <definedName name="VAS084_F_Ilgalaikioturt75Lrklimatokaito1" localSheetId="12">'Forma 13'!$E$118</definedName>
    <definedName name="VAS084_F_Ilgalaikioturt75Nuotekudumblot1" localSheetId="12">'Forma 13'!$L$118</definedName>
    <definedName name="VAS084_F_Ilgalaikioturt75Nuotekusurinki1" localSheetId="12">'Forma 13'!$J$118</definedName>
    <definedName name="VAS084_F_Ilgalaikioturt75Nuotekuvalymas1" localSheetId="12">'Forma 13'!$K$118</definedName>
    <definedName name="VAS084_F_Ilgalaikioturt75Pavirsiniunuot1" localSheetId="12">'Forma 13'!$M$118</definedName>
    <definedName name="VAS084_F_Ilgalaikioturt75Turtovienetask1" localSheetId="12">'Forma 13'!$F$118</definedName>
    <definedName name="VAS084_F_Ilgalaikioturt76Apskaitosveikla1" localSheetId="12">'Forma 13'!$N$120</definedName>
    <definedName name="VAS084_F_Ilgalaikioturt76Geriamojovande7" localSheetId="12">'Forma 13'!$G$120</definedName>
    <definedName name="VAS084_F_Ilgalaikioturt76Geriamojovande8" localSheetId="12">'Forma 13'!$H$120</definedName>
    <definedName name="VAS084_F_Ilgalaikioturt76Geriamojovande9" localSheetId="12">'Forma 13'!$I$120</definedName>
    <definedName name="VAS084_F_Ilgalaikioturt76Inventorinisnu1" localSheetId="12">'Forma 13'!$D$120</definedName>
    <definedName name="VAS084_F_Ilgalaikioturt76Kitareguliuoja1" localSheetId="12">'Forma 13'!$O$120</definedName>
    <definedName name="VAS084_F_Ilgalaikioturt76Kitosveiklosne1" localSheetId="12">'Forma 13'!$P$120</definedName>
    <definedName name="VAS084_F_Ilgalaikioturt76Lrklimatokaito1" localSheetId="12">'Forma 13'!$E$120</definedName>
    <definedName name="VAS084_F_Ilgalaikioturt76Nuotekudumblot1" localSheetId="12">'Forma 13'!$L$120</definedName>
    <definedName name="VAS084_F_Ilgalaikioturt76Nuotekusurinki1" localSheetId="12">'Forma 13'!$J$120</definedName>
    <definedName name="VAS084_F_Ilgalaikioturt76Nuotekuvalymas1" localSheetId="12">'Forma 13'!$K$120</definedName>
    <definedName name="VAS084_F_Ilgalaikioturt76Pavirsiniunuot1" localSheetId="12">'Forma 13'!$M$120</definedName>
    <definedName name="VAS084_F_Ilgalaikioturt76Turtovienetask1" localSheetId="12">'Forma 13'!$F$120</definedName>
    <definedName name="VAS084_F_Ilgalaikioturt77Apskaitosveikla1" localSheetId="12">'Forma 13'!$N$121</definedName>
    <definedName name="VAS084_F_Ilgalaikioturt77Geriamojovande7" localSheetId="12">'Forma 13'!$G$121</definedName>
    <definedName name="VAS084_F_Ilgalaikioturt77Geriamojovande8" localSheetId="12">'Forma 13'!$H$121</definedName>
    <definedName name="VAS084_F_Ilgalaikioturt77Geriamojovande9" localSheetId="12">'Forma 13'!$I$121</definedName>
    <definedName name="VAS084_F_Ilgalaikioturt77Inventorinisnu1" localSheetId="12">'Forma 13'!$D$121</definedName>
    <definedName name="VAS084_F_Ilgalaikioturt77Kitareguliuoja1" localSheetId="12">'Forma 13'!$O$121</definedName>
    <definedName name="VAS084_F_Ilgalaikioturt77Kitosveiklosne1" localSheetId="12">'Forma 13'!$P$121</definedName>
    <definedName name="VAS084_F_Ilgalaikioturt77Lrklimatokaito1" localSheetId="12">'Forma 13'!$E$121</definedName>
    <definedName name="VAS084_F_Ilgalaikioturt77Nuotekudumblot1" localSheetId="12">'Forma 13'!$L$121</definedName>
    <definedName name="VAS084_F_Ilgalaikioturt77Nuotekusurinki1" localSheetId="12">'Forma 13'!$J$121</definedName>
    <definedName name="VAS084_F_Ilgalaikioturt77Nuotekuvalymas1" localSheetId="12">'Forma 13'!$K$121</definedName>
    <definedName name="VAS084_F_Ilgalaikioturt77Pavirsiniunuot1" localSheetId="12">'Forma 13'!$M$121</definedName>
    <definedName name="VAS084_F_Ilgalaikioturt77Turtovienetask1" localSheetId="12">'Forma 13'!$F$121</definedName>
    <definedName name="VAS084_F_Ilgalaikioturt78Apskaitosveikla1" localSheetId="12">'Forma 13'!$N$122</definedName>
    <definedName name="VAS084_F_Ilgalaikioturt78Geriamojovande7" localSheetId="12">'Forma 13'!$G$122</definedName>
    <definedName name="VAS084_F_Ilgalaikioturt78Geriamojovande8" localSheetId="12">'Forma 13'!$H$122</definedName>
    <definedName name="VAS084_F_Ilgalaikioturt78Geriamojovande9" localSheetId="12">'Forma 13'!$I$122</definedName>
    <definedName name="VAS084_F_Ilgalaikioturt78Inventorinisnu1" localSheetId="12">'Forma 13'!$D$122</definedName>
    <definedName name="VAS084_F_Ilgalaikioturt78Kitareguliuoja1" localSheetId="12">'Forma 13'!$O$122</definedName>
    <definedName name="VAS084_F_Ilgalaikioturt78Kitosveiklosne1" localSheetId="12">'Forma 13'!$P$122</definedName>
    <definedName name="VAS084_F_Ilgalaikioturt78Lrklimatokaito1" localSheetId="12">'Forma 13'!$E$122</definedName>
    <definedName name="VAS084_F_Ilgalaikioturt78Nuotekudumblot1" localSheetId="12">'Forma 13'!$L$122</definedName>
    <definedName name="VAS084_F_Ilgalaikioturt78Nuotekusurinki1" localSheetId="12">'Forma 13'!$J$122</definedName>
    <definedName name="VAS084_F_Ilgalaikioturt78Nuotekuvalymas1" localSheetId="12">'Forma 13'!$K$122</definedName>
    <definedName name="VAS084_F_Ilgalaikioturt78Pavirsiniunuot1" localSheetId="12">'Forma 13'!$M$122</definedName>
    <definedName name="VAS084_F_Ilgalaikioturt78Turtovienetask1" localSheetId="12">'Forma 13'!$F$122</definedName>
    <definedName name="VAS084_F_Ilgalaikioturt79Apskaitosveikla1" localSheetId="12">'Forma 13'!$N$124</definedName>
    <definedName name="VAS084_F_Ilgalaikioturt79Geriamojovande7" localSheetId="12">'Forma 13'!$G$124</definedName>
    <definedName name="VAS084_F_Ilgalaikioturt79Geriamojovande8" localSheetId="12">'Forma 13'!$H$124</definedName>
    <definedName name="VAS084_F_Ilgalaikioturt79Geriamojovande9" localSheetId="12">'Forma 13'!$I$124</definedName>
    <definedName name="VAS084_F_Ilgalaikioturt79Inventorinisnu1" localSheetId="12">'Forma 13'!$D$124</definedName>
    <definedName name="VAS084_F_Ilgalaikioturt79Kitareguliuoja1" localSheetId="12">'Forma 13'!$O$124</definedName>
    <definedName name="VAS084_F_Ilgalaikioturt79Kitosveiklosne1" localSheetId="12">'Forma 13'!$P$124</definedName>
    <definedName name="VAS084_F_Ilgalaikioturt79Lrklimatokaito1" localSheetId="12">'Forma 13'!$E$124</definedName>
    <definedName name="VAS084_F_Ilgalaikioturt79Nuotekudumblot1" localSheetId="12">'Forma 13'!$L$124</definedName>
    <definedName name="VAS084_F_Ilgalaikioturt79Nuotekusurinki1" localSheetId="12">'Forma 13'!$J$124</definedName>
    <definedName name="VAS084_F_Ilgalaikioturt79Nuotekuvalymas1" localSheetId="12">'Forma 13'!$K$124</definedName>
    <definedName name="VAS084_F_Ilgalaikioturt79Pavirsiniunuot1" localSheetId="12">'Forma 13'!$M$124</definedName>
    <definedName name="VAS084_F_Ilgalaikioturt79Turtovienetask1" localSheetId="12">'Forma 13'!$F$124</definedName>
    <definedName name="VAS084_F_Ilgalaikioturt7Apskaitosveikla1" localSheetId="12">'Forma 13'!$N$21</definedName>
    <definedName name="VAS084_F_Ilgalaikioturt7Geriamojovande7" localSheetId="12">'Forma 13'!$G$21</definedName>
    <definedName name="VAS084_F_Ilgalaikioturt7Geriamojovande8" localSheetId="12">'Forma 13'!$H$21</definedName>
    <definedName name="VAS084_F_Ilgalaikioturt7Geriamojovande9" localSheetId="12">'Forma 13'!$I$21</definedName>
    <definedName name="VAS084_F_Ilgalaikioturt7Inventorinisnu1" localSheetId="12">'Forma 13'!$D$21</definedName>
    <definedName name="VAS084_F_Ilgalaikioturt7Kitareguliuoja1" localSheetId="12">'Forma 13'!$O$21</definedName>
    <definedName name="VAS084_F_Ilgalaikioturt7Kitosveiklosne1" localSheetId="12">'Forma 13'!$P$21</definedName>
    <definedName name="VAS084_F_Ilgalaikioturt7Lrklimatokaito1" localSheetId="12">'Forma 13'!$E$21</definedName>
    <definedName name="VAS084_F_Ilgalaikioturt7Nuotekudumblot1" localSheetId="12">'Forma 13'!$L$21</definedName>
    <definedName name="VAS084_F_Ilgalaikioturt7Nuotekusurinki1" localSheetId="12">'Forma 13'!$J$21</definedName>
    <definedName name="VAS084_F_Ilgalaikioturt7Nuotekuvalymas1" localSheetId="12">'Forma 13'!$K$21</definedName>
    <definedName name="VAS084_F_Ilgalaikioturt7Pavirsiniunuot1" localSheetId="12">'Forma 13'!$M$21</definedName>
    <definedName name="VAS084_F_Ilgalaikioturt7Turtovienetask1" localSheetId="12">'Forma 13'!$F$21</definedName>
    <definedName name="VAS084_F_Ilgalaikioturt80Apskaitosveikla1" localSheetId="12">'Forma 13'!$N$125</definedName>
    <definedName name="VAS084_F_Ilgalaikioturt80Geriamojovande7" localSheetId="12">'Forma 13'!$G$125</definedName>
    <definedName name="VAS084_F_Ilgalaikioturt80Geriamojovande8" localSheetId="12">'Forma 13'!$H$125</definedName>
    <definedName name="VAS084_F_Ilgalaikioturt80Geriamojovande9" localSheetId="12">'Forma 13'!$I$125</definedName>
    <definedName name="VAS084_F_Ilgalaikioturt80Inventorinisnu1" localSheetId="12">'Forma 13'!$D$125</definedName>
    <definedName name="VAS084_F_Ilgalaikioturt80Kitareguliuoja1" localSheetId="12">'Forma 13'!$O$125</definedName>
    <definedName name="VAS084_F_Ilgalaikioturt80Kitosveiklosne1" localSheetId="12">'Forma 13'!$P$125</definedName>
    <definedName name="VAS084_F_Ilgalaikioturt80Lrklimatokaito1" localSheetId="12">'Forma 13'!$E$125</definedName>
    <definedName name="VAS084_F_Ilgalaikioturt80Nuotekudumblot1" localSheetId="12">'Forma 13'!$L$125</definedName>
    <definedName name="VAS084_F_Ilgalaikioturt80Nuotekusurinki1" localSheetId="12">'Forma 13'!$J$125</definedName>
    <definedName name="VAS084_F_Ilgalaikioturt80Nuotekuvalymas1" localSheetId="12">'Forma 13'!$K$125</definedName>
    <definedName name="VAS084_F_Ilgalaikioturt80Pavirsiniunuot1" localSheetId="12">'Forma 13'!$M$125</definedName>
    <definedName name="VAS084_F_Ilgalaikioturt80Turtovienetask1" localSheetId="12">'Forma 13'!$F$125</definedName>
    <definedName name="VAS084_F_Ilgalaikioturt81Apskaitosveikla1" localSheetId="12">'Forma 13'!$N$126</definedName>
    <definedName name="VAS084_F_Ilgalaikioturt81Geriamojovande7" localSheetId="12">'Forma 13'!$G$126</definedName>
    <definedName name="VAS084_F_Ilgalaikioturt81Geriamojovande8" localSheetId="12">'Forma 13'!$H$126</definedName>
    <definedName name="VAS084_F_Ilgalaikioturt81Geriamojovande9" localSheetId="12">'Forma 13'!$I$126</definedName>
    <definedName name="VAS084_F_Ilgalaikioturt81Inventorinisnu1" localSheetId="12">'Forma 13'!$D$126</definedName>
    <definedName name="VAS084_F_Ilgalaikioturt81Kitareguliuoja1" localSheetId="12">'Forma 13'!$O$126</definedName>
    <definedName name="VAS084_F_Ilgalaikioturt81Kitosveiklosne1" localSheetId="12">'Forma 13'!$P$126</definedName>
    <definedName name="VAS084_F_Ilgalaikioturt81Lrklimatokaito1" localSheetId="12">'Forma 13'!$E$126</definedName>
    <definedName name="VAS084_F_Ilgalaikioturt81Nuotekudumblot1" localSheetId="12">'Forma 13'!$L$126</definedName>
    <definedName name="VAS084_F_Ilgalaikioturt81Nuotekusurinki1" localSheetId="12">'Forma 13'!$J$126</definedName>
    <definedName name="VAS084_F_Ilgalaikioturt81Nuotekuvalymas1" localSheetId="12">'Forma 13'!$K$126</definedName>
    <definedName name="VAS084_F_Ilgalaikioturt81Pavirsiniunuot1" localSheetId="12">'Forma 13'!$M$126</definedName>
    <definedName name="VAS084_F_Ilgalaikioturt81Turtovienetask1" localSheetId="12">'Forma 13'!$F$126</definedName>
    <definedName name="VAS084_F_Ilgalaikioturt82Apskaitosveikla1" localSheetId="12">'Forma 13'!$N$128</definedName>
    <definedName name="VAS084_F_Ilgalaikioturt82Geriamojovande7" localSheetId="12">'Forma 13'!$G$128</definedName>
    <definedName name="VAS084_F_Ilgalaikioturt82Geriamojovande8" localSheetId="12">'Forma 13'!$H$128</definedName>
    <definedName name="VAS084_F_Ilgalaikioturt82Geriamojovande9" localSheetId="12">'Forma 13'!$I$128</definedName>
    <definedName name="VAS084_F_Ilgalaikioturt82Inventorinisnu1" localSheetId="12">'Forma 13'!$D$128</definedName>
    <definedName name="VAS084_F_Ilgalaikioturt82Kitareguliuoja1" localSheetId="12">'Forma 13'!$O$128</definedName>
    <definedName name="VAS084_F_Ilgalaikioturt82Kitosveiklosne1" localSheetId="12">'Forma 13'!$P$128</definedName>
    <definedName name="VAS084_F_Ilgalaikioturt82Lrklimatokaito1" localSheetId="12">'Forma 13'!$E$128</definedName>
    <definedName name="VAS084_F_Ilgalaikioturt82Nuotekudumblot1" localSheetId="12">'Forma 13'!$L$128</definedName>
    <definedName name="VAS084_F_Ilgalaikioturt82Nuotekusurinki1" localSheetId="12">'Forma 13'!$J$128</definedName>
    <definedName name="VAS084_F_Ilgalaikioturt82Nuotekuvalymas1" localSheetId="12">'Forma 13'!$K$128</definedName>
    <definedName name="VAS084_F_Ilgalaikioturt82Pavirsiniunuot1" localSheetId="12">'Forma 13'!$M$128</definedName>
    <definedName name="VAS084_F_Ilgalaikioturt82Turtovienetask1" localSheetId="12">'Forma 13'!$F$128</definedName>
    <definedName name="VAS084_F_Ilgalaikioturt83Apskaitosveikla1" localSheetId="12">'Forma 13'!$N$129</definedName>
    <definedName name="VAS084_F_Ilgalaikioturt83Geriamojovande7" localSheetId="12">'Forma 13'!$G$129</definedName>
    <definedName name="VAS084_F_Ilgalaikioturt83Geriamojovande8" localSheetId="12">'Forma 13'!$H$129</definedName>
    <definedName name="VAS084_F_Ilgalaikioturt83Geriamojovande9" localSheetId="12">'Forma 13'!$I$129</definedName>
    <definedName name="VAS084_F_Ilgalaikioturt83Inventorinisnu1" localSheetId="12">'Forma 13'!$D$129</definedName>
    <definedName name="VAS084_F_Ilgalaikioturt83Kitareguliuoja1" localSheetId="12">'Forma 13'!$O$129</definedName>
    <definedName name="VAS084_F_Ilgalaikioturt83Kitosveiklosne1" localSheetId="12">'Forma 13'!$P$129</definedName>
    <definedName name="VAS084_F_Ilgalaikioturt83Lrklimatokaito1" localSheetId="12">'Forma 13'!$E$129</definedName>
    <definedName name="VAS084_F_Ilgalaikioturt83Nuotekudumblot1" localSheetId="12">'Forma 13'!$L$129</definedName>
    <definedName name="VAS084_F_Ilgalaikioturt83Nuotekusurinki1" localSheetId="12">'Forma 13'!$J$129</definedName>
    <definedName name="VAS084_F_Ilgalaikioturt83Nuotekuvalymas1" localSheetId="12">'Forma 13'!$K$129</definedName>
    <definedName name="VAS084_F_Ilgalaikioturt83Pavirsiniunuot1" localSheetId="12">'Forma 13'!$M$129</definedName>
    <definedName name="VAS084_F_Ilgalaikioturt83Turtovienetask1" localSheetId="12">'Forma 13'!$F$129</definedName>
    <definedName name="VAS084_F_Ilgalaikioturt84Apskaitosveikla1" localSheetId="12">'Forma 13'!$N$130</definedName>
    <definedName name="VAS084_F_Ilgalaikioturt84Geriamojovande7" localSheetId="12">'Forma 13'!$G$130</definedName>
    <definedName name="VAS084_F_Ilgalaikioturt84Geriamojovande8" localSheetId="12">'Forma 13'!$H$130</definedName>
    <definedName name="VAS084_F_Ilgalaikioturt84Geriamojovande9" localSheetId="12">'Forma 13'!$I$130</definedName>
    <definedName name="VAS084_F_Ilgalaikioturt84Inventorinisnu1" localSheetId="12">'Forma 13'!$D$130</definedName>
    <definedName name="VAS084_F_Ilgalaikioturt84Kitareguliuoja1" localSheetId="12">'Forma 13'!$O$130</definedName>
    <definedName name="VAS084_F_Ilgalaikioturt84Kitosveiklosne1" localSheetId="12">'Forma 13'!$P$130</definedName>
    <definedName name="VAS084_F_Ilgalaikioturt84Lrklimatokaito1" localSheetId="12">'Forma 13'!$E$130</definedName>
    <definedName name="VAS084_F_Ilgalaikioturt84Nuotekudumblot1" localSheetId="12">'Forma 13'!$L$130</definedName>
    <definedName name="VAS084_F_Ilgalaikioturt84Nuotekusurinki1" localSheetId="12">'Forma 13'!$J$130</definedName>
    <definedName name="VAS084_F_Ilgalaikioturt84Nuotekuvalymas1" localSheetId="12">'Forma 13'!$K$130</definedName>
    <definedName name="VAS084_F_Ilgalaikioturt84Pavirsiniunuot1" localSheetId="12">'Forma 13'!$M$130</definedName>
    <definedName name="VAS084_F_Ilgalaikioturt84Turtovienetask1" localSheetId="12">'Forma 13'!$F$130</definedName>
    <definedName name="VAS084_F_Ilgalaikioturt85Apskaitosveikla1" localSheetId="12">'Forma 13'!$N$133</definedName>
    <definedName name="VAS084_F_Ilgalaikioturt85Geriamojovande7" localSheetId="12">'Forma 13'!$G$133</definedName>
    <definedName name="VAS084_F_Ilgalaikioturt85Geriamojovande8" localSheetId="12">'Forma 13'!$H$133</definedName>
    <definedName name="VAS084_F_Ilgalaikioturt85Geriamojovande9" localSheetId="12">'Forma 13'!$I$133</definedName>
    <definedName name="VAS084_F_Ilgalaikioturt85Inventorinisnu1" localSheetId="12">'Forma 13'!$D$133</definedName>
    <definedName name="VAS084_F_Ilgalaikioturt85Kitareguliuoja1" localSheetId="12">'Forma 13'!$O$133</definedName>
    <definedName name="VAS084_F_Ilgalaikioturt85Kitosveiklosne1" localSheetId="12">'Forma 13'!$P$133</definedName>
    <definedName name="VAS084_F_Ilgalaikioturt85Lrklimatokaito1" localSheetId="12">'Forma 13'!$E$133</definedName>
    <definedName name="VAS084_F_Ilgalaikioturt85Nuotekudumblot1" localSheetId="12">'Forma 13'!$L$133</definedName>
    <definedName name="VAS084_F_Ilgalaikioturt85Nuotekusurinki1" localSheetId="12">'Forma 13'!$J$133</definedName>
    <definedName name="VAS084_F_Ilgalaikioturt85Nuotekuvalymas1" localSheetId="12">'Forma 13'!$K$133</definedName>
    <definedName name="VAS084_F_Ilgalaikioturt85Pavirsiniunuot1" localSheetId="12">'Forma 13'!$M$133</definedName>
    <definedName name="VAS084_F_Ilgalaikioturt85Turtovienetask1" localSheetId="12">'Forma 13'!$F$133</definedName>
    <definedName name="VAS084_F_Ilgalaikioturt86Apskaitosveikla1" localSheetId="12">'Forma 13'!$N$134</definedName>
    <definedName name="VAS084_F_Ilgalaikioturt86Geriamojovande7" localSheetId="12">'Forma 13'!$G$134</definedName>
    <definedName name="VAS084_F_Ilgalaikioturt86Geriamojovande8" localSheetId="12">'Forma 13'!$H$134</definedName>
    <definedName name="VAS084_F_Ilgalaikioturt86Geriamojovande9" localSheetId="12">'Forma 13'!$I$134</definedName>
    <definedName name="VAS084_F_Ilgalaikioturt86Inventorinisnu1" localSheetId="12">'Forma 13'!$D$134</definedName>
    <definedName name="VAS084_F_Ilgalaikioturt86Kitareguliuoja1" localSheetId="12">'Forma 13'!$O$134</definedName>
    <definedName name="VAS084_F_Ilgalaikioturt86Kitosveiklosne1" localSheetId="12">'Forma 13'!$P$134</definedName>
    <definedName name="VAS084_F_Ilgalaikioturt86Lrklimatokaito1" localSheetId="12">'Forma 13'!$E$134</definedName>
    <definedName name="VAS084_F_Ilgalaikioturt86Nuotekudumblot1" localSheetId="12">'Forma 13'!$L$134</definedName>
    <definedName name="VAS084_F_Ilgalaikioturt86Nuotekusurinki1" localSheetId="12">'Forma 13'!$J$134</definedName>
    <definedName name="VAS084_F_Ilgalaikioturt86Nuotekuvalymas1" localSheetId="12">'Forma 13'!$K$134</definedName>
    <definedName name="VAS084_F_Ilgalaikioturt86Pavirsiniunuot1" localSheetId="12">'Forma 13'!$M$134</definedName>
    <definedName name="VAS084_F_Ilgalaikioturt86Turtovienetask1" localSheetId="12">'Forma 13'!$F$134</definedName>
    <definedName name="VAS084_F_Ilgalaikioturt87Apskaitosveikla1" localSheetId="12">'Forma 13'!$N$135</definedName>
    <definedName name="VAS084_F_Ilgalaikioturt87Geriamojovande7" localSheetId="12">'Forma 13'!$G$135</definedName>
    <definedName name="VAS084_F_Ilgalaikioturt87Geriamojovande8" localSheetId="12">'Forma 13'!$H$135</definedName>
    <definedName name="VAS084_F_Ilgalaikioturt87Geriamojovande9" localSheetId="12">'Forma 13'!$I$135</definedName>
    <definedName name="VAS084_F_Ilgalaikioturt87Inventorinisnu1" localSheetId="12">'Forma 13'!$D$135</definedName>
    <definedName name="VAS084_F_Ilgalaikioturt87Kitareguliuoja1" localSheetId="12">'Forma 13'!$O$135</definedName>
    <definedName name="VAS084_F_Ilgalaikioturt87Kitosveiklosne1" localSheetId="12">'Forma 13'!$P$135</definedName>
    <definedName name="VAS084_F_Ilgalaikioturt87Lrklimatokaito1" localSheetId="12">'Forma 13'!$E$135</definedName>
    <definedName name="VAS084_F_Ilgalaikioturt87Nuotekudumblot1" localSheetId="12">'Forma 13'!$L$135</definedName>
    <definedName name="VAS084_F_Ilgalaikioturt87Nuotekusurinki1" localSheetId="12">'Forma 13'!$J$135</definedName>
    <definedName name="VAS084_F_Ilgalaikioturt87Nuotekuvalymas1" localSheetId="12">'Forma 13'!$K$135</definedName>
    <definedName name="VAS084_F_Ilgalaikioturt87Pavirsiniunuot1" localSheetId="12">'Forma 13'!$M$135</definedName>
    <definedName name="VAS084_F_Ilgalaikioturt87Turtovienetask1" localSheetId="12">'Forma 13'!$F$135</definedName>
    <definedName name="VAS084_F_Ilgalaikioturt88Apskaitosveikla1" localSheetId="12">'Forma 13'!$N$137</definedName>
    <definedName name="VAS084_F_Ilgalaikioturt88Geriamojovande7" localSheetId="12">'Forma 13'!$G$137</definedName>
    <definedName name="VAS084_F_Ilgalaikioturt88Geriamojovande8" localSheetId="12">'Forma 13'!$H$137</definedName>
    <definedName name="VAS084_F_Ilgalaikioturt88Geriamojovande9" localSheetId="12">'Forma 13'!$I$137</definedName>
    <definedName name="VAS084_F_Ilgalaikioturt88Inventorinisnu1" localSheetId="12">'Forma 13'!$D$137</definedName>
    <definedName name="VAS084_F_Ilgalaikioturt88Kitareguliuoja1" localSheetId="12">'Forma 13'!$O$137</definedName>
    <definedName name="VAS084_F_Ilgalaikioturt88Kitosveiklosne1" localSheetId="12">'Forma 13'!$P$137</definedName>
    <definedName name="VAS084_F_Ilgalaikioturt88Lrklimatokaito1" localSheetId="12">'Forma 13'!$E$137</definedName>
    <definedName name="VAS084_F_Ilgalaikioturt88Nuotekudumblot1" localSheetId="12">'Forma 13'!$L$137</definedName>
    <definedName name="VAS084_F_Ilgalaikioturt88Nuotekusurinki1" localSheetId="12">'Forma 13'!$J$137</definedName>
    <definedName name="VAS084_F_Ilgalaikioturt88Nuotekuvalymas1" localSheetId="12">'Forma 13'!$K$137</definedName>
    <definedName name="VAS084_F_Ilgalaikioturt88Pavirsiniunuot1" localSheetId="12">'Forma 13'!$M$137</definedName>
    <definedName name="VAS084_F_Ilgalaikioturt88Turtovienetask1" localSheetId="12">'Forma 13'!$F$137</definedName>
    <definedName name="VAS084_F_Ilgalaikioturt89Apskaitosveikla1" localSheetId="12">'Forma 13'!$N$138</definedName>
    <definedName name="VAS084_F_Ilgalaikioturt89Geriamojovande7" localSheetId="12">'Forma 13'!$G$138</definedName>
    <definedName name="VAS084_F_Ilgalaikioturt89Geriamojovande8" localSheetId="12">'Forma 13'!$H$138</definedName>
    <definedName name="VAS084_F_Ilgalaikioturt89Geriamojovande9" localSheetId="12">'Forma 13'!$I$138</definedName>
    <definedName name="VAS084_F_Ilgalaikioturt89Inventorinisnu1" localSheetId="12">'Forma 13'!$D$138</definedName>
    <definedName name="VAS084_F_Ilgalaikioturt89Kitareguliuoja1" localSheetId="12">'Forma 13'!$O$138</definedName>
    <definedName name="VAS084_F_Ilgalaikioturt89Kitosveiklosne1" localSheetId="12">'Forma 13'!$P$138</definedName>
    <definedName name="VAS084_F_Ilgalaikioturt89Lrklimatokaito1" localSheetId="12">'Forma 13'!$E$138</definedName>
    <definedName name="VAS084_F_Ilgalaikioturt89Nuotekudumblot1" localSheetId="12">'Forma 13'!$L$138</definedName>
    <definedName name="VAS084_F_Ilgalaikioturt89Nuotekusurinki1" localSheetId="12">'Forma 13'!$J$138</definedName>
    <definedName name="VAS084_F_Ilgalaikioturt89Nuotekuvalymas1" localSheetId="12">'Forma 13'!$K$138</definedName>
    <definedName name="VAS084_F_Ilgalaikioturt89Pavirsiniunuot1" localSheetId="12">'Forma 13'!$M$138</definedName>
    <definedName name="VAS084_F_Ilgalaikioturt89Turtovienetask1" localSheetId="12">'Forma 13'!$F$138</definedName>
    <definedName name="VAS084_F_Ilgalaikioturt8Apskaitosveikla1" localSheetId="12">'Forma 13'!$N$22</definedName>
    <definedName name="VAS084_F_Ilgalaikioturt8Geriamojovande7" localSheetId="12">'Forma 13'!$G$22</definedName>
    <definedName name="VAS084_F_Ilgalaikioturt8Geriamojovande8" localSheetId="12">'Forma 13'!$H$22</definedName>
    <definedName name="VAS084_F_Ilgalaikioturt8Geriamojovande9" localSheetId="12">'Forma 13'!$I$22</definedName>
    <definedName name="VAS084_F_Ilgalaikioturt8Inventorinisnu1" localSheetId="12">'Forma 13'!$D$22</definedName>
    <definedName name="VAS084_F_Ilgalaikioturt8Kitareguliuoja1" localSheetId="12">'Forma 13'!$O$22</definedName>
    <definedName name="VAS084_F_Ilgalaikioturt8Kitosveiklosne1" localSheetId="12">'Forma 13'!$P$22</definedName>
    <definedName name="VAS084_F_Ilgalaikioturt8Lrklimatokaito1" localSheetId="12">'Forma 13'!$E$22</definedName>
    <definedName name="VAS084_F_Ilgalaikioturt8Nuotekudumblot1" localSheetId="12">'Forma 13'!$L$22</definedName>
    <definedName name="VAS084_F_Ilgalaikioturt8Nuotekusurinki1" localSheetId="12">'Forma 13'!$J$22</definedName>
    <definedName name="VAS084_F_Ilgalaikioturt8Nuotekuvalymas1" localSheetId="12">'Forma 13'!$K$22</definedName>
    <definedName name="VAS084_F_Ilgalaikioturt8Pavirsiniunuot1" localSheetId="12">'Forma 13'!$M$22</definedName>
    <definedName name="VAS084_F_Ilgalaikioturt8Turtovienetask1" localSheetId="12">'Forma 13'!$F$22</definedName>
    <definedName name="VAS084_F_Ilgalaikioturt90Apskaitosveikla1" localSheetId="12">'Forma 13'!$N$139</definedName>
    <definedName name="VAS084_F_Ilgalaikioturt90Geriamojovande7" localSheetId="12">'Forma 13'!$G$139</definedName>
    <definedName name="VAS084_F_Ilgalaikioturt90Geriamojovande8" localSheetId="12">'Forma 13'!$H$139</definedName>
    <definedName name="VAS084_F_Ilgalaikioturt90Geriamojovande9" localSheetId="12">'Forma 13'!$I$139</definedName>
    <definedName name="VAS084_F_Ilgalaikioturt90Inventorinisnu1" localSheetId="12">'Forma 13'!$D$139</definedName>
    <definedName name="VAS084_F_Ilgalaikioturt90Kitareguliuoja1" localSheetId="12">'Forma 13'!$O$139</definedName>
    <definedName name="VAS084_F_Ilgalaikioturt90Kitosveiklosne1" localSheetId="12">'Forma 13'!$P$139</definedName>
    <definedName name="VAS084_F_Ilgalaikioturt90Lrklimatokaito1" localSheetId="12">'Forma 13'!$E$139</definedName>
    <definedName name="VAS084_F_Ilgalaikioturt90Nuotekudumblot1" localSheetId="12">'Forma 13'!$L$139</definedName>
    <definedName name="VAS084_F_Ilgalaikioturt90Nuotekusurinki1" localSheetId="12">'Forma 13'!$J$139</definedName>
    <definedName name="VAS084_F_Ilgalaikioturt90Nuotekuvalymas1" localSheetId="12">'Forma 13'!$K$139</definedName>
    <definedName name="VAS084_F_Ilgalaikioturt90Pavirsiniunuot1" localSheetId="12">'Forma 13'!$M$139</definedName>
    <definedName name="VAS084_F_Ilgalaikioturt90Turtovienetask1" localSheetId="12">'Forma 13'!$F$139</definedName>
    <definedName name="VAS084_F_Ilgalaikioturt91Apskaitosveikla1" localSheetId="12">'Forma 13'!$N$142</definedName>
    <definedName name="VAS084_F_Ilgalaikioturt91Geriamojovande7" localSheetId="12">'Forma 13'!$G$142</definedName>
    <definedName name="VAS084_F_Ilgalaikioturt91Geriamojovande8" localSheetId="12">'Forma 13'!$H$142</definedName>
    <definedName name="VAS084_F_Ilgalaikioturt91Geriamojovande9" localSheetId="12">'Forma 13'!$I$142</definedName>
    <definedName name="VAS084_F_Ilgalaikioturt91Inventorinisnu1" localSheetId="12">'Forma 13'!$D$142</definedName>
    <definedName name="VAS084_F_Ilgalaikioturt91Kitareguliuoja1" localSheetId="12">'Forma 13'!$O$142</definedName>
    <definedName name="VAS084_F_Ilgalaikioturt91Kitosveiklosne1" localSheetId="12">'Forma 13'!$P$142</definedName>
    <definedName name="VAS084_F_Ilgalaikioturt91Lrklimatokaito1" localSheetId="12">'Forma 13'!$E$142</definedName>
    <definedName name="VAS084_F_Ilgalaikioturt91Nuotekudumblot1" localSheetId="12">'Forma 13'!$L$142</definedName>
    <definedName name="VAS084_F_Ilgalaikioturt91Nuotekusurinki1" localSheetId="12">'Forma 13'!$J$142</definedName>
    <definedName name="VAS084_F_Ilgalaikioturt91Nuotekuvalymas1" localSheetId="12">'Forma 13'!$K$142</definedName>
    <definedName name="VAS084_F_Ilgalaikioturt91Pavirsiniunuot1" localSheetId="12">'Forma 13'!$M$142</definedName>
    <definedName name="VAS084_F_Ilgalaikioturt91Turtovienetask1" localSheetId="12">'Forma 13'!$F$142</definedName>
    <definedName name="VAS084_F_Ilgalaikioturt92Apskaitosveikla1" localSheetId="12">'Forma 13'!$N$143</definedName>
    <definedName name="VAS084_F_Ilgalaikioturt92Geriamojovande7" localSheetId="12">'Forma 13'!$G$143</definedName>
    <definedName name="VAS084_F_Ilgalaikioturt92Geriamojovande8" localSheetId="12">'Forma 13'!$H$143</definedName>
    <definedName name="VAS084_F_Ilgalaikioturt92Geriamojovande9" localSheetId="12">'Forma 13'!$I$143</definedName>
    <definedName name="VAS084_F_Ilgalaikioturt92Inventorinisnu1" localSheetId="12">'Forma 13'!$D$143</definedName>
    <definedName name="VAS084_F_Ilgalaikioturt92Kitareguliuoja1" localSheetId="12">'Forma 13'!$O$143</definedName>
    <definedName name="VAS084_F_Ilgalaikioturt92Kitosveiklosne1" localSheetId="12">'Forma 13'!$P$143</definedName>
    <definedName name="VAS084_F_Ilgalaikioturt92Lrklimatokaito1" localSheetId="12">'Forma 13'!$E$143</definedName>
    <definedName name="VAS084_F_Ilgalaikioturt92Nuotekudumblot1" localSheetId="12">'Forma 13'!$L$143</definedName>
    <definedName name="VAS084_F_Ilgalaikioturt92Nuotekusurinki1" localSheetId="12">'Forma 13'!$J$143</definedName>
    <definedName name="VAS084_F_Ilgalaikioturt92Nuotekuvalymas1" localSheetId="12">'Forma 13'!$K$143</definedName>
    <definedName name="VAS084_F_Ilgalaikioturt92Pavirsiniunuot1" localSheetId="12">'Forma 13'!$M$143</definedName>
    <definedName name="VAS084_F_Ilgalaikioturt92Turtovienetask1" localSheetId="12">'Forma 13'!$F$143</definedName>
    <definedName name="VAS084_F_Ilgalaikioturt93Apskaitosveikla1" localSheetId="12">'Forma 13'!$N$144</definedName>
    <definedName name="VAS084_F_Ilgalaikioturt93Geriamojovande7" localSheetId="12">'Forma 13'!$G$144</definedName>
    <definedName name="VAS084_F_Ilgalaikioturt93Geriamojovande8" localSheetId="12">'Forma 13'!$H$144</definedName>
    <definedName name="VAS084_F_Ilgalaikioturt93Geriamojovande9" localSheetId="12">'Forma 13'!$I$144</definedName>
    <definedName name="VAS084_F_Ilgalaikioturt93Inventorinisnu1" localSheetId="12">'Forma 13'!$D$144</definedName>
    <definedName name="VAS084_F_Ilgalaikioturt93Kitareguliuoja1" localSheetId="12">'Forma 13'!$O$144</definedName>
    <definedName name="VAS084_F_Ilgalaikioturt93Kitosveiklosne1" localSheetId="12">'Forma 13'!$P$144</definedName>
    <definedName name="VAS084_F_Ilgalaikioturt93Lrklimatokaito1" localSheetId="12">'Forma 13'!$E$144</definedName>
    <definedName name="VAS084_F_Ilgalaikioturt93Nuotekudumblot1" localSheetId="12">'Forma 13'!$L$144</definedName>
    <definedName name="VAS084_F_Ilgalaikioturt93Nuotekusurinki1" localSheetId="12">'Forma 13'!$J$144</definedName>
    <definedName name="VAS084_F_Ilgalaikioturt93Nuotekuvalymas1" localSheetId="12">'Forma 13'!$K$144</definedName>
    <definedName name="VAS084_F_Ilgalaikioturt93Pavirsiniunuot1" localSheetId="12">'Forma 13'!$M$144</definedName>
    <definedName name="VAS084_F_Ilgalaikioturt93Turtovienetask1" localSheetId="12">'Forma 13'!$F$144</definedName>
    <definedName name="VAS084_F_Ilgalaikioturt94Apskaitosveikla1" localSheetId="12">'Forma 13'!$N$146</definedName>
    <definedName name="VAS084_F_Ilgalaikioturt94Geriamojovande7" localSheetId="12">'Forma 13'!$G$146</definedName>
    <definedName name="VAS084_F_Ilgalaikioturt94Geriamojovande8" localSheetId="12">'Forma 13'!$H$146</definedName>
    <definedName name="VAS084_F_Ilgalaikioturt94Geriamojovande9" localSheetId="12">'Forma 13'!$I$146</definedName>
    <definedName name="VAS084_F_Ilgalaikioturt94Inventorinisnu1" localSheetId="12">'Forma 13'!$D$146</definedName>
    <definedName name="VAS084_F_Ilgalaikioturt94Kitareguliuoja1" localSheetId="12">'Forma 13'!$O$146</definedName>
    <definedName name="VAS084_F_Ilgalaikioturt94Kitosveiklosne1" localSheetId="12">'Forma 13'!$P$146</definedName>
    <definedName name="VAS084_F_Ilgalaikioturt94Lrklimatokaito1" localSheetId="12">'Forma 13'!$E$146</definedName>
    <definedName name="VAS084_F_Ilgalaikioturt94Nuotekudumblot1" localSheetId="12">'Forma 13'!$L$146</definedName>
    <definedName name="VAS084_F_Ilgalaikioturt94Nuotekusurinki1" localSheetId="12">'Forma 13'!$J$146</definedName>
    <definedName name="VAS084_F_Ilgalaikioturt94Nuotekuvalymas1" localSheetId="12">'Forma 13'!$K$146</definedName>
    <definedName name="VAS084_F_Ilgalaikioturt94Pavirsiniunuot1" localSheetId="12">'Forma 13'!$M$146</definedName>
    <definedName name="VAS084_F_Ilgalaikioturt94Turtovienetask1" localSheetId="12">'Forma 13'!$F$146</definedName>
    <definedName name="VAS084_F_Ilgalaikioturt95Apskaitosveikla1" localSheetId="12">'Forma 13'!$N$147</definedName>
    <definedName name="VAS084_F_Ilgalaikioturt95Geriamojovande7" localSheetId="12">'Forma 13'!$G$147</definedName>
    <definedName name="VAS084_F_Ilgalaikioturt95Geriamojovande8" localSheetId="12">'Forma 13'!$H$147</definedName>
    <definedName name="VAS084_F_Ilgalaikioturt95Geriamojovande9" localSheetId="12">'Forma 13'!$I$147</definedName>
    <definedName name="VAS084_F_Ilgalaikioturt95Inventorinisnu1" localSheetId="12">'Forma 13'!$D$147</definedName>
    <definedName name="VAS084_F_Ilgalaikioturt95Kitareguliuoja1" localSheetId="12">'Forma 13'!$O$147</definedName>
    <definedName name="VAS084_F_Ilgalaikioturt95Kitosveiklosne1" localSheetId="12">'Forma 13'!$P$147</definedName>
    <definedName name="VAS084_F_Ilgalaikioturt95Lrklimatokaito1" localSheetId="12">'Forma 13'!$E$147</definedName>
    <definedName name="VAS084_F_Ilgalaikioturt95Nuotekudumblot1" localSheetId="12">'Forma 13'!$L$147</definedName>
    <definedName name="VAS084_F_Ilgalaikioturt95Nuotekusurinki1" localSheetId="12">'Forma 13'!$J$147</definedName>
    <definedName name="VAS084_F_Ilgalaikioturt95Nuotekuvalymas1" localSheetId="12">'Forma 13'!$K$147</definedName>
    <definedName name="VAS084_F_Ilgalaikioturt95Pavirsiniunuot1" localSheetId="12">'Forma 13'!$M$147</definedName>
    <definedName name="VAS084_F_Ilgalaikioturt95Turtovienetask1" localSheetId="12">'Forma 13'!$F$147</definedName>
    <definedName name="VAS084_F_Ilgalaikioturt96Apskaitosveikla1" localSheetId="12">'Forma 13'!$N$148</definedName>
    <definedName name="VAS084_F_Ilgalaikioturt96Geriamojovande7" localSheetId="12">'Forma 13'!$G$148</definedName>
    <definedName name="VAS084_F_Ilgalaikioturt96Geriamojovande8" localSheetId="12">'Forma 13'!$H$148</definedName>
    <definedName name="VAS084_F_Ilgalaikioturt96Geriamojovande9" localSheetId="12">'Forma 13'!$I$148</definedName>
    <definedName name="VAS084_F_Ilgalaikioturt96Inventorinisnu1" localSheetId="12">'Forma 13'!$D$148</definedName>
    <definedName name="VAS084_F_Ilgalaikioturt96Kitareguliuoja1" localSheetId="12">'Forma 13'!$O$148</definedName>
    <definedName name="VAS084_F_Ilgalaikioturt96Kitosveiklosne1" localSheetId="12">'Forma 13'!$P$148</definedName>
    <definedName name="VAS084_F_Ilgalaikioturt96Lrklimatokaito1" localSheetId="12">'Forma 13'!$E$148</definedName>
    <definedName name="VAS084_F_Ilgalaikioturt96Nuotekudumblot1" localSheetId="12">'Forma 13'!$L$148</definedName>
    <definedName name="VAS084_F_Ilgalaikioturt96Nuotekusurinki1" localSheetId="12">'Forma 13'!$J$148</definedName>
    <definedName name="VAS084_F_Ilgalaikioturt96Nuotekuvalymas1" localSheetId="12">'Forma 13'!$K$148</definedName>
    <definedName name="VAS084_F_Ilgalaikioturt96Pavirsiniunuot1" localSheetId="12">'Forma 13'!$M$148</definedName>
    <definedName name="VAS084_F_Ilgalaikioturt96Turtovienetask1" localSheetId="12">'Forma 13'!$F$148</definedName>
    <definedName name="VAS084_F_Ilgalaikioturt97Apskaitosveikla1" localSheetId="12">'Forma 13'!$N$150</definedName>
    <definedName name="VAS084_F_Ilgalaikioturt97Geriamojovande7" localSheetId="12">'Forma 13'!$G$150</definedName>
    <definedName name="VAS084_F_Ilgalaikioturt97Geriamojovande8" localSheetId="12">'Forma 13'!$H$150</definedName>
    <definedName name="VAS084_F_Ilgalaikioturt97Geriamojovande9" localSheetId="12">'Forma 13'!$I$150</definedName>
    <definedName name="VAS084_F_Ilgalaikioturt97Inventorinisnu1" localSheetId="12">'Forma 13'!$D$150</definedName>
    <definedName name="VAS084_F_Ilgalaikioturt97Kitareguliuoja1" localSheetId="12">'Forma 13'!$O$150</definedName>
    <definedName name="VAS084_F_Ilgalaikioturt97Kitosveiklosne1" localSheetId="12">'Forma 13'!$P$150</definedName>
    <definedName name="VAS084_F_Ilgalaikioturt97Lrklimatokaito1" localSheetId="12">'Forma 13'!$E$150</definedName>
    <definedName name="VAS084_F_Ilgalaikioturt97Nuotekudumblot1" localSheetId="12">'Forma 13'!$L$150</definedName>
    <definedName name="VAS084_F_Ilgalaikioturt97Nuotekusurinki1" localSheetId="12">'Forma 13'!$J$150</definedName>
    <definedName name="VAS084_F_Ilgalaikioturt97Nuotekuvalymas1" localSheetId="12">'Forma 13'!$K$150</definedName>
    <definedName name="VAS084_F_Ilgalaikioturt97Pavirsiniunuot1" localSheetId="12">'Forma 13'!$M$150</definedName>
    <definedName name="VAS084_F_Ilgalaikioturt97Turtovienetask1" localSheetId="12">'Forma 13'!$F$150</definedName>
    <definedName name="VAS084_F_Ilgalaikioturt98Apskaitosveikla1" localSheetId="12">'Forma 13'!$N$151</definedName>
    <definedName name="VAS084_F_Ilgalaikioturt98Geriamojovande7" localSheetId="12">'Forma 13'!$G$151</definedName>
    <definedName name="VAS084_F_Ilgalaikioturt98Geriamojovande8" localSheetId="12">'Forma 13'!$H$151</definedName>
    <definedName name="VAS084_F_Ilgalaikioturt98Geriamojovande9" localSheetId="12">'Forma 13'!$I$151</definedName>
    <definedName name="VAS084_F_Ilgalaikioturt98Inventorinisnu1" localSheetId="12">'Forma 13'!$D$151</definedName>
    <definedName name="VAS084_F_Ilgalaikioturt98Kitareguliuoja1" localSheetId="12">'Forma 13'!$O$151</definedName>
    <definedName name="VAS084_F_Ilgalaikioturt98Kitosveiklosne1" localSheetId="12">'Forma 13'!$P$151</definedName>
    <definedName name="VAS084_F_Ilgalaikioturt98Lrklimatokaito1" localSheetId="12">'Forma 13'!$E$151</definedName>
    <definedName name="VAS084_F_Ilgalaikioturt98Nuotekudumblot1" localSheetId="12">'Forma 13'!$L$151</definedName>
    <definedName name="VAS084_F_Ilgalaikioturt98Nuotekusurinki1" localSheetId="12">'Forma 13'!$J$151</definedName>
    <definedName name="VAS084_F_Ilgalaikioturt98Nuotekuvalymas1" localSheetId="12">'Forma 13'!$K$151</definedName>
    <definedName name="VAS084_F_Ilgalaikioturt98Pavirsiniunuot1" localSheetId="12">'Forma 13'!$M$151</definedName>
    <definedName name="VAS084_F_Ilgalaikioturt98Turtovienetask1" localSheetId="12">'Forma 13'!$F$151</definedName>
    <definedName name="VAS084_F_Ilgalaikioturt99Apskaitosveikla1" localSheetId="12">'Forma 13'!$N$152</definedName>
    <definedName name="VAS084_F_Ilgalaikioturt99Geriamojovande7" localSheetId="12">'Forma 13'!$G$152</definedName>
    <definedName name="VAS084_F_Ilgalaikioturt99Geriamojovande8" localSheetId="12">'Forma 13'!$H$152</definedName>
    <definedName name="VAS084_F_Ilgalaikioturt99Geriamojovande9" localSheetId="12">'Forma 13'!$I$152</definedName>
    <definedName name="VAS084_F_Ilgalaikioturt99Inventorinisnu1" localSheetId="12">'Forma 13'!$D$152</definedName>
    <definedName name="VAS084_F_Ilgalaikioturt99Kitareguliuoja1" localSheetId="12">'Forma 13'!$O$152</definedName>
    <definedName name="VAS084_F_Ilgalaikioturt99Kitosveiklosne1" localSheetId="12">'Forma 13'!$P$152</definedName>
    <definedName name="VAS084_F_Ilgalaikioturt99Lrklimatokaito1" localSheetId="12">'Forma 13'!$E$152</definedName>
    <definedName name="VAS084_F_Ilgalaikioturt99Nuotekudumblot1" localSheetId="12">'Forma 13'!$L$152</definedName>
    <definedName name="VAS084_F_Ilgalaikioturt99Nuotekusurinki1" localSheetId="12">'Forma 13'!$J$152</definedName>
    <definedName name="VAS084_F_Ilgalaikioturt99Nuotekuvalymas1" localSheetId="12">'Forma 13'!$K$152</definedName>
    <definedName name="VAS084_F_Ilgalaikioturt99Pavirsiniunuot1" localSheetId="12">'Forma 13'!$M$152</definedName>
    <definedName name="VAS084_F_Ilgalaikioturt99Turtovienetask1" localSheetId="12">'Forma 13'!$F$152</definedName>
    <definedName name="VAS084_F_Ilgalaikioturt9Apskaitosveikla1" localSheetId="12">'Forma 13'!$N$23</definedName>
    <definedName name="VAS084_F_Ilgalaikioturt9Geriamojovande7" localSheetId="12">'Forma 13'!$G$23</definedName>
    <definedName name="VAS084_F_Ilgalaikioturt9Geriamojovande8" localSheetId="12">'Forma 13'!$H$23</definedName>
    <definedName name="VAS084_F_Ilgalaikioturt9Geriamojovande9" localSheetId="12">'Forma 13'!$I$23</definedName>
    <definedName name="VAS084_F_Ilgalaikioturt9Inventorinisnu1" localSheetId="12">'Forma 13'!$D$23</definedName>
    <definedName name="VAS084_F_Ilgalaikioturt9Kitareguliuoja1" localSheetId="12">'Forma 13'!$O$23</definedName>
    <definedName name="VAS084_F_Ilgalaikioturt9Kitosveiklosne1" localSheetId="12">'Forma 13'!$P$23</definedName>
    <definedName name="VAS084_F_Ilgalaikioturt9Lrklimatokaito1" localSheetId="12">'Forma 13'!$E$23</definedName>
    <definedName name="VAS084_F_Ilgalaikioturt9Nuotekudumblot1" localSheetId="12">'Forma 13'!$L$23</definedName>
    <definedName name="VAS084_F_Ilgalaikioturt9Nuotekusurinki1" localSheetId="12">'Forma 13'!$J$23</definedName>
    <definedName name="VAS084_F_Ilgalaikioturt9Nuotekuvalymas1" localSheetId="12">'Forma 13'!$K$23</definedName>
    <definedName name="VAS084_F_Ilgalaikioturt9Pavirsiniunuot1" localSheetId="12">'Forma 13'!$M$23</definedName>
    <definedName name="VAS084_F_Ilgalaikioturt9Turtovienetask1" localSheetId="12">'Forma 13'!$F$23</definedName>
    <definedName name="VAS084_F_Irankiaimatavi1Apskaitosveikla1" localSheetId="12">'Forma 13'!$N$75</definedName>
    <definedName name="VAS084_F_Irankiaimatavi1Geriamojovande7" localSheetId="12">'Forma 13'!$G$75</definedName>
    <definedName name="VAS084_F_Irankiaimatavi1Geriamojovande8" localSheetId="12">'Forma 13'!$H$75</definedName>
    <definedName name="VAS084_F_Irankiaimatavi1Geriamojovande9" localSheetId="12">'Forma 13'!$I$75</definedName>
    <definedName name="VAS084_F_Irankiaimatavi1Kitareguliuoja1" localSheetId="12">'Forma 13'!$O$75</definedName>
    <definedName name="VAS084_F_Irankiaimatavi1Kitosveiklosne1" localSheetId="12">'Forma 13'!$P$75</definedName>
    <definedName name="VAS084_F_Irankiaimatavi1Nuotekudumblot1" localSheetId="12">'Forma 13'!$L$75</definedName>
    <definedName name="VAS084_F_Irankiaimatavi1Nuotekusurinki1" localSheetId="12">'Forma 13'!$J$75</definedName>
    <definedName name="VAS084_F_Irankiaimatavi1Nuotekuvalymas1" localSheetId="12">'Forma 13'!$K$75</definedName>
    <definedName name="VAS084_F_Irankiaimatavi1Pavirsiniunuot1" localSheetId="12">'Forma 13'!$M$75</definedName>
    <definedName name="VAS084_F_Irankiaimatavi2Apskaitosveikla1" localSheetId="12">'Forma 13'!$N$157</definedName>
    <definedName name="VAS084_F_Irankiaimatavi2Geriamojovande7" localSheetId="12">'Forma 13'!$G$157</definedName>
    <definedName name="VAS084_F_Irankiaimatavi2Geriamojovande8" localSheetId="12">'Forma 13'!$H$157</definedName>
    <definedName name="VAS084_F_Irankiaimatavi2Geriamojovande9" localSheetId="12">'Forma 13'!$I$157</definedName>
    <definedName name="VAS084_F_Irankiaimatavi2Kitareguliuoja1" localSheetId="12">'Forma 13'!$O$157</definedName>
    <definedName name="VAS084_F_Irankiaimatavi2Kitosveiklosne1" localSheetId="12">'Forma 13'!$P$157</definedName>
    <definedName name="VAS084_F_Irankiaimatavi2Nuotekudumblot1" localSheetId="12">'Forma 13'!$L$157</definedName>
    <definedName name="VAS084_F_Irankiaimatavi2Nuotekusurinki1" localSheetId="12">'Forma 13'!$J$157</definedName>
    <definedName name="VAS084_F_Irankiaimatavi2Nuotekuvalymas1" localSheetId="12">'Forma 13'!$K$157</definedName>
    <definedName name="VAS084_F_Irankiaimatavi2Pavirsiniunuot1" localSheetId="12">'Forma 13'!$M$157</definedName>
    <definedName name="VAS084_F_Irankiaimatavi3Apskaitosveikla1" localSheetId="12">'Forma 13'!$N$239</definedName>
    <definedName name="VAS084_F_Irankiaimatavi3Geriamojovande7" localSheetId="12">'Forma 13'!$G$239</definedName>
    <definedName name="VAS084_F_Irankiaimatavi3Geriamojovande8" localSheetId="12">'Forma 13'!$H$239</definedName>
    <definedName name="VAS084_F_Irankiaimatavi3Geriamojovande9" localSheetId="12">'Forma 13'!$I$239</definedName>
    <definedName name="VAS084_F_Irankiaimatavi3Kitareguliuoja1" localSheetId="12">'Forma 13'!$O$239</definedName>
    <definedName name="VAS084_F_Irankiaimatavi3Kitosveiklosne1" localSheetId="12">'Forma 13'!$P$239</definedName>
    <definedName name="VAS084_F_Irankiaimatavi3Nuotekudumblot1" localSheetId="12">'Forma 13'!$L$239</definedName>
    <definedName name="VAS084_F_Irankiaimatavi3Nuotekusurinki1" localSheetId="12">'Forma 13'!$J$239</definedName>
    <definedName name="VAS084_F_Irankiaimatavi3Nuotekuvalymas1" localSheetId="12">'Forma 13'!$K$239</definedName>
    <definedName name="VAS084_F_Irankiaimatavi3Pavirsiniunuot1" localSheetId="12">'Forma 13'!$M$239</definedName>
    <definedName name="VAS084_F_Irasyti1Apskaitosveikla1" localSheetId="12">'Forma 13'!$N$253</definedName>
    <definedName name="VAS084_F_Irasyti1Geriamojovande7" localSheetId="12">'Forma 13'!$G$253</definedName>
    <definedName name="VAS084_F_Irasyti1Geriamojovande8" localSheetId="12">'Forma 13'!$H$253</definedName>
    <definedName name="VAS084_F_Irasyti1Geriamojovande9" localSheetId="12">'Forma 13'!$I$253</definedName>
    <definedName name="VAS084_F_Irasyti1Inventorinisnu1" localSheetId="12">'Forma 13'!$D$253</definedName>
    <definedName name="VAS084_F_Irasyti1Kitareguliuoja1" localSheetId="12">'Forma 13'!$O$253</definedName>
    <definedName name="VAS084_F_Irasyti1Kitosveiklosne1" localSheetId="12">'Forma 13'!$P$253</definedName>
    <definedName name="VAS084_F_Irasyti1Lrklimatokaito1" localSheetId="12">'Forma 13'!$E$253</definedName>
    <definedName name="VAS084_F_Irasyti1Nuotekudumblot1" localSheetId="12">'Forma 13'!$L$253</definedName>
    <definedName name="VAS084_F_Irasyti1Nuotekusurinki1" localSheetId="12">'Forma 13'!$J$253</definedName>
    <definedName name="VAS084_F_Irasyti1Nuotekuvalymas1" localSheetId="12">'Forma 13'!$K$253</definedName>
    <definedName name="VAS084_F_Irasyti1Pavirsiniunuot1" localSheetId="12">'Forma 13'!$M$253</definedName>
    <definedName name="VAS084_F_Irasyti1Turtovienetask1" localSheetId="12">'Forma 13'!$F$253</definedName>
    <definedName name="VAS084_F_Irasyti2Apskaitosveikla1" localSheetId="12">'Forma 13'!$N$254</definedName>
    <definedName name="VAS084_F_Irasyti2Geriamojovande7" localSheetId="12">'Forma 13'!$G$254</definedName>
    <definedName name="VAS084_F_Irasyti2Geriamojovande8" localSheetId="12">'Forma 13'!$H$254</definedName>
    <definedName name="VAS084_F_Irasyti2Geriamojovande9" localSheetId="12">'Forma 13'!$I$254</definedName>
    <definedName name="VAS084_F_Irasyti2Inventorinisnu1" localSheetId="12">'Forma 13'!$D$254</definedName>
    <definedName name="VAS084_F_Irasyti2Kitareguliuoja1" localSheetId="12">'Forma 13'!$O$254</definedName>
    <definedName name="VAS084_F_Irasyti2Kitosveiklosne1" localSheetId="12">'Forma 13'!$P$254</definedName>
    <definedName name="VAS084_F_Irasyti2Lrklimatokaito1" localSheetId="12">'Forma 13'!$E$254</definedName>
    <definedName name="VAS084_F_Irasyti2Nuotekudumblot1" localSheetId="12">'Forma 13'!$L$254</definedName>
    <definedName name="VAS084_F_Irasyti2Nuotekusurinki1" localSheetId="12">'Forma 13'!$J$254</definedName>
    <definedName name="VAS084_F_Irasyti2Nuotekuvalymas1" localSheetId="12">'Forma 13'!$K$254</definedName>
    <definedName name="VAS084_F_Irasyti2Pavirsiniunuot1" localSheetId="12">'Forma 13'!$M$254</definedName>
    <definedName name="VAS084_F_Irasyti2Turtovienetask1" localSheetId="12">'Forma 13'!$F$254</definedName>
    <definedName name="VAS084_F_Irasyti3Apskaitosveikla1" localSheetId="12">'Forma 13'!$N$255</definedName>
    <definedName name="VAS084_F_Irasyti3Geriamojovande7" localSheetId="12">'Forma 13'!$G$255</definedName>
    <definedName name="VAS084_F_Irasyti3Geriamojovande8" localSheetId="12">'Forma 13'!$H$255</definedName>
    <definedName name="VAS084_F_Irasyti3Geriamojovande9" localSheetId="12">'Forma 13'!$I$255</definedName>
    <definedName name="VAS084_F_Irasyti3Inventorinisnu1" localSheetId="12">'Forma 13'!$D$255</definedName>
    <definedName name="VAS084_F_Irasyti3Kitareguliuoja1" localSheetId="12">'Forma 13'!$O$255</definedName>
    <definedName name="VAS084_F_Irasyti3Kitosveiklosne1" localSheetId="12">'Forma 13'!$P$255</definedName>
    <definedName name="VAS084_F_Irasyti3Lrklimatokaito1" localSheetId="12">'Forma 13'!$E$255</definedName>
    <definedName name="VAS084_F_Irasyti3Nuotekudumblot1" localSheetId="12">'Forma 13'!$L$255</definedName>
    <definedName name="VAS084_F_Irasyti3Nuotekusurinki1" localSheetId="12">'Forma 13'!$J$255</definedName>
    <definedName name="VAS084_F_Irasyti3Nuotekuvalymas1" localSheetId="12">'Forma 13'!$K$255</definedName>
    <definedName name="VAS084_F_Irasyti3Pavirsiniunuot1" localSheetId="12">'Forma 13'!$M$255</definedName>
    <definedName name="VAS084_F_Irasyti3Turtovienetask1" localSheetId="12">'Forma 13'!$F$255</definedName>
    <definedName name="VAS084_F_Keliaiaikstele1Apskaitosveikla1" localSheetId="12">'Forma 13'!$N$29</definedName>
    <definedName name="VAS084_F_Keliaiaikstele1Geriamojovande7" localSheetId="12">'Forma 13'!$G$29</definedName>
    <definedName name="VAS084_F_Keliaiaikstele1Geriamojovande8" localSheetId="12">'Forma 13'!$H$29</definedName>
    <definedName name="VAS084_F_Keliaiaikstele1Geriamojovande9" localSheetId="12">'Forma 13'!$I$29</definedName>
    <definedName name="VAS084_F_Keliaiaikstele1Kitareguliuoja1" localSheetId="12">'Forma 13'!$O$29</definedName>
    <definedName name="VAS084_F_Keliaiaikstele1Kitosveiklosne1" localSheetId="12">'Forma 13'!$P$29</definedName>
    <definedName name="VAS084_F_Keliaiaikstele1Nuotekudumblot1" localSheetId="12">'Forma 13'!$L$29</definedName>
    <definedName name="VAS084_F_Keliaiaikstele1Nuotekusurinki1" localSheetId="12">'Forma 13'!$J$29</definedName>
    <definedName name="VAS084_F_Keliaiaikstele1Nuotekuvalymas1" localSheetId="12">'Forma 13'!$K$29</definedName>
    <definedName name="VAS084_F_Keliaiaikstele1Pavirsiniunuot1" localSheetId="12">'Forma 13'!$M$29</definedName>
    <definedName name="VAS084_F_Keliaiaikstele2Apskaitosveikla1" localSheetId="12">'Forma 13'!$N$111</definedName>
    <definedName name="VAS084_F_Keliaiaikstele2Geriamojovande7" localSheetId="12">'Forma 13'!$G$111</definedName>
    <definedName name="VAS084_F_Keliaiaikstele2Geriamojovande8" localSheetId="12">'Forma 13'!$H$111</definedName>
    <definedName name="VAS084_F_Keliaiaikstele2Geriamojovande9" localSheetId="12">'Forma 13'!$I$111</definedName>
    <definedName name="VAS084_F_Keliaiaikstele2Kitareguliuoja1" localSheetId="12">'Forma 13'!$O$111</definedName>
    <definedName name="VAS084_F_Keliaiaikstele2Kitosveiklosne1" localSheetId="12">'Forma 13'!$P$111</definedName>
    <definedName name="VAS084_F_Keliaiaikstele2Nuotekudumblot1" localSheetId="12">'Forma 13'!$L$111</definedName>
    <definedName name="VAS084_F_Keliaiaikstele2Nuotekusurinki1" localSheetId="12">'Forma 13'!$J$111</definedName>
    <definedName name="VAS084_F_Keliaiaikstele2Nuotekuvalymas1" localSheetId="12">'Forma 13'!$K$111</definedName>
    <definedName name="VAS084_F_Keliaiaikstele2Pavirsiniunuot1" localSheetId="12">'Forma 13'!$M$111</definedName>
    <definedName name="VAS084_F_Keliaiaikstele3Apskaitosveikla1" localSheetId="12">'Forma 13'!$N$193</definedName>
    <definedName name="VAS084_F_Keliaiaikstele3Geriamojovande7" localSheetId="12">'Forma 13'!$G$193</definedName>
    <definedName name="VAS084_F_Keliaiaikstele3Geriamojovande8" localSheetId="12">'Forma 13'!$H$193</definedName>
    <definedName name="VAS084_F_Keliaiaikstele3Geriamojovande9" localSheetId="12">'Forma 13'!$I$193</definedName>
    <definedName name="VAS084_F_Keliaiaikstele3Kitareguliuoja1" localSheetId="12">'Forma 13'!$O$193</definedName>
    <definedName name="VAS084_F_Keliaiaikstele3Kitosveiklosne1" localSheetId="12">'Forma 13'!$P$193</definedName>
    <definedName name="VAS084_F_Keliaiaikstele3Nuotekudumblot1" localSheetId="12">'Forma 13'!$L$193</definedName>
    <definedName name="VAS084_F_Keliaiaikstele3Nuotekusurinki1" localSheetId="12">'Forma 13'!$J$193</definedName>
    <definedName name="VAS084_F_Keliaiaikstele3Nuotekuvalymas1" localSheetId="12">'Forma 13'!$K$193</definedName>
    <definedName name="VAS084_F_Keliaiaikstele3Pavirsiniunuot1" localSheetId="12">'Forma 13'!$M$193</definedName>
    <definedName name="VAS084_F_Kitasilgalaiki1Apskaitosveikla1" localSheetId="12">'Forma 13'!$N$88</definedName>
    <definedName name="VAS084_F_Kitasilgalaiki1Geriamojovande7" localSheetId="12">'Forma 13'!$G$88</definedName>
    <definedName name="VAS084_F_Kitasilgalaiki1Geriamojovande8" localSheetId="12">'Forma 13'!$H$88</definedName>
    <definedName name="VAS084_F_Kitasilgalaiki1Geriamojovande9" localSheetId="12">'Forma 13'!$I$88</definedName>
    <definedName name="VAS084_F_Kitasilgalaiki1Kitareguliuoja1" localSheetId="12">'Forma 13'!$O$88</definedName>
    <definedName name="VAS084_F_Kitasilgalaiki1Kitosveiklosne1" localSheetId="12">'Forma 13'!$P$88</definedName>
    <definedName name="VAS084_F_Kitasilgalaiki1Nuotekudumblot1" localSheetId="12">'Forma 13'!$L$88</definedName>
    <definedName name="VAS084_F_Kitasilgalaiki1Nuotekusurinki1" localSheetId="12">'Forma 13'!$J$88</definedName>
    <definedName name="VAS084_F_Kitasilgalaiki1Nuotekuvalymas1" localSheetId="12">'Forma 13'!$K$88</definedName>
    <definedName name="VAS084_F_Kitasilgalaiki1Pavirsiniunuot1" localSheetId="12">'Forma 13'!$M$88</definedName>
    <definedName name="VAS084_F_Kitasilgalaiki2Apskaitosveikla1" localSheetId="12">'Forma 13'!$N$170</definedName>
    <definedName name="VAS084_F_Kitasilgalaiki2Geriamojovande7" localSheetId="12">'Forma 13'!$G$170</definedName>
    <definedName name="VAS084_F_Kitasilgalaiki2Geriamojovande8" localSheetId="12">'Forma 13'!$H$170</definedName>
    <definedName name="VAS084_F_Kitasilgalaiki2Geriamojovande9" localSheetId="12">'Forma 13'!$I$170</definedName>
    <definedName name="VAS084_F_Kitasilgalaiki2Kitareguliuoja1" localSheetId="12">'Forma 13'!$O$170</definedName>
    <definedName name="VAS084_F_Kitasilgalaiki2Kitosveiklosne1" localSheetId="12">'Forma 13'!$P$170</definedName>
    <definedName name="VAS084_F_Kitasilgalaiki2Nuotekudumblot1" localSheetId="12">'Forma 13'!$L$170</definedName>
    <definedName name="VAS084_F_Kitasilgalaiki2Nuotekusurinki1" localSheetId="12">'Forma 13'!$J$170</definedName>
    <definedName name="VAS084_F_Kitasilgalaiki2Nuotekuvalymas1" localSheetId="12">'Forma 13'!$K$170</definedName>
    <definedName name="VAS084_F_Kitasilgalaiki2Pavirsiniunuot1" localSheetId="12">'Forma 13'!$M$170</definedName>
    <definedName name="VAS084_F_Kitasilgalaiki3Apskaitosveikla1" localSheetId="12">'Forma 13'!$N$252</definedName>
    <definedName name="VAS084_F_Kitasilgalaiki3Geriamojovande7" localSheetId="12">'Forma 13'!$G$252</definedName>
    <definedName name="VAS084_F_Kitasilgalaiki3Geriamojovande8" localSheetId="12">'Forma 13'!$H$252</definedName>
    <definedName name="VAS084_F_Kitasilgalaiki3Geriamojovande9" localSheetId="12">'Forma 13'!$I$252</definedName>
    <definedName name="VAS084_F_Kitasilgalaiki3Kitareguliuoja1" localSheetId="12">'Forma 13'!$O$252</definedName>
    <definedName name="VAS084_F_Kitasilgalaiki3Kitosveiklosne1" localSheetId="12">'Forma 13'!$P$252</definedName>
    <definedName name="VAS084_F_Kitasilgalaiki3Nuotekudumblot1" localSheetId="12">'Forma 13'!$L$252</definedName>
    <definedName name="VAS084_F_Kitasilgalaiki3Nuotekusurinki1" localSheetId="12">'Forma 13'!$J$252</definedName>
    <definedName name="VAS084_F_Kitasilgalaiki3Nuotekuvalymas1" localSheetId="12">'Forma 13'!$K$252</definedName>
    <definedName name="VAS084_F_Kitasilgalaiki3Pavirsiniunuot1" localSheetId="12">'Forma 13'!$M$252</definedName>
    <definedName name="VAS084_F_Kitasnemateria1Apskaitosveikla1" localSheetId="12">'Forma 13'!$N$20</definedName>
    <definedName name="VAS084_F_Kitasnemateria1Geriamojovande7" localSheetId="12">'Forma 13'!$G$20</definedName>
    <definedName name="VAS084_F_Kitasnemateria1Geriamojovande8" localSheetId="12">'Forma 13'!$H$20</definedName>
    <definedName name="VAS084_F_Kitasnemateria1Geriamojovande9" localSheetId="12">'Forma 13'!$I$20</definedName>
    <definedName name="VAS084_F_Kitasnemateria1Kitareguliuoja1" localSheetId="12">'Forma 13'!$O$20</definedName>
    <definedName name="VAS084_F_Kitasnemateria1Kitosveiklosne1" localSheetId="12">'Forma 13'!$P$20</definedName>
    <definedName name="VAS084_F_Kitasnemateria1Nuotekudumblot1" localSheetId="12">'Forma 13'!$L$20</definedName>
    <definedName name="VAS084_F_Kitasnemateria1Nuotekusurinki1" localSheetId="12">'Forma 13'!$J$20</definedName>
    <definedName name="VAS084_F_Kitasnemateria1Nuotekuvalymas1" localSheetId="12">'Forma 13'!$K$20</definedName>
    <definedName name="VAS084_F_Kitasnemateria1Pavirsiniunuot1" localSheetId="12">'Forma 13'!$M$20</definedName>
    <definedName name="VAS084_F_Kitasnemateria2Apskaitosveikla1" localSheetId="12">'Forma 13'!$N$102</definedName>
    <definedName name="VAS084_F_Kitasnemateria2Geriamojovande7" localSheetId="12">'Forma 13'!$G$102</definedName>
    <definedName name="VAS084_F_Kitasnemateria2Geriamojovande8" localSheetId="12">'Forma 13'!$H$102</definedName>
    <definedName name="VAS084_F_Kitasnemateria2Geriamojovande9" localSheetId="12">'Forma 13'!$I$102</definedName>
    <definedName name="VAS084_F_Kitasnemateria2Kitareguliuoja1" localSheetId="12">'Forma 13'!$O$102</definedName>
    <definedName name="VAS084_F_Kitasnemateria2Kitosveiklosne1" localSheetId="12">'Forma 13'!$P$102</definedName>
    <definedName name="VAS084_F_Kitasnemateria2Nuotekudumblot1" localSheetId="12">'Forma 13'!$L$102</definedName>
    <definedName name="VAS084_F_Kitasnemateria2Nuotekusurinki1" localSheetId="12">'Forma 13'!$J$102</definedName>
    <definedName name="VAS084_F_Kitasnemateria2Nuotekuvalymas1" localSheetId="12">'Forma 13'!$K$102</definedName>
    <definedName name="VAS084_F_Kitasnemateria2Pavirsiniunuot1" localSheetId="12">'Forma 13'!$M$102</definedName>
    <definedName name="VAS084_F_Kitasnemateria3Apskaitosveikla1" localSheetId="12">'Forma 13'!$N$184</definedName>
    <definedName name="VAS084_F_Kitasnemateria3Geriamojovande7" localSheetId="12">'Forma 13'!$G$184</definedName>
    <definedName name="VAS084_F_Kitasnemateria3Geriamojovande8" localSheetId="12">'Forma 13'!$H$184</definedName>
    <definedName name="VAS084_F_Kitasnemateria3Geriamojovande9" localSheetId="12">'Forma 13'!$I$184</definedName>
    <definedName name="VAS084_F_Kitasnemateria3Kitareguliuoja1" localSheetId="12">'Forma 13'!$O$184</definedName>
    <definedName name="VAS084_F_Kitasnemateria3Kitosveiklosne1" localSheetId="12">'Forma 13'!$P$184</definedName>
    <definedName name="VAS084_F_Kitasnemateria3Nuotekudumblot1" localSheetId="12">'Forma 13'!$L$184</definedName>
    <definedName name="VAS084_F_Kitasnemateria3Nuotekusurinki1" localSheetId="12">'Forma 13'!$J$184</definedName>
    <definedName name="VAS084_F_Kitasnemateria3Nuotekuvalymas1" localSheetId="12">'Forma 13'!$K$184</definedName>
    <definedName name="VAS084_F_Kitasnemateria3Pavirsiniunuot1" localSheetId="12">'Forma 13'!$M$184</definedName>
    <definedName name="VAS084_F_Kitigeriamojov1Apskaitosveikla1" localSheetId="12">'Forma 13'!$N$71</definedName>
    <definedName name="VAS084_F_Kitigeriamojov1Geriamojovande7" localSheetId="12">'Forma 13'!$G$71</definedName>
    <definedName name="VAS084_F_Kitigeriamojov1Geriamojovande8" localSheetId="12">'Forma 13'!$H$71</definedName>
    <definedName name="VAS084_F_Kitigeriamojov1Geriamojovande9" localSheetId="12">'Forma 13'!$I$71</definedName>
    <definedName name="VAS084_F_Kitigeriamojov1Kitareguliuoja1" localSheetId="12">'Forma 13'!$O$71</definedName>
    <definedName name="VAS084_F_Kitigeriamojov1Kitosveiklosne1" localSheetId="12">'Forma 13'!$P$71</definedName>
    <definedName name="VAS084_F_Kitigeriamojov1Nuotekudumblot1" localSheetId="12">'Forma 13'!$L$71</definedName>
    <definedName name="VAS084_F_Kitigeriamojov1Nuotekusurinki1" localSheetId="12">'Forma 13'!$J$71</definedName>
    <definedName name="VAS084_F_Kitigeriamojov1Nuotekuvalymas1" localSheetId="12">'Forma 13'!$K$71</definedName>
    <definedName name="VAS084_F_Kitigeriamojov1Pavirsiniunuot1" localSheetId="12">'Forma 13'!$M$71</definedName>
    <definedName name="VAS084_F_Kitigeriamojov2Apskaitosveikla1" localSheetId="12">'Forma 13'!$N$153</definedName>
    <definedName name="VAS084_F_Kitigeriamojov2Geriamojovande7" localSheetId="12">'Forma 13'!$G$153</definedName>
    <definedName name="VAS084_F_Kitigeriamojov2Geriamojovande8" localSheetId="12">'Forma 13'!$H$153</definedName>
    <definedName name="VAS084_F_Kitigeriamojov2Geriamojovande9" localSheetId="12">'Forma 13'!$I$153</definedName>
    <definedName name="VAS084_F_Kitigeriamojov2Kitareguliuoja1" localSheetId="12">'Forma 13'!$O$153</definedName>
    <definedName name="VAS084_F_Kitigeriamojov2Kitosveiklosne1" localSheetId="12">'Forma 13'!$P$153</definedName>
    <definedName name="VAS084_F_Kitigeriamojov2Nuotekudumblot1" localSheetId="12">'Forma 13'!$L$153</definedName>
    <definedName name="VAS084_F_Kitigeriamojov2Nuotekusurinki1" localSheetId="12">'Forma 13'!$J$153</definedName>
    <definedName name="VAS084_F_Kitigeriamojov2Nuotekuvalymas1" localSheetId="12">'Forma 13'!$K$153</definedName>
    <definedName name="VAS084_F_Kitigeriamojov2Pavirsiniunuot1" localSheetId="12">'Forma 13'!$M$153</definedName>
    <definedName name="VAS084_F_Kitigeriamojov3Apskaitosveikla1" localSheetId="12">'Forma 13'!$N$235</definedName>
    <definedName name="VAS084_F_Kitigeriamojov3Geriamojovande7" localSheetId="12">'Forma 13'!$G$235</definedName>
    <definedName name="VAS084_F_Kitigeriamojov3Geriamojovande8" localSheetId="12">'Forma 13'!$H$235</definedName>
    <definedName name="VAS084_F_Kitigeriamojov3Geriamojovande9" localSheetId="12">'Forma 13'!$I$235</definedName>
    <definedName name="VAS084_F_Kitigeriamojov3Kitareguliuoja1" localSheetId="12">'Forma 13'!$O$235</definedName>
    <definedName name="VAS084_F_Kitigeriamojov3Kitosveiklosne1" localSheetId="12">'Forma 13'!$P$235</definedName>
    <definedName name="VAS084_F_Kitigeriamojov3Nuotekudumblot1" localSheetId="12">'Forma 13'!$L$235</definedName>
    <definedName name="VAS084_F_Kitigeriamojov3Nuotekusurinki1" localSheetId="12">'Forma 13'!$J$235</definedName>
    <definedName name="VAS084_F_Kitigeriamojov3Nuotekuvalymas1" localSheetId="12">'Forma 13'!$K$235</definedName>
    <definedName name="VAS084_F_Kitigeriamojov3Pavirsiniunuot1" localSheetId="12">'Forma 13'!$M$235</definedName>
    <definedName name="VAS084_F_Kitiirenginiai1Apskaitosveikla1" localSheetId="12">'Forma 13'!$N$45</definedName>
    <definedName name="VAS084_F_Kitiirenginiai1Geriamojovande7" localSheetId="12">'Forma 13'!$G$45</definedName>
    <definedName name="VAS084_F_Kitiirenginiai1Geriamojovande8" localSheetId="12">'Forma 13'!$H$45</definedName>
    <definedName name="VAS084_F_Kitiirenginiai1Geriamojovande9" localSheetId="12">'Forma 13'!$I$45</definedName>
    <definedName name="VAS084_F_Kitiirenginiai1Kitareguliuoja1" localSheetId="12">'Forma 13'!$O$45</definedName>
    <definedName name="VAS084_F_Kitiirenginiai1Kitosveiklosne1" localSheetId="12">'Forma 13'!$P$45</definedName>
    <definedName name="VAS084_F_Kitiirenginiai1Nuotekudumblot1" localSheetId="12">'Forma 13'!$L$45</definedName>
    <definedName name="VAS084_F_Kitiirenginiai1Nuotekusurinki1" localSheetId="12">'Forma 13'!$J$45</definedName>
    <definedName name="VAS084_F_Kitiirenginiai1Nuotekuvalymas1" localSheetId="12">'Forma 13'!$K$45</definedName>
    <definedName name="VAS084_F_Kitiirenginiai1Pavirsiniunuot1" localSheetId="12">'Forma 13'!$M$45</definedName>
    <definedName name="VAS084_F_Kitiirenginiai2Apskaitosveikla1" localSheetId="12">'Forma 13'!$N$58</definedName>
    <definedName name="VAS084_F_Kitiirenginiai2Geriamojovande7" localSheetId="12">'Forma 13'!$G$58</definedName>
    <definedName name="VAS084_F_Kitiirenginiai2Geriamojovande8" localSheetId="12">'Forma 13'!$H$58</definedName>
    <definedName name="VAS084_F_Kitiirenginiai2Geriamojovande9" localSheetId="12">'Forma 13'!$I$58</definedName>
    <definedName name="VAS084_F_Kitiirenginiai2Kitareguliuoja1" localSheetId="12">'Forma 13'!$O$58</definedName>
    <definedName name="VAS084_F_Kitiirenginiai2Kitosveiklosne1" localSheetId="12">'Forma 13'!$P$58</definedName>
    <definedName name="VAS084_F_Kitiirenginiai2Nuotekudumblot1" localSheetId="12">'Forma 13'!$L$58</definedName>
    <definedName name="VAS084_F_Kitiirenginiai2Nuotekusurinki1" localSheetId="12">'Forma 13'!$J$58</definedName>
    <definedName name="VAS084_F_Kitiirenginiai2Nuotekuvalymas1" localSheetId="12">'Forma 13'!$K$58</definedName>
    <definedName name="VAS084_F_Kitiirenginiai2Pavirsiniunuot1" localSheetId="12">'Forma 13'!$M$58</definedName>
    <definedName name="VAS084_F_Kitiirenginiai3Apskaitosveikla1" localSheetId="12">'Forma 13'!$N$127</definedName>
    <definedName name="VAS084_F_Kitiirenginiai3Geriamojovande7" localSheetId="12">'Forma 13'!$G$127</definedName>
    <definedName name="VAS084_F_Kitiirenginiai3Geriamojovande8" localSheetId="12">'Forma 13'!$H$127</definedName>
    <definedName name="VAS084_F_Kitiirenginiai3Geriamojovande9" localSheetId="12">'Forma 13'!$I$127</definedName>
    <definedName name="VAS084_F_Kitiirenginiai3Kitareguliuoja1" localSheetId="12">'Forma 13'!$O$127</definedName>
    <definedName name="VAS084_F_Kitiirenginiai3Kitosveiklosne1" localSheetId="12">'Forma 13'!$P$127</definedName>
    <definedName name="VAS084_F_Kitiirenginiai3Nuotekudumblot1" localSheetId="12">'Forma 13'!$L$127</definedName>
    <definedName name="VAS084_F_Kitiirenginiai3Nuotekusurinki1" localSheetId="12">'Forma 13'!$J$127</definedName>
    <definedName name="VAS084_F_Kitiirenginiai3Nuotekuvalymas1" localSheetId="12">'Forma 13'!$K$127</definedName>
    <definedName name="VAS084_F_Kitiirenginiai3Pavirsiniunuot1" localSheetId="12">'Forma 13'!$M$127</definedName>
    <definedName name="VAS084_F_Kitiirenginiai4Apskaitosveikla1" localSheetId="12">'Forma 13'!$N$140</definedName>
    <definedName name="VAS084_F_Kitiirenginiai4Geriamojovande7" localSheetId="12">'Forma 13'!$G$140</definedName>
    <definedName name="VAS084_F_Kitiirenginiai4Geriamojovande8" localSheetId="12">'Forma 13'!$H$140</definedName>
    <definedName name="VAS084_F_Kitiirenginiai4Geriamojovande9" localSheetId="12">'Forma 13'!$I$140</definedName>
    <definedName name="VAS084_F_Kitiirenginiai4Kitareguliuoja1" localSheetId="12">'Forma 13'!$O$140</definedName>
    <definedName name="VAS084_F_Kitiirenginiai4Kitosveiklosne1" localSheetId="12">'Forma 13'!$P$140</definedName>
    <definedName name="VAS084_F_Kitiirenginiai4Nuotekudumblot1" localSheetId="12">'Forma 13'!$L$140</definedName>
    <definedName name="VAS084_F_Kitiirenginiai4Nuotekusurinki1" localSheetId="12">'Forma 13'!$J$140</definedName>
    <definedName name="VAS084_F_Kitiirenginiai4Nuotekuvalymas1" localSheetId="12">'Forma 13'!$K$140</definedName>
    <definedName name="VAS084_F_Kitiirenginiai4Pavirsiniunuot1" localSheetId="12">'Forma 13'!$M$140</definedName>
    <definedName name="VAS084_F_Kitiirenginiai5Apskaitosveikla1" localSheetId="12">'Forma 13'!$N$209</definedName>
    <definedName name="VAS084_F_Kitiirenginiai5Geriamojovande7" localSheetId="12">'Forma 13'!$G$209</definedName>
    <definedName name="VAS084_F_Kitiirenginiai5Geriamojovande8" localSheetId="12">'Forma 13'!$H$209</definedName>
    <definedName name="VAS084_F_Kitiirenginiai5Geriamojovande9" localSheetId="12">'Forma 13'!$I$209</definedName>
    <definedName name="VAS084_F_Kitiirenginiai5Kitareguliuoja1" localSheetId="12">'Forma 13'!$O$209</definedName>
    <definedName name="VAS084_F_Kitiirenginiai5Kitosveiklosne1" localSheetId="12">'Forma 13'!$P$209</definedName>
    <definedName name="VAS084_F_Kitiirenginiai5Nuotekudumblot1" localSheetId="12">'Forma 13'!$L$209</definedName>
    <definedName name="VAS084_F_Kitiirenginiai5Nuotekusurinki1" localSheetId="12">'Forma 13'!$J$209</definedName>
    <definedName name="VAS084_F_Kitiirenginiai5Nuotekuvalymas1" localSheetId="12">'Forma 13'!$K$209</definedName>
    <definedName name="VAS084_F_Kitiirenginiai5Pavirsiniunuot1" localSheetId="12">'Forma 13'!$M$209</definedName>
    <definedName name="VAS084_F_Kitiirenginiai6Apskaitosveikla1" localSheetId="12">'Forma 13'!$N$222</definedName>
    <definedName name="VAS084_F_Kitiirenginiai6Geriamojovande7" localSheetId="12">'Forma 13'!$G$222</definedName>
    <definedName name="VAS084_F_Kitiirenginiai6Geriamojovande8" localSheetId="12">'Forma 13'!$H$222</definedName>
    <definedName name="VAS084_F_Kitiirenginiai6Geriamojovande9" localSheetId="12">'Forma 13'!$I$222</definedName>
    <definedName name="VAS084_F_Kitiirenginiai6Kitareguliuoja1" localSheetId="12">'Forma 13'!$O$222</definedName>
    <definedName name="VAS084_F_Kitiirenginiai6Kitosveiklosne1" localSheetId="12">'Forma 13'!$P$222</definedName>
    <definedName name="VAS084_F_Kitiirenginiai6Nuotekudumblot1" localSheetId="12">'Forma 13'!$L$222</definedName>
    <definedName name="VAS084_F_Kitiirenginiai6Nuotekusurinki1" localSheetId="12">'Forma 13'!$J$222</definedName>
    <definedName name="VAS084_F_Kitiirenginiai6Nuotekuvalymas1" localSheetId="12">'Forma 13'!$K$222</definedName>
    <definedName name="VAS084_F_Kitiirenginiai6Pavirsiniunuot1" localSheetId="12">'Forma 13'!$M$222</definedName>
    <definedName name="VAS084_F_Kitostransport1Apskaitosveikla1" localSheetId="12">'Forma 13'!$N$84</definedName>
    <definedName name="VAS084_F_Kitostransport1Geriamojovande7" localSheetId="12">'Forma 13'!$G$84</definedName>
    <definedName name="VAS084_F_Kitostransport1Geriamojovande8" localSheetId="12">'Forma 13'!$H$84</definedName>
    <definedName name="VAS084_F_Kitostransport1Geriamojovande9" localSheetId="12">'Forma 13'!$I$84</definedName>
    <definedName name="VAS084_F_Kitostransport1Kitareguliuoja1" localSheetId="12">'Forma 13'!$O$84</definedName>
    <definedName name="VAS084_F_Kitostransport1Kitosveiklosne1" localSheetId="12">'Forma 13'!$P$84</definedName>
    <definedName name="VAS084_F_Kitostransport1Nuotekudumblot1" localSheetId="12">'Forma 13'!$L$84</definedName>
    <definedName name="VAS084_F_Kitostransport1Nuotekusurinki1" localSheetId="12">'Forma 13'!$J$84</definedName>
    <definedName name="VAS084_F_Kitostransport1Nuotekuvalymas1" localSheetId="12">'Forma 13'!$K$84</definedName>
    <definedName name="VAS084_F_Kitostransport1Pavirsiniunuot1" localSheetId="12">'Forma 13'!$M$84</definedName>
    <definedName name="VAS084_F_Kitostransport2Apskaitosveikla1" localSheetId="12">'Forma 13'!$N$166</definedName>
    <definedName name="VAS084_F_Kitostransport2Geriamojovande7" localSheetId="12">'Forma 13'!$G$166</definedName>
    <definedName name="VAS084_F_Kitostransport2Geriamojovande8" localSheetId="12">'Forma 13'!$H$166</definedName>
    <definedName name="VAS084_F_Kitostransport2Geriamojovande9" localSheetId="12">'Forma 13'!$I$166</definedName>
    <definedName name="VAS084_F_Kitostransport2Kitareguliuoja1" localSheetId="12">'Forma 13'!$O$166</definedName>
    <definedName name="VAS084_F_Kitostransport2Kitosveiklosne1" localSheetId="12">'Forma 13'!$P$166</definedName>
    <definedName name="VAS084_F_Kitostransport2Nuotekudumblot1" localSheetId="12">'Forma 13'!$L$166</definedName>
    <definedName name="VAS084_F_Kitostransport2Nuotekusurinki1" localSheetId="12">'Forma 13'!$J$166</definedName>
    <definedName name="VAS084_F_Kitostransport2Nuotekuvalymas1" localSheetId="12">'Forma 13'!$K$166</definedName>
    <definedName name="VAS084_F_Kitostransport2Pavirsiniunuot1" localSheetId="12">'Forma 13'!$M$166</definedName>
    <definedName name="VAS084_F_Kitostransport3Apskaitosveikla1" localSheetId="12">'Forma 13'!$N$248</definedName>
    <definedName name="VAS084_F_Kitostransport3Geriamojovande7" localSheetId="12">'Forma 13'!$G$248</definedName>
    <definedName name="VAS084_F_Kitostransport3Geriamojovande8" localSheetId="12">'Forma 13'!$H$248</definedName>
    <definedName name="VAS084_F_Kitostransport3Geriamojovande9" localSheetId="12">'Forma 13'!$I$248</definedName>
    <definedName name="VAS084_F_Kitostransport3Kitareguliuoja1" localSheetId="12">'Forma 13'!$O$248</definedName>
    <definedName name="VAS084_F_Kitostransport3Kitosveiklosne1" localSheetId="12">'Forma 13'!$P$248</definedName>
    <definedName name="VAS084_F_Kitostransport3Nuotekudumblot1" localSheetId="12">'Forma 13'!$L$248</definedName>
    <definedName name="VAS084_F_Kitostransport3Nuotekusurinki1" localSheetId="12">'Forma 13'!$J$248</definedName>
    <definedName name="VAS084_F_Kitostransport3Nuotekuvalymas1" localSheetId="12">'Forma 13'!$K$248</definedName>
    <definedName name="VAS084_F_Kitostransport3Pavirsiniunuot1" localSheetId="12">'Forma 13'!$M$248</definedName>
    <definedName name="VAS084_F_Lengviejiautom1Apskaitosveikla1" localSheetId="12">'Forma 13'!$N$80</definedName>
    <definedName name="VAS084_F_Lengviejiautom1Geriamojovande7" localSheetId="12">'Forma 13'!$G$80</definedName>
    <definedName name="VAS084_F_Lengviejiautom1Geriamojovande8" localSheetId="12">'Forma 13'!$H$80</definedName>
    <definedName name="VAS084_F_Lengviejiautom1Geriamojovande9" localSheetId="12">'Forma 13'!$I$80</definedName>
    <definedName name="VAS084_F_Lengviejiautom1Kitareguliuoja1" localSheetId="12">'Forma 13'!$O$80</definedName>
    <definedName name="VAS084_F_Lengviejiautom1Kitosveiklosne1" localSheetId="12">'Forma 13'!$P$80</definedName>
    <definedName name="VAS084_F_Lengviejiautom1Nuotekudumblot1" localSheetId="12">'Forma 13'!$L$80</definedName>
    <definedName name="VAS084_F_Lengviejiautom1Nuotekusurinki1" localSheetId="12">'Forma 13'!$J$80</definedName>
    <definedName name="VAS084_F_Lengviejiautom1Nuotekuvalymas1" localSheetId="12">'Forma 13'!$K$80</definedName>
    <definedName name="VAS084_F_Lengviejiautom1Pavirsiniunuot1" localSheetId="12">'Forma 13'!$M$80</definedName>
    <definedName name="VAS084_F_Lengviejiautom2Apskaitosveikla1" localSheetId="12">'Forma 13'!$N$162</definedName>
    <definedName name="VAS084_F_Lengviejiautom2Geriamojovande7" localSheetId="12">'Forma 13'!$G$162</definedName>
    <definedName name="VAS084_F_Lengviejiautom2Geriamojovande8" localSheetId="12">'Forma 13'!$H$162</definedName>
    <definedName name="VAS084_F_Lengviejiautom2Geriamojovande9" localSheetId="12">'Forma 13'!$I$162</definedName>
    <definedName name="VAS084_F_Lengviejiautom2Kitareguliuoja1" localSheetId="12">'Forma 13'!$O$162</definedName>
    <definedName name="VAS084_F_Lengviejiautom2Kitosveiklosne1" localSheetId="12">'Forma 13'!$P$162</definedName>
    <definedName name="VAS084_F_Lengviejiautom2Nuotekudumblot1" localSheetId="12">'Forma 13'!$L$162</definedName>
    <definedName name="VAS084_F_Lengviejiautom2Nuotekusurinki1" localSheetId="12">'Forma 13'!$J$162</definedName>
    <definedName name="VAS084_F_Lengviejiautom2Nuotekuvalymas1" localSheetId="12">'Forma 13'!$K$162</definedName>
    <definedName name="VAS084_F_Lengviejiautom2Pavirsiniunuot1" localSheetId="12">'Forma 13'!$M$162</definedName>
    <definedName name="VAS084_F_Lengviejiautom3Apskaitosveikla1" localSheetId="12">'Forma 13'!$N$244</definedName>
    <definedName name="VAS084_F_Lengviejiautom3Geriamojovande7" localSheetId="12">'Forma 13'!$G$244</definedName>
    <definedName name="VAS084_F_Lengviejiautom3Geriamojovande8" localSheetId="12">'Forma 13'!$H$244</definedName>
    <definedName name="VAS084_F_Lengviejiautom3Geriamojovande9" localSheetId="12">'Forma 13'!$I$244</definedName>
    <definedName name="VAS084_F_Lengviejiautom3Kitareguliuoja1" localSheetId="12">'Forma 13'!$O$244</definedName>
    <definedName name="VAS084_F_Lengviejiautom3Kitosveiklosne1" localSheetId="12">'Forma 13'!$P$244</definedName>
    <definedName name="VAS084_F_Lengviejiautom3Nuotekudumblot1" localSheetId="12">'Forma 13'!$L$244</definedName>
    <definedName name="VAS084_F_Lengviejiautom3Nuotekusurinki1" localSheetId="12">'Forma 13'!$J$244</definedName>
    <definedName name="VAS084_F_Lengviejiautom3Nuotekuvalymas1" localSheetId="12">'Forma 13'!$K$244</definedName>
    <definedName name="VAS084_F_Lengviejiautom3Pavirsiniunuot1" localSheetId="12">'Forma 13'!$M$244</definedName>
    <definedName name="VAS084_F_Masinosiriranga1Apskaitosveikla1" localSheetId="12">'Forma 13'!$N$49</definedName>
    <definedName name="VAS084_F_Masinosiriranga1Geriamojovande7" localSheetId="12">'Forma 13'!$G$49</definedName>
    <definedName name="VAS084_F_Masinosiriranga1Geriamojovande8" localSheetId="12">'Forma 13'!$H$49</definedName>
    <definedName name="VAS084_F_Masinosiriranga1Geriamojovande9" localSheetId="12">'Forma 13'!$I$49</definedName>
    <definedName name="VAS084_F_Masinosiriranga1Kitareguliuoja1" localSheetId="12">'Forma 13'!$O$49</definedName>
    <definedName name="VAS084_F_Masinosiriranga1Kitosveiklosne1" localSheetId="12">'Forma 13'!$P$49</definedName>
    <definedName name="VAS084_F_Masinosiriranga1Nuotekudumblot1" localSheetId="12">'Forma 13'!$L$49</definedName>
    <definedName name="VAS084_F_Masinosiriranga1Nuotekusurinki1" localSheetId="12">'Forma 13'!$J$49</definedName>
    <definedName name="VAS084_F_Masinosiriranga1Nuotekuvalymas1" localSheetId="12">'Forma 13'!$K$49</definedName>
    <definedName name="VAS084_F_Masinosiriranga1Pavirsiniunuot1" localSheetId="12">'Forma 13'!$M$49</definedName>
    <definedName name="VAS084_F_Masinosiriranga2Apskaitosveikla1" localSheetId="12">'Forma 13'!$N$131</definedName>
    <definedName name="VAS084_F_Masinosiriranga2Geriamojovande7" localSheetId="12">'Forma 13'!$G$131</definedName>
    <definedName name="VAS084_F_Masinosiriranga2Geriamojovande8" localSheetId="12">'Forma 13'!$H$131</definedName>
    <definedName name="VAS084_F_Masinosiriranga2Geriamojovande9" localSheetId="12">'Forma 13'!$I$131</definedName>
    <definedName name="VAS084_F_Masinosiriranga2Kitareguliuoja1" localSheetId="12">'Forma 13'!$O$131</definedName>
    <definedName name="VAS084_F_Masinosiriranga2Kitosveiklosne1" localSheetId="12">'Forma 13'!$P$131</definedName>
    <definedName name="VAS084_F_Masinosiriranga2Nuotekudumblot1" localSheetId="12">'Forma 13'!$L$131</definedName>
    <definedName name="VAS084_F_Masinosiriranga2Nuotekusurinki1" localSheetId="12">'Forma 13'!$J$131</definedName>
    <definedName name="VAS084_F_Masinosiriranga2Nuotekuvalymas1" localSheetId="12">'Forma 13'!$K$131</definedName>
    <definedName name="VAS084_F_Masinosiriranga2Pavirsiniunuot1" localSheetId="12">'Forma 13'!$M$131</definedName>
    <definedName name="VAS084_F_Masinosiriranga3Apskaitosveikla1" localSheetId="12">'Forma 13'!$N$213</definedName>
    <definedName name="VAS084_F_Masinosiriranga3Geriamojovande7" localSheetId="12">'Forma 13'!$G$213</definedName>
    <definedName name="VAS084_F_Masinosiriranga3Geriamojovande8" localSheetId="12">'Forma 13'!$H$213</definedName>
    <definedName name="VAS084_F_Masinosiriranga3Geriamojovande9" localSheetId="12">'Forma 13'!$I$213</definedName>
    <definedName name="VAS084_F_Masinosiriranga3Kitareguliuoja1" localSheetId="12">'Forma 13'!$O$213</definedName>
    <definedName name="VAS084_F_Masinosiriranga3Kitosveiklosne1" localSheetId="12">'Forma 13'!$P$213</definedName>
    <definedName name="VAS084_F_Masinosiriranga3Nuotekudumblot1" localSheetId="12">'Forma 13'!$L$213</definedName>
    <definedName name="VAS084_F_Masinosiriranga3Nuotekusurinki1" localSheetId="12">'Forma 13'!$J$213</definedName>
    <definedName name="VAS084_F_Masinosiriranga3Nuotekuvalymas1" localSheetId="12">'Forma 13'!$K$213</definedName>
    <definedName name="VAS084_F_Masinosiriranga3Pavirsiniunuot1" localSheetId="12">'Forma 13'!$M$213</definedName>
    <definedName name="VAS084_F_Nematerialusis1Apskaitosveikla1" localSheetId="12">'Forma 13'!$N$11</definedName>
    <definedName name="VAS084_F_Nematerialusis1Geriamojovande7" localSheetId="12">'Forma 13'!$G$11</definedName>
    <definedName name="VAS084_F_Nematerialusis1Geriamojovande8" localSheetId="12">'Forma 13'!$H$11</definedName>
    <definedName name="VAS084_F_Nematerialusis1Geriamojovande9" localSheetId="12">'Forma 13'!$I$11</definedName>
    <definedName name="VAS084_F_Nematerialusis1Kitareguliuoja1" localSheetId="12">'Forma 13'!$O$11</definedName>
    <definedName name="VAS084_F_Nematerialusis1Kitosveiklosne1" localSheetId="12">'Forma 13'!$P$11</definedName>
    <definedName name="VAS084_F_Nematerialusis1Nuotekudumblot1" localSheetId="12">'Forma 13'!$L$11</definedName>
    <definedName name="VAS084_F_Nematerialusis1Nuotekusurinki1" localSheetId="12">'Forma 13'!$J$11</definedName>
    <definedName name="VAS084_F_Nematerialusis1Nuotekuvalymas1" localSheetId="12">'Forma 13'!$K$11</definedName>
    <definedName name="VAS084_F_Nematerialusis1Pavirsiniunuot1" localSheetId="12">'Forma 13'!$M$11</definedName>
    <definedName name="VAS084_F_Nematerialusis2Apskaitosveikla1" localSheetId="12">'Forma 13'!$N$93</definedName>
    <definedName name="VAS084_F_Nematerialusis2Geriamojovande7" localSheetId="12">'Forma 13'!$G$93</definedName>
    <definedName name="VAS084_F_Nematerialusis2Geriamojovande8" localSheetId="12">'Forma 13'!$H$93</definedName>
    <definedName name="VAS084_F_Nematerialusis2Geriamojovande9" localSheetId="12">'Forma 13'!$I$93</definedName>
    <definedName name="VAS084_F_Nematerialusis2Kitareguliuoja1" localSheetId="12">'Forma 13'!$O$93</definedName>
    <definedName name="VAS084_F_Nematerialusis2Kitosveiklosne1" localSheetId="12">'Forma 13'!$P$93</definedName>
    <definedName name="VAS084_F_Nematerialusis2Nuotekudumblot1" localSheetId="12">'Forma 13'!$L$93</definedName>
    <definedName name="VAS084_F_Nematerialusis2Nuotekusurinki1" localSheetId="12">'Forma 13'!$J$93</definedName>
    <definedName name="VAS084_F_Nematerialusis2Nuotekuvalymas1" localSheetId="12">'Forma 13'!$K$93</definedName>
    <definedName name="VAS084_F_Nematerialusis2Pavirsiniunuot1" localSheetId="12">'Forma 13'!$M$93</definedName>
    <definedName name="VAS084_F_Nematerialusis3Apskaitosveikla1" localSheetId="12">'Forma 13'!$N$175</definedName>
    <definedName name="VAS084_F_Nematerialusis3Geriamojovande7" localSheetId="12">'Forma 13'!$G$175</definedName>
    <definedName name="VAS084_F_Nematerialusis3Geriamojovande8" localSheetId="12">'Forma 13'!$H$175</definedName>
    <definedName name="VAS084_F_Nematerialusis3Geriamojovande9" localSheetId="12">'Forma 13'!$I$175</definedName>
    <definedName name="VAS084_F_Nematerialusis3Kitareguliuoja1" localSheetId="12">'Forma 13'!$O$175</definedName>
    <definedName name="VAS084_F_Nematerialusis3Kitosveiklosne1" localSheetId="12">'Forma 13'!$P$175</definedName>
    <definedName name="VAS084_F_Nematerialusis3Nuotekudumblot1" localSheetId="12">'Forma 13'!$L$175</definedName>
    <definedName name="VAS084_F_Nematerialusis3Nuotekusurinki1" localSheetId="12">'Forma 13'!$J$175</definedName>
    <definedName name="VAS084_F_Nematerialusis3Nuotekuvalymas1" localSheetId="12">'Forma 13'!$K$175</definedName>
    <definedName name="VAS084_F_Nematerialusis3Pavirsiniunuot1" localSheetId="12">'Forma 13'!$M$175</definedName>
    <definedName name="VAS084_F_Netiesiogiaipa1Apskaitosveikla1" localSheetId="12">'Forma 13'!$N$92</definedName>
    <definedName name="VAS084_F_Netiesiogiaipa1Geriamojovande7" localSheetId="12">'Forma 13'!$G$92</definedName>
    <definedName name="VAS084_F_Netiesiogiaipa1Geriamojovande8" localSheetId="12">'Forma 13'!$H$92</definedName>
    <definedName name="VAS084_F_Netiesiogiaipa1Geriamojovande9" localSheetId="12">'Forma 13'!$I$92</definedName>
    <definedName name="VAS084_F_Netiesiogiaipa1Kitareguliuoja1" localSheetId="12">'Forma 13'!$O$92</definedName>
    <definedName name="VAS084_F_Netiesiogiaipa1Kitosveiklosne1" localSheetId="12">'Forma 13'!$P$92</definedName>
    <definedName name="VAS084_F_Netiesiogiaipa1Nuotekudumblot1" localSheetId="12">'Forma 13'!$L$92</definedName>
    <definedName name="VAS084_F_Netiesiogiaipa1Nuotekusurinki1" localSheetId="12">'Forma 13'!$J$92</definedName>
    <definedName name="VAS084_F_Netiesiogiaipa1Nuotekuvalymas1" localSheetId="12">'Forma 13'!$K$92</definedName>
    <definedName name="VAS084_F_Netiesiogiaipa1Pavirsiniunuot1" localSheetId="12">'Forma 13'!$M$92</definedName>
    <definedName name="VAS084_F_Nuotekuirdumbl1Apskaitosveikla1" localSheetId="12">'Forma 13'!$N$54</definedName>
    <definedName name="VAS084_F_Nuotekuirdumbl1Geriamojovande7" localSheetId="12">'Forma 13'!$G$54</definedName>
    <definedName name="VAS084_F_Nuotekuirdumbl1Geriamojovande8" localSheetId="12">'Forma 13'!$H$54</definedName>
    <definedName name="VAS084_F_Nuotekuirdumbl1Geriamojovande9" localSheetId="12">'Forma 13'!$I$54</definedName>
    <definedName name="VAS084_F_Nuotekuirdumbl1Kitareguliuoja1" localSheetId="12">'Forma 13'!$O$54</definedName>
    <definedName name="VAS084_F_Nuotekuirdumbl1Kitosveiklosne1" localSheetId="12">'Forma 13'!$P$54</definedName>
    <definedName name="VAS084_F_Nuotekuirdumbl1Nuotekudumblot1" localSheetId="12">'Forma 13'!$L$54</definedName>
    <definedName name="VAS084_F_Nuotekuirdumbl1Nuotekusurinki1" localSheetId="12">'Forma 13'!$J$54</definedName>
    <definedName name="VAS084_F_Nuotekuirdumbl1Nuotekuvalymas1" localSheetId="12">'Forma 13'!$K$54</definedName>
    <definedName name="VAS084_F_Nuotekuirdumbl1Pavirsiniunuot1" localSheetId="12">'Forma 13'!$M$54</definedName>
    <definedName name="VAS084_F_Nuotekuirdumbl2Apskaitosveikla1" localSheetId="12">'Forma 13'!$N$136</definedName>
    <definedName name="VAS084_F_Nuotekuirdumbl2Geriamojovande7" localSheetId="12">'Forma 13'!$G$136</definedName>
    <definedName name="VAS084_F_Nuotekuirdumbl2Geriamojovande8" localSheetId="12">'Forma 13'!$H$136</definedName>
    <definedName name="VAS084_F_Nuotekuirdumbl2Geriamojovande9" localSheetId="12">'Forma 13'!$I$136</definedName>
    <definedName name="VAS084_F_Nuotekuirdumbl2Kitareguliuoja1" localSheetId="12">'Forma 13'!$O$136</definedName>
    <definedName name="VAS084_F_Nuotekuirdumbl2Kitosveiklosne1" localSheetId="12">'Forma 13'!$P$136</definedName>
    <definedName name="VAS084_F_Nuotekuirdumbl2Nuotekudumblot1" localSheetId="12">'Forma 13'!$L$136</definedName>
    <definedName name="VAS084_F_Nuotekuirdumbl2Nuotekusurinki1" localSheetId="12">'Forma 13'!$J$136</definedName>
    <definedName name="VAS084_F_Nuotekuirdumbl2Nuotekuvalymas1" localSheetId="12">'Forma 13'!$K$136</definedName>
    <definedName name="VAS084_F_Nuotekuirdumbl2Pavirsiniunuot1" localSheetId="12">'Forma 13'!$M$136</definedName>
    <definedName name="VAS084_F_Nuotekuirdumbl3Apskaitosveikla1" localSheetId="12">'Forma 13'!$N$218</definedName>
    <definedName name="VAS084_F_Nuotekuirdumbl3Geriamojovande7" localSheetId="12">'Forma 13'!$G$218</definedName>
    <definedName name="VAS084_F_Nuotekuirdumbl3Geriamojovande8" localSheetId="12">'Forma 13'!$H$218</definedName>
    <definedName name="VAS084_F_Nuotekuirdumbl3Geriamojovande9" localSheetId="12">'Forma 13'!$I$218</definedName>
    <definedName name="VAS084_F_Nuotekuirdumbl3Kitareguliuoja1" localSheetId="12">'Forma 13'!$O$218</definedName>
    <definedName name="VAS084_F_Nuotekuirdumbl3Kitosveiklosne1" localSheetId="12">'Forma 13'!$P$218</definedName>
    <definedName name="VAS084_F_Nuotekuirdumbl3Nuotekudumblot1" localSheetId="12">'Forma 13'!$L$218</definedName>
    <definedName name="VAS084_F_Nuotekuirdumbl3Nuotekusurinki1" localSheetId="12">'Forma 13'!$J$218</definedName>
    <definedName name="VAS084_F_Nuotekuirdumbl3Nuotekuvalymas1" localSheetId="12">'Forma 13'!$K$218</definedName>
    <definedName name="VAS084_F_Nuotekuirdumbl3Pavirsiniunuot1" localSheetId="12">'Forma 13'!$M$218</definedName>
    <definedName name="VAS084_F_Pastataiadmini1Apskaitosveikla1" localSheetId="12">'Forma 13'!$N$25</definedName>
    <definedName name="VAS084_F_Pastataiadmini1Geriamojovande7" localSheetId="12">'Forma 13'!$G$25</definedName>
    <definedName name="VAS084_F_Pastataiadmini1Geriamojovande8" localSheetId="12">'Forma 13'!$H$25</definedName>
    <definedName name="VAS084_F_Pastataiadmini1Geriamojovande9" localSheetId="12">'Forma 13'!$I$25</definedName>
    <definedName name="VAS084_F_Pastataiadmini1Kitareguliuoja1" localSheetId="12">'Forma 13'!$O$25</definedName>
    <definedName name="VAS084_F_Pastataiadmini1Kitosveiklosne1" localSheetId="12">'Forma 13'!$P$25</definedName>
    <definedName name="VAS084_F_Pastataiadmini1Nuotekudumblot1" localSheetId="12">'Forma 13'!$L$25</definedName>
    <definedName name="VAS084_F_Pastataiadmini1Nuotekusurinki1" localSheetId="12">'Forma 13'!$J$25</definedName>
    <definedName name="VAS084_F_Pastataiadmini1Nuotekuvalymas1" localSheetId="12">'Forma 13'!$K$25</definedName>
    <definedName name="VAS084_F_Pastataiadmini1Pavirsiniunuot1" localSheetId="12">'Forma 13'!$M$25</definedName>
    <definedName name="VAS084_F_Pastataiadmini2Apskaitosveikla1" localSheetId="12">'Forma 13'!$N$107</definedName>
    <definedName name="VAS084_F_Pastataiadmini2Geriamojovande7" localSheetId="12">'Forma 13'!$G$107</definedName>
    <definedName name="VAS084_F_Pastataiadmini2Geriamojovande8" localSheetId="12">'Forma 13'!$H$107</definedName>
    <definedName name="VAS084_F_Pastataiadmini2Geriamojovande9" localSheetId="12">'Forma 13'!$I$107</definedName>
    <definedName name="VAS084_F_Pastataiadmini2Kitareguliuoja1" localSheetId="12">'Forma 13'!$O$107</definedName>
    <definedName name="VAS084_F_Pastataiadmini2Kitosveiklosne1" localSheetId="12">'Forma 13'!$P$107</definedName>
    <definedName name="VAS084_F_Pastataiadmini2Nuotekudumblot1" localSheetId="12">'Forma 13'!$L$107</definedName>
    <definedName name="VAS084_F_Pastataiadmini2Nuotekusurinki1" localSheetId="12">'Forma 13'!$J$107</definedName>
    <definedName name="VAS084_F_Pastataiadmini2Nuotekuvalymas1" localSheetId="12">'Forma 13'!$K$107</definedName>
    <definedName name="VAS084_F_Pastataiadmini2Pavirsiniunuot1" localSheetId="12">'Forma 13'!$M$107</definedName>
    <definedName name="VAS084_F_Pastataiadmini3Apskaitosveikla1" localSheetId="12">'Forma 13'!$N$189</definedName>
    <definedName name="VAS084_F_Pastataiadmini3Geriamojovande7" localSheetId="12">'Forma 13'!$G$189</definedName>
    <definedName name="VAS084_F_Pastataiadmini3Geriamojovande8" localSheetId="12">'Forma 13'!$H$189</definedName>
    <definedName name="VAS084_F_Pastataiadmini3Geriamojovande9" localSheetId="12">'Forma 13'!$I$189</definedName>
    <definedName name="VAS084_F_Pastataiadmini3Kitareguliuoja1" localSheetId="12">'Forma 13'!$O$189</definedName>
    <definedName name="VAS084_F_Pastataiadmini3Kitosveiklosne1" localSheetId="12">'Forma 13'!$P$189</definedName>
    <definedName name="VAS084_F_Pastataiadmini3Nuotekudumblot1" localSheetId="12">'Forma 13'!$L$189</definedName>
    <definedName name="VAS084_F_Pastataiadmini3Nuotekusurinki1" localSheetId="12">'Forma 13'!$J$189</definedName>
    <definedName name="VAS084_F_Pastataiadmini3Nuotekuvalymas1" localSheetId="12">'Forma 13'!$K$189</definedName>
    <definedName name="VAS084_F_Pastataiadmini3Pavirsiniunuot1" localSheetId="12">'Forma 13'!$M$189</definedName>
    <definedName name="VAS084_F_Pastataiirstat1Apskaitosveikla1" localSheetId="12">'Forma 13'!$N$24</definedName>
    <definedName name="VAS084_F_Pastataiirstat1Geriamojovande7" localSheetId="12">'Forma 13'!$G$24</definedName>
    <definedName name="VAS084_F_Pastataiirstat1Geriamojovande8" localSheetId="12">'Forma 13'!$H$24</definedName>
    <definedName name="VAS084_F_Pastataiirstat1Geriamojovande9" localSheetId="12">'Forma 13'!$I$24</definedName>
    <definedName name="VAS084_F_Pastataiirstat1Kitareguliuoja1" localSheetId="12">'Forma 13'!$O$24</definedName>
    <definedName name="VAS084_F_Pastataiirstat1Kitosveiklosne1" localSheetId="12">'Forma 13'!$P$24</definedName>
    <definedName name="VAS084_F_Pastataiirstat1Nuotekudumblot1" localSheetId="12">'Forma 13'!$L$24</definedName>
    <definedName name="VAS084_F_Pastataiirstat1Nuotekusurinki1" localSheetId="12">'Forma 13'!$J$24</definedName>
    <definedName name="VAS084_F_Pastataiirstat1Nuotekuvalymas1" localSheetId="12">'Forma 13'!$K$24</definedName>
    <definedName name="VAS084_F_Pastataiirstat1Pavirsiniunuot1" localSheetId="12">'Forma 13'!$M$24</definedName>
    <definedName name="VAS084_F_Pastataiirstat2Apskaitosveikla1" localSheetId="12">'Forma 13'!$N$106</definedName>
    <definedName name="VAS084_F_Pastataiirstat2Geriamojovande7" localSheetId="12">'Forma 13'!$G$106</definedName>
    <definedName name="VAS084_F_Pastataiirstat2Geriamojovande8" localSheetId="12">'Forma 13'!$H$106</definedName>
    <definedName name="VAS084_F_Pastataiirstat2Geriamojovande9" localSheetId="12">'Forma 13'!$I$106</definedName>
    <definedName name="VAS084_F_Pastataiirstat2Kitareguliuoja1" localSheetId="12">'Forma 13'!$O$106</definedName>
    <definedName name="VAS084_F_Pastataiirstat2Kitosveiklosne1" localSheetId="12">'Forma 13'!$P$106</definedName>
    <definedName name="VAS084_F_Pastataiirstat2Nuotekudumblot1" localSheetId="12">'Forma 13'!$L$106</definedName>
    <definedName name="VAS084_F_Pastataiirstat2Nuotekusurinki1" localSheetId="12">'Forma 13'!$J$106</definedName>
    <definedName name="VAS084_F_Pastataiirstat2Nuotekuvalymas1" localSheetId="12">'Forma 13'!$K$106</definedName>
    <definedName name="VAS084_F_Pastataiirstat2Pavirsiniunuot1" localSheetId="12">'Forma 13'!$M$106</definedName>
    <definedName name="VAS084_F_Pastataiirstat3Apskaitosveikla1" localSheetId="12">'Forma 13'!$N$188</definedName>
    <definedName name="VAS084_F_Pastataiirstat3Geriamojovande7" localSheetId="12">'Forma 13'!$G$188</definedName>
    <definedName name="VAS084_F_Pastataiirstat3Geriamojovande8" localSheetId="12">'Forma 13'!$H$188</definedName>
    <definedName name="VAS084_F_Pastataiirstat3Geriamojovande9" localSheetId="12">'Forma 13'!$I$188</definedName>
    <definedName name="VAS084_F_Pastataiirstat3Kitareguliuoja1" localSheetId="12">'Forma 13'!$O$188</definedName>
    <definedName name="VAS084_F_Pastataiirstat3Kitosveiklosne1" localSheetId="12">'Forma 13'!$P$188</definedName>
    <definedName name="VAS084_F_Pastataiirstat3Nuotekudumblot1" localSheetId="12">'Forma 13'!$L$188</definedName>
    <definedName name="VAS084_F_Pastataiirstat3Nuotekusurinki1" localSheetId="12">'Forma 13'!$J$188</definedName>
    <definedName name="VAS084_F_Pastataiirstat3Nuotekuvalymas1" localSheetId="12">'Forma 13'!$K$188</definedName>
    <definedName name="VAS084_F_Pastataiirstat3Pavirsiniunuot1" localSheetId="12">'Forma 13'!$M$188</definedName>
    <definedName name="VAS084_F_Saulessviesose1Apskaitosveikla1" localSheetId="12">'Forma 13'!$N$41</definedName>
    <definedName name="VAS084_F_Saulessviesose1Geriamojovande7" localSheetId="12">'Forma 13'!$G$41</definedName>
    <definedName name="VAS084_F_Saulessviesose1Geriamojovande8" localSheetId="12">'Forma 13'!$H$41</definedName>
    <definedName name="VAS084_F_Saulessviesose1Geriamojovande9" localSheetId="12">'Forma 13'!$I$41</definedName>
    <definedName name="VAS084_F_Saulessviesose1Kitareguliuoja1" localSheetId="12">'Forma 13'!$O$41</definedName>
    <definedName name="VAS084_F_Saulessviesose1Kitosveiklosne1" localSheetId="12">'Forma 13'!$P$41</definedName>
    <definedName name="VAS084_F_Saulessviesose1Nuotekudumblot1" localSheetId="12">'Forma 13'!$L$41</definedName>
    <definedName name="VAS084_F_Saulessviesose1Nuotekusurinki1" localSheetId="12">'Forma 13'!$J$41</definedName>
    <definedName name="VAS084_F_Saulessviesose1Nuotekuvalymas1" localSheetId="12">'Forma 13'!$K$41</definedName>
    <definedName name="VAS084_F_Saulessviesose1Pavirsiniunuot1" localSheetId="12">'Forma 13'!$M$41</definedName>
    <definedName name="VAS084_F_Saulessviesose2Apskaitosveikla1" localSheetId="12">'Forma 13'!$N$123</definedName>
    <definedName name="VAS084_F_Saulessviesose2Geriamojovande7" localSheetId="12">'Forma 13'!$G$123</definedName>
    <definedName name="VAS084_F_Saulessviesose2Geriamojovande8" localSheetId="12">'Forma 13'!$H$123</definedName>
    <definedName name="VAS084_F_Saulessviesose2Geriamojovande9" localSheetId="12">'Forma 13'!$I$123</definedName>
    <definedName name="VAS084_F_Saulessviesose2Kitareguliuoja1" localSheetId="12">'Forma 13'!$O$123</definedName>
    <definedName name="VAS084_F_Saulessviesose2Kitosveiklosne1" localSheetId="12">'Forma 13'!$P$123</definedName>
    <definedName name="VAS084_F_Saulessviesose2Nuotekudumblot1" localSheetId="12">'Forma 13'!$L$123</definedName>
    <definedName name="VAS084_F_Saulessviesose2Nuotekusurinki1" localSheetId="12">'Forma 13'!$J$123</definedName>
    <definedName name="VAS084_F_Saulessviesose2Nuotekuvalymas1" localSheetId="12">'Forma 13'!$K$123</definedName>
    <definedName name="VAS084_F_Saulessviesose2Pavirsiniunuot1" localSheetId="12">'Forma 13'!$M$123</definedName>
    <definedName name="VAS084_F_Saulessviesose3Apskaitosveikla1" localSheetId="12">'Forma 13'!$N$205</definedName>
    <definedName name="VAS084_F_Saulessviesose3Geriamojovande7" localSheetId="12">'Forma 13'!$G$205</definedName>
    <definedName name="VAS084_F_Saulessviesose3Geriamojovande8" localSheetId="12">'Forma 13'!$H$205</definedName>
    <definedName name="VAS084_F_Saulessviesose3Geriamojovande9" localSheetId="12">'Forma 13'!$I$205</definedName>
    <definedName name="VAS084_F_Saulessviesose3Kitareguliuoja1" localSheetId="12">'Forma 13'!$O$205</definedName>
    <definedName name="VAS084_F_Saulessviesose3Kitosveiklosne1" localSheetId="12">'Forma 13'!$P$205</definedName>
    <definedName name="VAS084_F_Saulessviesose3Nuotekudumblot1" localSheetId="12">'Forma 13'!$L$205</definedName>
    <definedName name="VAS084_F_Saulessviesose3Nuotekusurinki1" localSheetId="12">'Forma 13'!$J$205</definedName>
    <definedName name="VAS084_F_Saulessviesose3Nuotekuvalymas1" localSheetId="12">'Forma 13'!$K$205</definedName>
    <definedName name="VAS084_F_Saulessviesose3Pavirsiniunuot1" localSheetId="12">'Forma 13'!$M$205</definedName>
    <definedName name="VAS084_F_Silumosatsiska1Apskaitosveikla1" localSheetId="12">'Forma 13'!$N$67</definedName>
    <definedName name="VAS084_F_Silumosatsiska1Geriamojovande7" localSheetId="12">'Forma 13'!$G$67</definedName>
    <definedName name="VAS084_F_Silumosatsiska1Geriamojovande8" localSheetId="12">'Forma 13'!$H$67</definedName>
    <definedName name="VAS084_F_Silumosatsiska1Geriamojovande9" localSheetId="12">'Forma 13'!$I$67</definedName>
    <definedName name="VAS084_F_Silumosatsiska1Kitareguliuoja1" localSheetId="12">'Forma 13'!$O$67</definedName>
    <definedName name="VAS084_F_Silumosatsiska1Kitosveiklosne1" localSheetId="12">'Forma 13'!$P$67</definedName>
    <definedName name="VAS084_F_Silumosatsiska1Nuotekudumblot1" localSheetId="12">'Forma 13'!$L$67</definedName>
    <definedName name="VAS084_F_Silumosatsiska1Nuotekusurinki1" localSheetId="12">'Forma 13'!$J$67</definedName>
    <definedName name="VAS084_F_Silumosatsiska1Nuotekuvalymas1" localSheetId="12">'Forma 13'!$K$67</definedName>
    <definedName name="VAS084_F_Silumosatsiska1Pavirsiniunuot1" localSheetId="12">'Forma 13'!$M$67</definedName>
    <definedName name="VAS084_F_Silumosatsiska2Apskaitosveikla1" localSheetId="12">'Forma 13'!$N$149</definedName>
    <definedName name="VAS084_F_Silumosatsiska2Geriamojovande7" localSheetId="12">'Forma 13'!$G$149</definedName>
    <definedName name="VAS084_F_Silumosatsiska2Geriamojovande8" localSheetId="12">'Forma 13'!$H$149</definedName>
    <definedName name="VAS084_F_Silumosatsiska2Geriamojovande9" localSheetId="12">'Forma 13'!$I$149</definedName>
    <definedName name="VAS084_F_Silumosatsiska2Kitareguliuoja1" localSheetId="12">'Forma 13'!$O$149</definedName>
    <definedName name="VAS084_F_Silumosatsiska2Kitosveiklosne1" localSheetId="12">'Forma 13'!$P$149</definedName>
    <definedName name="VAS084_F_Silumosatsiska2Nuotekudumblot1" localSheetId="12">'Forma 13'!$L$149</definedName>
    <definedName name="VAS084_F_Silumosatsiska2Nuotekusurinki1" localSheetId="12">'Forma 13'!$J$149</definedName>
    <definedName name="VAS084_F_Silumosatsiska2Nuotekuvalymas1" localSheetId="12">'Forma 13'!$K$149</definedName>
    <definedName name="VAS084_F_Silumosatsiska2Pavirsiniunuot1" localSheetId="12">'Forma 13'!$M$149</definedName>
    <definedName name="VAS084_F_Silumosatsiska3Apskaitosveikla1" localSheetId="12">'Forma 13'!$N$231</definedName>
    <definedName name="VAS084_F_Silumosatsiska3Geriamojovande7" localSheetId="12">'Forma 13'!$G$231</definedName>
    <definedName name="VAS084_F_Silumosatsiska3Geriamojovande8" localSheetId="12">'Forma 13'!$H$231</definedName>
    <definedName name="VAS084_F_Silumosatsiska3Geriamojovande9" localSheetId="12">'Forma 13'!$I$231</definedName>
    <definedName name="VAS084_F_Silumosatsiska3Kitareguliuoja1" localSheetId="12">'Forma 13'!$O$231</definedName>
    <definedName name="VAS084_F_Silumosatsiska3Kitosveiklosne1" localSheetId="12">'Forma 13'!$P$231</definedName>
    <definedName name="VAS084_F_Silumosatsiska3Nuotekudumblot1" localSheetId="12">'Forma 13'!$L$231</definedName>
    <definedName name="VAS084_F_Silumosatsiska3Nuotekusurinki1" localSheetId="12">'Forma 13'!$J$231</definedName>
    <definedName name="VAS084_F_Silumosatsiska3Nuotekuvalymas1" localSheetId="12">'Forma 13'!$K$231</definedName>
    <definedName name="VAS084_F_Silumosatsiska3Pavirsiniunuot1" localSheetId="12">'Forma 13'!$M$231</definedName>
    <definedName name="VAS084_F_Silumosirkarst1Apskaitosveikla1" localSheetId="12">'Forma 13'!$N$37</definedName>
    <definedName name="VAS084_F_Silumosirkarst1Geriamojovande7" localSheetId="12">'Forma 13'!$G$37</definedName>
    <definedName name="VAS084_F_Silumosirkarst1Geriamojovande8" localSheetId="12">'Forma 13'!$H$37</definedName>
    <definedName name="VAS084_F_Silumosirkarst1Geriamojovande9" localSheetId="12">'Forma 13'!$I$37</definedName>
    <definedName name="VAS084_F_Silumosirkarst1Kitareguliuoja1" localSheetId="12">'Forma 13'!$O$37</definedName>
    <definedName name="VAS084_F_Silumosirkarst1Kitosveiklosne1" localSheetId="12">'Forma 13'!$P$37</definedName>
    <definedName name="VAS084_F_Silumosirkarst1Nuotekudumblot1" localSheetId="12">'Forma 13'!$L$37</definedName>
    <definedName name="VAS084_F_Silumosirkarst1Nuotekusurinki1" localSheetId="12">'Forma 13'!$J$37</definedName>
    <definedName name="VAS084_F_Silumosirkarst1Nuotekuvalymas1" localSheetId="12">'Forma 13'!$K$37</definedName>
    <definedName name="VAS084_F_Silumosirkarst1Pavirsiniunuot1" localSheetId="12">'Forma 13'!$M$37</definedName>
    <definedName name="VAS084_F_Silumosirkarst2Apskaitosveikla1" localSheetId="12">'Forma 13'!$N$119</definedName>
    <definedName name="VAS084_F_Silumosirkarst2Geriamojovande7" localSheetId="12">'Forma 13'!$G$119</definedName>
    <definedName name="VAS084_F_Silumosirkarst2Geriamojovande8" localSheetId="12">'Forma 13'!$H$119</definedName>
    <definedName name="VAS084_F_Silumosirkarst2Geriamojovande9" localSheetId="12">'Forma 13'!$I$119</definedName>
    <definedName name="VAS084_F_Silumosirkarst2Kitareguliuoja1" localSheetId="12">'Forma 13'!$O$119</definedName>
    <definedName name="VAS084_F_Silumosirkarst2Kitosveiklosne1" localSheetId="12">'Forma 13'!$P$119</definedName>
    <definedName name="VAS084_F_Silumosirkarst2Nuotekudumblot1" localSheetId="12">'Forma 13'!$L$119</definedName>
    <definedName name="VAS084_F_Silumosirkarst2Nuotekusurinki1" localSheetId="12">'Forma 13'!$J$119</definedName>
    <definedName name="VAS084_F_Silumosirkarst2Nuotekuvalymas1" localSheetId="12">'Forma 13'!$K$119</definedName>
    <definedName name="VAS084_F_Silumosirkarst2Pavirsiniunuot1" localSheetId="12">'Forma 13'!$M$119</definedName>
    <definedName name="VAS084_F_Silumosirkarst3Apskaitosveikla1" localSheetId="12">'Forma 13'!$N$201</definedName>
    <definedName name="VAS084_F_Silumosirkarst3Geriamojovande7" localSheetId="12">'Forma 13'!$G$201</definedName>
    <definedName name="VAS084_F_Silumosirkarst3Geriamojovande8" localSheetId="12">'Forma 13'!$H$201</definedName>
    <definedName name="VAS084_F_Silumosirkarst3Geriamojovande9" localSheetId="12">'Forma 13'!$I$201</definedName>
    <definedName name="VAS084_F_Silumosirkarst3Kitareguliuoja1" localSheetId="12">'Forma 13'!$O$201</definedName>
    <definedName name="VAS084_F_Silumosirkarst3Kitosveiklosne1" localSheetId="12">'Forma 13'!$P$201</definedName>
    <definedName name="VAS084_F_Silumosirkarst3Nuotekudumblot1" localSheetId="12">'Forma 13'!$L$201</definedName>
    <definedName name="VAS084_F_Silumosirkarst3Nuotekusurinki1" localSheetId="12">'Forma 13'!$J$201</definedName>
    <definedName name="VAS084_F_Silumosirkarst3Nuotekuvalymas1" localSheetId="12">'Forma 13'!$K$201</definedName>
    <definedName name="VAS084_F_Silumosirkarst3Pavirsiniunuot1" localSheetId="12">'Forma 13'!$M$201</definedName>
    <definedName name="VAS084_F_Specprogramine1Apskaitosveikla1" localSheetId="12">'Forma 13'!$N$16</definedName>
    <definedName name="VAS084_F_Specprogramine1Geriamojovande7" localSheetId="12">'Forma 13'!$G$16</definedName>
    <definedName name="VAS084_F_Specprogramine1Geriamojovande8" localSheetId="12">'Forma 13'!$H$16</definedName>
    <definedName name="VAS084_F_Specprogramine1Geriamojovande9" localSheetId="12">'Forma 13'!$I$16</definedName>
    <definedName name="VAS084_F_Specprogramine1Kitareguliuoja1" localSheetId="12">'Forma 13'!$O$16</definedName>
    <definedName name="VAS084_F_Specprogramine1Kitosveiklosne1" localSheetId="12">'Forma 13'!$P$16</definedName>
    <definedName name="VAS084_F_Specprogramine1Nuotekudumblot1" localSheetId="12">'Forma 13'!$L$16</definedName>
    <definedName name="VAS084_F_Specprogramine1Nuotekusurinki1" localSheetId="12">'Forma 13'!$J$16</definedName>
    <definedName name="VAS084_F_Specprogramine1Nuotekuvalymas1" localSheetId="12">'Forma 13'!$K$16</definedName>
    <definedName name="VAS084_F_Specprogramine1Pavirsiniunuot1" localSheetId="12">'Forma 13'!$M$16</definedName>
    <definedName name="VAS084_F_Specprogramine2Apskaitosveikla1" localSheetId="12">'Forma 13'!$N$98</definedName>
    <definedName name="VAS084_F_Specprogramine2Geriamojovande7" localSheetId="12">'Forma 13'!$G$98</definedName>
    <definedName name="VAS084_F_Specprogramine2Geriamojovande8" localSheetId="12">'Forma 13'!$H$98</definedName>
    <definedName name="VAS084_F_Specprogramine2Geriamojovande9" localSheetId="12">'Forma 13'!$I$98</definedName>
    <definedName name="VAS084_F_Specprogramine2Kitareguliuoja1" localSheetId="12">'Forma 13'!$O$98</definedName>
    <definedName name="VAS084_F_Specprogramine2Kitosveiklosne1" localSheetId="12">'Forma 13'!$P$98</definedName>
    <definedName name="VAS084_F_Specprogramine2Nuotekudumblot1" localSheetId="12">'Forma 13'!$L$98</definedName>
    <definedName name="VAS084_F_Specprogramine2Nuotekusurinki1" localSheetId="12">'Forma 13'!$J$98</definedName>
    <definedName name="VAS084_F_Specprogramine2Nuotekuvalymas1" localSheetId="12">'Forma 13'!$K$98</definedName>
    <definedName name="VAS084_F_Specprogramine2Pavirsiniunuot1" localSheetId="12">'Forma 13'!$M$98</definedName>
    <definedName name="VAS084_F_Specprogramine3Apskaitosveikla1" localSheetId="12">'Forma 13'!$N$180</definedName>
    <definedName name="VAS084_F_Specprogramine3Geriamojovande7" localSheetId="12">'Forma 13'!$G$180</definedName>
    <definedName name="VAS084_F_Specprogramine3Geriamojovande8" localSheetId="12">'Forma 13'!$H$180</definedName>
    <definedName name="VAS084_F_Specprogramine3Geriamojovande9" localSheetId="12">'Forma 13'!$I$180</definedName>
    <definedName name="VAS084_F_Specprogramine3Kitareguliuoja1" localSheetId="12">'Forma 13'!$O$180</definedName>
    <definedName name="VAS084_F_Specprogramine3Kitosveiklosne1" localSheetId="12">'Forma 13'!$P$180</definedName>
    <definedName name="VAS084_F_Specprogramine3Nuotekudumblot1" localSheetId="12">'Forma 13'!$L$180</definedName>
    <definedName name="VAS084_F_Specprogramine3Nuotekusurinki1" localSheetId="12">'Forma 13'!$J$180</definedName>
    <definedName name="VAS084_F_Specprogramine3Nuotekuvalymas1" localSheetId="12">'Forma 13'!$K$180</definedName>
    <definedName name="VAS084_F_Specprogramine3Pavirsiniunuot1" localSheetId="12">'Forma 13'!$M$180</definedName>
    <definedName name="VAS084_F_Standartinepro1Apskaitosveikla1" localSheetId="12">'Forma 13'!$N$12</definedName>
    <definedName name="VAS084_F_Standartinepro1Geriamojovande7" localSheetId="12">'Forma 13'!$G$12</definedName>
    <definedName name="VAS084_F_Standartinepro1Geriamojovande8" localSheetId="12">'Forma 13'!$H$12</definedName>
    <definedName name="VAS084_F_Standartinepro1Geriamojovande9" localSheetId="12">'Forma 13'!$I$12</definedName>
    <definedName name="VAS084_F_Standartinepro1Kitareguliuoja1" localSheetId="12">'Forma 13'!$O$12</definedName>
    <definedName name="VAS084_F_Standartinepro1Kitosveiklosne1" localSheetId="12">'Forma 13'!$P$12</definedName>
    <definedName name="VAS084_F_Standartinepro1Nuotekudumblot1" localSheetId="12">'Forma 13'!$L$12</definedName>
    <definedName name="VAS084_F_Standartinepro1Nuotekusurinki1" localSheetId="12">'Forma 13'!$J$12</definedName>
    <definedName name="VAS084_F_Standartinepro1Nuotekuvalymas1" localSheetId="12">'Forma 13'!$K$12</definedName>
    <definedName name="VAS084_F_Standartinepro1Pavirsiniunuot1" localSheetId="12">'Forma 13'!$M$12</definedName>
    <definedName name="VAS084_F_Standartinepro2Apskaitosveikla1" localSheetId="12">'Forma 13'!$N$94</definedName>
    <definedName name="VAS084_F_Standartinepro2Geriamojovande7" localSheetId="12">'Forma 13'!$G$94</definedName>
    <definedName name="VAS084_F_Standartinepro2Geriamojovande8" localSheetId="12">'Forma 13'!$H$94</definedName>
    <definedName name="VAS084_F_Standartinepro2Geriamojovande9" localSheetId="12">'Forma 13'!$I$94</definedName>
    <definedName name="VAS084_F_Standartinepro2Kitareguliuoja1" localSheetId="12">'Forma 13'!$O$94</definedName>
    <definedName name="VAS084_F_Standartinepro2Kitosveiklosne1" localSheetId="12">'Forma 13'!$P$94</definedName>
    <definedName name="VAS084_F_Standartinepro2Nuotekudumblot1" localSheetId="12">'Forma 13'!$L$94</definedName>
    <definedName name="VAS084_F_Standartinepro2Nuotekusurinki1" localSheetId="12">'Forma 13'!$J$94</definedName>
    <definedName name="VAS084_F_Standartinepro2Nuotekuvalymas1" localSheetId="12">'Forma 13'!$K$94</definedName>
    <definedName name="VAS084_F_Standartinepro2Pavirsiniunuot1" localSheetId="12">'Forma 13'!$M$94</definedName>
    <definedName name="VAS084_F_Standartinepro3Apskaitosveikla1" localSheetId="12">'Forma 13'!$N$176</definedName>
    <definedName name="VAS084_F_Standartinepro3Geriamojovande7" localSheetId="12">'Forma 13'!$G$176</definedName>
    <definedName name="VAS084_F_Standartinepro3Geriamojovande8" localSheetId="12">'Forma 13'!$H$176</definedName>
    <definedName name="VAS084_F_Standartinepro3Geriamojovande9" localSheetId="12">'Forma 13'!$I$176</definedName>
    <definedName name="VAS084_F_Standartinepro3Kitareguliuoja1" localSheetId="12">'Forma 13'!$O$176</definedName>
    <definedName name="VAS084_F_Standartinepro3Kitosveiklosne1" localSheetId="12">'Forma 13'!$P$176</definedName>
    <definedName name="VAS084_F_Standartinepro3Nuotekudumblot1" localSheetId="12">'Forma 13'!$L$176</definedName>
    <definedName name="VAS084_F_Standartinepro3Nuotekusurinki1" localSheetId="12">'Forma 13'!$J$176</definedName>
    <definedName name="VAS084_F_Standartinepro3Nuotekuvalymas1" localSheetId="12">'Forma 13'!$K$176</definedName>
    <definedName name="VAS084_F_Standartinepro3Pavirsiniunuot1" localSheetId="12">'Forma 13'!$M$176</definedName>
    <definedName name="VAS084_F_Tiesiogiaipask1Apskaitosveikla1" localSheetId="12">'Forma 13'!$N$10</definedName>
    <definedName name="VAS084_F_Tiesiogiaipask1Geriamojovande7" localSheetId="12">'Forma 13'!$G$10</definedName>
    <definedName name="VAS084_F_Tiesiogiaipask1Geriamojovande8" localSheetId="12">'Forma 13'!$H$10</definedName>
    <definedName name="VAS084_F_Tiesiogiaipask1Geriamojovande9" localSheetId="12">'Forma 13'!$I$10</definedName>
    <definedName name="VAS084_F_Tiesiogiaipask1Kitareguliuoja1" localSheetId="12">'Forma 13'!$O$10</definedName>
    <definedName name="VAS084_F_Tiesiogiaipask1Kitosveiklosne1" localSheetId="12">'Forma 13'!$P$10</definedName>
    <definedName name="VAS084_F_Tiesiogiaipask1Nuotekudumblot1" localSheetId="12">'Forma 13'!$L$10</definedName>
    <definedName name="VAS084_F_Tiesiogiaipask1Nuotekusurinki1" localSheetId="12">'Forma 13'!$J$10</definedName>
    <definedName name="VAS084_F_Tiesiogiaipask1Nuotekuvalymas1" localSheetId="12">'Forma 13'!$K$10</definedName>
    <definedName name="VAS084_F_Tiesiogiaipask1Pavirsiniunuot1" localSheetId="12">'Forma 13'!$M$10</definedName>
    <definedName name="VAS084_F_Transportoprie1Apskaitosveikla1" localSheetId="12">'Forma 13'!$N$79</definedName>
    <definedName name="VAS084_F_Transportoprie1Geriamojovande7" localSheetId="12">'Forma 13'!$G$79</definedName>
    <definedName name="VAS084_F_Transportoprie1Geriamojovande8" localSheetId="12">'Forma 13'!$H$79</definedName>
    <definedName name="VAS084_F_Transportoprie1Geriamojovande9" localSheetId="12">'Forma 13'!$I$79</definedName>
    <definedName name="VAS084_F_Transportoprie1Kitareguliuoja1" localSheetId="12">'Forma 13'!$O$79</definedName>
    <definedName name="VAS084_F_Transportoprie1Kitosveiklosne1" localSheetId="12">'Forma 13'!$P$79</definedName>
    <definedName name="VAS084_F_Transportoprie1Nuotekudumblot1" localSheetId="12">'Forma 13'!$L$79</definedName>
    <definedName name="VAS084_F_Transportoprie1Nuotekusurinki1" localSheetId="12">'Forma 13'!$J$79</definedName>
    <definedName name="VAS084_F_Transportoprie1Nuotekuvalymas1" localSheetId="12">'Forma 13'!$K$79</definedName>
    <definedName name="VAS084_F_Transportoprie1Pavirsiniunuot1" localSheetId="12">'Forma 13'!$M$79</definedName>
    <definedName name="VAS084_F_Transportoprie2Apskaitosveikla1" localSheetId="12">'Forma 13'!$N$161</definedName>
    <definedName name="VAS084_F_Transportoprie2Geriamojovande7" localSheetId="12">'Forma 13'!$G$161</definedName>
    <definedName name="VAS084_F_Transportoprie2Geriamojovande8" localSheetId="12">'Forma 13'!$H$161</definedName>
    <definedName name="VAS084_F_Transportoprie2Geriamojovande9" localSheetId="12">'Forma 13'!$I$161</definedName>
    <definedName name="VAS084_F_Transportoprie2Kitareguliuoja1" localSheetId="12">'Forma 13'!$O$161</definedName>
    <definedName name="VAS084_F_Transportoprie2Kitosveiklosne1" localSheetId="12">'Forma 13'!$P$161</definedName>
    <definedName name="VAS084_F_Transportoprie2Nuotekudumblot1" localSheetId="12">'Forma 13'!$L$161</definedName>
    <definedName name="VAS084_F_Transportoprie2Nuotekusurinki1" localSheetId="12">'Forma 13'!$J$161</definedName>
    <definedName name="VAS084_F_Transportoprie2Nuotekuvalymas1" localSheetId="12">'Forma 13'!$K$161</definedName>
    <definedName name="VAS084_F_Transportoprie2Pavirsiniunuot1" localSheetId="12">'Forma 13'!$M$161</definedName>
    <definedName name="VAS084_F_Transportoprie3Apskaitosveikla1" localSheetId="12">'Forma 13'!$N$243</definedName>
    <definedName name="VAS084_F_Transportoprie3Geriamojovande7" localSheetId="12">'Forma 13'!$G$243</definedName>
    <definedName name="VAS084_F_Transportoprie3Geriamojovande8" localSheetId="12">'Forma 13'!$H$243</definedName>
    <definedName name="VAS084_F_Transportoprie3Geriamojovande9" localSheetId="12">'Forma 13'!$I$243</definedName>
    <definedName name="VAS084_F_Transportoprie3Kitareguliuoja1" localSheetId="12">'Forma 13'!$O$243</definedName>
    <definedName name="VAS084_F_Transportoprie3Kitosveiklosne1" localSheetId="12">'Forma 13'!$P$243</definedName>
    <definedName name="VAS084_F_Transportoprie3Nuotekudumblot1" localSheetId="12">'Forma 13'!$L$243</definedName>
    <definedName name="VAS084_F_Transportoprie3Nuotekusurinki1" localSheetId="12">'Forma 13'!$J$243</definedName>
    <definedName name="VAS084_F_Transportoprie3Nuotekuvalymas1" localSheetId="12">'Forma 13'!$K$243</definedName>
    <definedName name="VAS084_F_Transportoprie3Pavirsiniunuot1" localSheetId="12">'Forma 13'!$M$243</definedName>
    <definedName name="VAS084_F_Vandenssiurbli1Apskaitosveikla1" localSheetId="12">'Forma 13'!$N$50</definedName>
    <definedName name="VAS084_F_Vandenssiurbli1Geriamojovande7" localSheetId="12">'Forma 13'!$G$50</definedName>
    <definedName name="VAS084_F_Vandenssiurbli1Geriamojovande8" localSheetId="12">'Forma 13'!$H$50</definedName>
    <definedName name="VAS084_F_Vandenssiurbli1Geriamojovande9" localSheetId="12">'Forma 13'!$I$50</definedName>
    <definedName name="VAS084_F_Vandenssiurbli1Kitareguliuoja1" localSheetId="12">'Forma 13'!$O$50</definedName>
    <definedName name="VAS084_F_Vandenssiurbli1Kitosveiklosne1" localSheetId="12">'Forma 13'!$P$50</definedName>
    <definedName name="VAS084_F_Vandenssiurbli1Nuotekudumblot1" localSheetId="12">'Forma 13'!$L$50</definedName>
    <definedName name="VAS084_F_Vandenssiurbli1Nuotekusurinki1" localSheetId="12">'Forma 13'!$J$50</definedName>
    <definedName name="VAS084_F_Vandenssiurbli1Nuotekuvalymas1" localSheetId="12">'Forma 13'!$K$50</definedName>
    <definedName name="VAS084_F_Vandenssiurbli1Pavirsiniunuot1" localSheetId="12">'Forma 13'!$M$50</definedName>
    <definedName name="VAS084_F_Vandenssiurbli2Apskaitosveikla1" localSheetId="12">'Forma 13'!$N$132</definedName>
    <definedName name="VAS084_F_Vandenssiurbli2Geriamojovande7" localSheetId="12">'Forma 13'!$G$132</definedName>
    <definedName name="VAS084_F_Vandenssiurbli2Geriamojovande8" localSheetId="12">'Forma 13'!$H$132</definedName>
    <definedName name="VAS084_F_Vandenssiurbli2Geriamojovande9" localSheetId="12">'Forma 13'!$I$132</definedName>
    <definedName name="VAS084_F_Vandenssiurbli2Kitareguliuoja1" localSheetId="12">'Forma 13'!$O$132</definedName>
    <definedName name="VAS084_F_Vandenssiurbli2Kitosveiklosne1" localSheetId="12">'Forma 13'!$P$132</definedName>
    <definedName name="VAS084_F_Vandenssiurbli2Nuotekudumblot1" localSheetId="12">'Forma 13'!$L$132</definedName>
    <definedName name="VAS084_F_Vandenssiurbli2Nuotekusurinki1" localSheetId="12">'Forma 13'!$J$132</definedName>
    <definedName name="VAS084_F_Vandenssiurbli2Nuotekuvalymas1" localSheetId="12">'Forma 13'!$K$132</definedName>
    <definedName name="VAS084_F_Vandenssiurbli2Pavirsiniunuot1" localSheetId="12">'Forma 13'!$M$132</definedName>
    <definedName name="VAS084_F_Vandenssiurbli3Apskaitosveikla1" localSheetId="12">'Forma 13'!$N$214</definedName>
    <definedName name="VAS084_F_Vandenssiurbli3Geriamojovande7" localSheetId="12">'Forma 13'!$G$214</definedName>
    <definedName name="VAS084_F_Vandenssiurbli3Geriamojovande8" localSheetId="12">'Forma 13'!$H$214</definedName>
    <definedName name="VAS084_F_Vandenssiurbli3Geriamojovande9" localSheetId="12">'Forma 13'!$I$214</definedName>
    <definedName name="VAS084_F_Vandenssiurbli3Kitareguliuoja1" localSheetId="12">'Forma 13'!$O$214</definedName>
    <definedName name="VAS084_F_Vandenssiurbli3Kitosveiklosne1" localSheetId="12">'Forma 13'!$P$214</definedName>
    <definedName name="VAS084_F_Vandenssiurbli3Nuotekudumblot1" localSheetId="12">'Forma 13'!$L$214</definedName>
    <definedName name="VAS084_F_Vandenssiurbli3Nuotekusurinki1" localSheetId="12">'Forma 13'!$J$214</definedName>
    <definedName name="VAS084_F_Vandenssiurbli3Nuotekuvalymas1" localSheetId="12">'Forma 13'!$K$214</definedName>
    <definedName name="VAS084_F_Vandenssiurbli3Pavirsiniunuot1" localSheetId="12">'Forma 13'!$M$214</definedName>
  </definedNames>
  <calcPr/>
</workbook>
</file>

<file path=xl/calcChain.xml><?xml version="1.0" encoding="utf-8"?>
<calcChain xmlns="http://schemas.openxmlformats.org/spreadsheetml/2006/main">
  <c i="14" l="1" r="P252"/>
  <c r="O252"/>
  <c r="N252"/>
  <c r="M252"/>
  <c r="L252"/>
  <c r="K252"/>
  <c r="J252"/>
  <c r="I252"/>
  <c r="H252"/>
  <c r="G252"/>
  <c r="P248"/>
  <c r="O248"/>
  <c r="N248"/>
  <c r="M248"/>
  <c r="L248"/>
  <c r="K248"/>
  <c r="J248"/>
  <c r="I248"/>
  <c r="H248"/>
  <c r="G248"/>
  <c r="P244"/>
  <c r="O244"/>
  <c r="O243"/>
  <c r="O174"/>
  <c r="N244"/>
  <c r="M244"/>
  <c r="L244"/>
  <c r="K244"/>
  <c r="J244"/>
  <c r="J243"/>
  <c r="J174"/>
  <c r="I244"/>
  <c r="H244"/>
  <c r="G244"/>
  <c r="P243"/>
  <c r="N243"/>
  <c r="M243"/>
  <c r="L243"/>
  <c r="K243"/>
  <c r="I243"/>
  <c r="H243"/>
  <c r="G243"/>
  <c r="P239"/>
  <c r="O239"/>
  <c r="N239"/>
  <c r="M239"/>
  <c r="L239"/>
  <c r="K239"/>
  <c r="J239"/>
  <c r="I239"/>
  <c r="H239"/>
  <c r="G239"/>
  <c r="P235"/>
  <c r="O235"/>
  <c r="N235"/>
  <c r="M235"/>
  <c r="L235"/>
  <c r="K235"/>
  <c r="J235"/>
  <c r="I235"/>
  <c r="H235"/>
  <c r="G235"/>
  <c r="P231"/>
  <c r="O231"/>
  <c r="N231"/>
  <c r="M231"/>
  <c r="L231"/>
  <c r="K231"/>
  <c r="J231"/>
  <c r="I231"/>
  <c r="H231"/>
  <c r="G231"/>
  <c r="P227"/>
  <c r="O227"/>
  <c r="N227"/>
  <c r="M227"/>
  <c r="L227"/>
  <c r="K227"/>
  <c r="J227"/>
  <c r="I227"/>
  <c r="H227"/>
  <c r="G227"/>
  <c r="P223"/>
  <c r="O223"/>
  <c r="N223"/>
  <c r="M223"/>
  <c r="L223"/>
  <c r="L222"/>
  <c r="K223"/>
  <c r="J223"/>
  <c r="I223"/>
  <c r="H223"/>
  <c r="G223"/>
  <c r="P222"/>
  <c r="O222"/>
  <c r="N222"/>
  <c r="M222"/>
  <c r="K222"/>
  <c r="J222"/>
  <c r="I222"/>
  <c r="H222"/>
  <c r="G222"/>
  <c r="P218"/>
  <c r="O218"/>
  <c r="N218"/>
  <c r="M218"/>
  <c r="L218"/>
  <c r="K218"/>
  <c r="J218"/>
  <c r="I218"/>
  <c r="H218"/>
  <c r="G218"/>
  <c r="P214"/>
  <c r="O214"/>
  <c r="N214"/>
  <c r="M214"/>
  <c r="L214"/>
  <c r="L213"/>
  <c r="L174"/>
  <c r="K214"/>
  <c r="J214"/>
  <c r="I214"/>
  <c r="H214"/>
  <c r="G214"/>
  <c r="P213"/>
  <c r="O213"/>
  <c r="N213"/>
  <c r="M213"/>
  <c r="K213"/>
  <c r="J213"/>
  <c r="I213"/>
  <c r="H213"/>
  <c r="G213"/>
  <c r="P209"/>
  <c r="O209"/>
  <c r="N209"/>
  <c r="M209"/>
  <c r="L209"/>
  <c r="K209"/>
  <c r="J209"/>
  <c r="I209"/>
  <c r="H209"/>
  <c r="G209"/>
  <c r="P205"/>
  <c r="O205"/>
  <c r="N205"/>
  <c r="M205"/>
  <c r="M188"/>
  <c r="M174"/>
  <c r="L205"/>
  <c r="K205"/>
  <c r="J205"/>
  <c r="I205"/>
  <c r="H205"/>
  <c r="G205"/>
  <c r="P201"/>
  <c r="O201"/>
  <c r="N201"/>
  <c r="M201"/>
  <c r="L201"/>
  <c r="K201"/>
  <c r="J201"/>
  <c r="I201"/>
  <c r="H201"/>
  <c r="G201"/>
  <c r="P197"/>
  <c r="O197"/>
  <c r="N197"/>
  <c r="M197"/>
  <c r="L197"/>
  <c r="K197"/>
  <c r="J197"/>
  <c r="I197"/>
  <c r="H197"/>
  <c r="G197"/>
  <c r="P193"/>
  <c r="O193"/>
  <c r="N193"/>
  <c r="M193"/>
  <c r="L193"/>
  <c r="K193"/>
  <c r="J193"/>
  <c r="I193"/>
  <c r="H193"/>
  <c r="G193"/>
  <c r="P189"/>
  <c r="O189"/>
  <c r="N189"/>
  <c r="M189"/>
  <c r="L189"/>
  <c r="K189"/>
  <c r="J189"/>
  <c r="I189"/>
  <c r="H189"/>
  <c r="G189"/>
  <c r="P188"/>
  <c r="O188"/>
  <c r="N188"/>
  <c r="L188"/>
  <c r="K188"/>
  <c r="J188"/>
  <c r="I188"/>
  <c r="H188"/>
  <c r="G188"/>
  <c r="P184"/>
  <c r="O184"/>
  <c r="N184"/>
  <c r="M184"/>
  <c r="L184"/>
  <c r="K184"/>
  <c r="J184"/>
  <c r="I184"/>
  <c r="H184"/>
  <c r="G184"/>
  <c r="P180"/>
  <c r="O180"/>
  <c r="N180"/>
  <c r="M180"/>
  <c r="L180"/>
  <c r="K180"/>
  <c r="J180"/>
  <c r="I180"/>
  <c r="H180"/>
  <c r="G180"/>
  <c r="P176"/>
  <c r="O176"/>
  <c r="N176"/>
  <c r="M176"/>
  <c r="L176"/>
  <c r="K176"/>
  <c r="J176"/>
  <c r="I176"/>
  <c r="H176"/>
  <c r="G176"/>
  <c r="P175"/>
  <c r="O175"/>
  <c r="N175"/>
  <c r="M175"/>
  <c r="L175"/>
  <c r="K175"/>
  <c r="J175"/>
  <c r="I175"/>
  <c r="H175"/>
  <c r="G175"/>
  <c r="P174"/>
  <c r="N174"/>
  <c r="K174"/>
  <c r="I174"/>
  <c r="H174"/>
  <c r="G174"/>
  <c r="P170"/>
  <c r="O170"/>
  <c r="N170"/>
  <c r="M170"/>
  <c r="L170"/>
  <c r="K170"/>
  <c r="J170"/>
  <c r="I170"/>
  <c r="H170"/>
  <c r="G170"/>
  <c r="P166"/>
  <c r="O166"/>
  <c r="N166"/>
  <c r="M166"/>
  <c r="L166"/>
  <c r="K166"/>
  <c r="J166"/>
  <c r="I166"/>
  <c r="H166"/>
  <c r="G166"/>
  <c r="P162"/>
  <c r="O162"/>
  <c r="N162"/>
  <c r="M162"/>
  <c r="L162"/>
  <c r="K162"/>
  <c r="J162"/>
  <c r="I162"/>
  <c r="H162"/>
  <c r="H161"/>
  <c r="G162"/>
  <c r="P161"/>
  <c r="O161"/>
  <c r="N161"/>
  <c r="M161"/>
  <c r="L161"/>
  <c r="K161"/>
  <c r="J161"/>
  <c r="I161"/>
  <c r="G161"/>
  <c r="P157"/>
  <c r="O157"/>
  <c r="N157"/>
  <c r="M157"/>
  <c r="L157"/>
  <c r="K157"/>
  <c r="J157"/>
  <c r="I157"/>
  <c r="H157"/>
  <c r="G157"/>
  <c r="P153"/>
  <c r="O153"/>
  <c r="N153"/>
  <c r="M153"/>
  <c r="L153"/>
  <c r="K153"/>
  <c r="J153"/>
  <c r="I153"/>
  <c r="H153"/>
  <c r="G153"/>
  <c r="P149"/>
  <c r="O149"/>
  <c r="N149"/>
  <c r="M149"/>
  <c r="L149"/>
  <c r="K149"/>
  <c r="J149"/>
  <c r="I149"/>
  <c r="H149"/>
  <c r="G149"/>
  <c r="P145"/>
  <c r="O145"/>
  <c r="N145"/>
  <c r="M145"/>
  <c r="L145"/>
  <c r="K145"/>
  <c r="J145"/>
  <c r="J140"/>
  <c r="J92"/>
  <c r="I145"/>
  <c r="H145"/>
  <c r="G145"/>
  <c r="P141"/>
  <c r="O141"/>
  <c r="O140"/>
  <c r="O92"/>
  <c r="N141"/>
  <c r="M141"/>
  <c r="L141"/>
  <c r="K141"/>
  <c r="J141"/>
  <c r="I141"/>
  <c r="H141"/>
  <c r="G141"/>
  <c r="P140"/>
  <c r="N140"/>
  <c r="M140"/>
  <c r="L140"/>
  <c r="K140"/>
  <c r="I140"/>
  <c r="H140"/>
  <c r="G140"/>
  <c r="P136"/>
  <c r="O136"/>
  <c r="N136"/>
  <c r="M136"/>
  <c r="L136"/>
  <c r="K136"/>
  <c r="J136"/>
  <c r="I136"/>
  <c r="H136"/>
  <c r="G136"/>
  <c r="P132"/>
  <c r="O132"/>
  <c r="N132"/>
  <c r="M132"/>
  <c r="L132"/>
  <c r="K132"/>
  <c r="J132"/>
  <c r="I132"/>
  <c r="H132"/>
  <c r="G132"/>
  <c r="P131"/>
  <c r="O131"/>
  <c r="N131"/>
  <c r="M131"/>
  <c r="L131"/>
  <c r="K131"/>
  <c r="J131"/>
  <c r="I131"/>
  <c r="H131"/>
  <c r="G131"/>
  <c r="P127"/>
  <c r="O127"/>
  <c r="N127"/>
  <c r="M127"/>
  <c r="L127"/>
  <c r="K127"/>
  <c r="J127"/>
  <c r="I127"/>
  <c r="H127"/>
  <c r="G127"/>
  <c r="P123"/>
  <c r="O123"/>
  <c r="N123"/>
  <c r="M123"/>
  <c r="L123"/>
  <c r="K123"/>
  <c r="J123"/>
  <c r="I123"/>
  <c r="H123"/>
  <c r="G123"/>
  <c r="P119"/>
  <c r="O119"/>
  <c r="N119"/>
  <c r="M119"/>
  <c r="L119"/>
  <c r="K119"/>
  <c r="J119"/>
  <c r="I119"/>
  <c r="H119"/>
  <c r="G119"/>
  <c r="P115"/>
  <c r="O115"/>
  <c r="N115"/>
  <c r="M115"/>
  <c r="L115"/>
  <c r="K115"/>
  <c r="J115"/>
  <c r="I115"/>
  <c r="H115"/>
  <c r="G115"/>
  <c r="P111"/>
  <c r="O111"/>
  <c r="N111"/>
  <c r="M111"/>
  <c r="L111"/>
  <c r="K111"/>
  <c r="J111"/>
  <c r="I111"/>
  <c r="H111"/>
  <c r="H106"/>
  <c r="H92"/>
  <c r="G111"/>
  <c r="P107"/>
  <c r="O107"/>
  <c r="N107"/>
  <c r="M107"/>
  <c r="L107"/>
  <c r="K107"/>
  <c r="J107"/>
  <c r="I107"/>
  <c r="H107"/>
  <c r="G107"/>
  <c r="P106"/>
  <c r="O106"/>
  <c r="N106"/>
  <c r="M106"/>
  <c r="L106"/>
  <c r="K106"/>
  <c r="J106"/>
  <c r="I106"/>
  <c r="G106"/>
  <c r="P102"/>
  <c r="O102"/>
  <c r="N102"/>
  <c r="M102"/>
  <c r="L102"/>
  <c r="K102"/>
  <c r="J102"/>
  <c r="I102"/>
  <c r="H102"/>
  <c r="G102"/>
  <c r="P98"/>
  <c r="O98"/>
  <c r="N98"/>
  <c r="M98"/>
  <c r="L98"/>
  <c r="K98"/>
  <c r="J98"/>
  <c r="I98"/>
  <c r="H98"/>
  <c r="G98"/>
  <c r="P94"/>
  <c r="O94"/>
  <c r="N94"/>
  <c r="M94"/>
  <c r="L94"/>
  <c r="K94"/>
  <c r="J94"/>
  <c r="I94"/>
  <c r="H94"/>
  <c r="G94"/>
  <c r="P93"/>
  <c r="O93"/>
  <c r="N93"/>
  <c r="M93"/>
  <c r="L93"/>
  <c r="K93"/>
  <c r="J93"/>
  <c r="I93"/>
  <c r="H93"/>
  <c r="G93"/>
  <c r="P92"/>
  <c r="N92"/>
  <c r="M92"/>
  <c r="L92"/>
  <c r="K92"/>
  <c r="I92"/>
  <c r="G92"/>
  <c r="P88"/>
  <c r="O88"/>
  <c r="N88"/>
  <c r="M88"/>
  <c r="L88"/>
  <c r="K88"/>
  <c r="J88"/>
  <c r="I88"/>
  <c r="H88"/>
  <c r="G88"/>
  <c r="P84"/>
  <c r="O84"/>
  <c r="N84"/>
  <c r="M84"/>
  <c r="L84"/>
  <c r="K84"/>
  <c r="J84"/>
  <c r="I84"/>
  <c r="H84"/>
  <c r="G84"/>
  <c r="P80"/>
  <c r="O80"/>
  <c r="N80"/>
  <c r="N79"/>
  <c r="N10"/>
  <c r="M80"/>
  <c r="L80"/>
  <c r="K80"/>
  <c r="J80"/>
  <c r="I80"/>
  <c r="H80"/>
  <c r="G80"/>
  <c r="P79"/>
  <c r="O79"/>
  <c r="M79"/>
  <c r="L79"/>
  <c r="K79"/>
  <c r="J79"/>
  <c r="I79"/>
  <c r="H79"/>
  <c r="G79"/>
  <c r="P75"/>
  <c r="O75"/>
  <c r="N75"/>
  <c r="M75"/>
  <c r="L75"/>
  <c r="K75"/>
  <c r="J75"/>
  <c r="I75"/>
  <c r="H75"/>
  <c r="G75"/>
  <c r="P71"/>
  <c r="O71"/>
  <c r="N71"/>
  <c r="M71"/>
  <c r="L71"/>
  <c r="K71"/>
  <c r="J71"/>
  <c r="I71"/>
  <c r="H71"/>
  <c r="G71"/>
  <c r="P67"/>
  <c r="O67"/>
  <c r="N67"/>
  <c r="M67"/>
  <c r="L67"/>
  <c r="K67"/>
  <c r="J67"/>
  <c r="I67"/>
  <c r="H67"/>
  <c r="G67"/>
  <c r="P63"/>
  <c r="O63"/>
  <c r="N63"/>
  <c r="M63"/>
  <c r="L63"/>
  <c r="K63"/>
  <c r="J63"/>
  <c r="I63"/>
  <c r="H63"/>
  <c r="G63"/>
  <c r="P59"/>
  <c r="O59"/>
  <c r="N59"/>
  <c r="M59"/>
  <c r="L59"/>
  <c r="K59"/>
  <c r="J59"/>
  <c r="I59"/>
  <c r="H59"/>
  <c r="H58"/>
  <c r="G59"/>
  <c r="P58"/>
  <c r="O58"/>
  <c r="N58"/>
  <c r="M58"/>
  <c r="L58"/>
  <c r="K58"/>
  <c r="J58"/>
  <c r="I58"/>
  <c r="G58"/>
  <c r="P54"/>
  <c r="O54"/>
  <c r="N54"/>
  <c r="M54"/>
  <c r="L54"/>
  <c r="K54"/>
  <c r="J54"/>
  <c r="I54"/>
  <c r="H54"/>
  <c r="G54"/>
  <c r="P50"/>
  <c r="O50"/>
  <c r="N50"/>
  <c r="M50"/>
  <c r="L50"/>
  <c r="K50"/>
  <c r="J50"/>
  <c r="I50"/>
  <c r="H50"/>
  <c r="H49"/>
  <c r="G50"/>
  <c r="P49"/>
  <c r="O49"/>
  <c r="N49"/>
  <c r="M49"/>
  <c r="L49"/>
  <c r="K49"/>
  <c r="J49"/>
  <c r="I49"/>
  <c r="G49"/>
  <c r="P45"/>
  <c r="O45"/>
  <c r="N45"/>
  <c r="M45"/>
  <c r="L45"/>
  <c r="K45"/>
  <c r="J45"/>
  <c r="I45"/>
  <c r="H45"/>
  <c r="G45"/>
  <c r="P41"/>
  <c r="O41"/>
  <c r="N41"/>
  <c r="M41"/>
  <c r="L41"/>
  <c r="K41"/>
  <c r="J41"/>
  <c r="I41"/>
  <c r="H41"/>
  <c r="G41"/>
  <c r="P37"/>
  <c r="O37"/>
  <c r="N37"/>
  <c r="M37"/>
  <c r="L37"/>
  <c r="K37"/>
  <c r="J37"/>
  <c r="I37"/>
  <c r="H37"/>
  <c r="G37"/>
  <c r="P33"/>
  <c r="P24"/>
  <c r="P10"/>
  <c r="O33"/>
  <c r="N33"/>
  <c r="M33"/>
  <c r="L33"/>
  <c r="K33"/>
  <c r="J33"/>
  <c r="I33"/>
  <c r="H33"/>
  <c r="G33"/>
  <c r="P29"/>
  <c r="O29"/>
  <c r="N29"/>
  <c r="M29"/>
  <c r="L29"/>
  <c r="K29"/>
  <c r="J29"/>
  <c r="I29"/>
  <c r="H29"/>
  <c r="G29"/>
  <c r="P25"/>
  <c r="O25"/>
  <c r="N25"/>
  <c r="M25"/>
  <c r="L25"/>
  <c r="K25"/>
  <c r="J25"/>
  <c r="I25"/>
  <c r="H25"/>
  <c r="G25"/>
  <c r="O24"/>
  <c r="N24"/>
  <c r="M24"/>
  <c r="L24"/>
  <c r="K24"/>
  <c r="J24"/>
  <c r="I24"/>
  <c r="H24"/>
  <c r="G24"/>
  <c r="P20"/>
  <c r="O20"/>
  <c r="N20"/>
  <c r="M20"/>
  <c r="L20"/>
  <c r="K20"/>
  <c r="J20"/>
  <c r="I20"/>
  <c r="H20"/>
  <c r="G20"/>
  <c r="P16"/>
  <c r="O16"/>
  <c r="N16"/>
  <c r="M16"/>
  <c r="L16"/>
  <c r="K16"/>
  <c r="J16"/>
  <c r="I16"/>
  <c r="H16"/>
  <c r="G16"/>
  <c r="P12"/>
  <c r="O12"/>
  <c r="N12"/>
  <c r="M12"/>
  <c r="L12"/>
  <c r="K12"/>
  <c r="J12"/>
  <c r="I12"/>
  <c r="H12"/>
  <c r="G12"/>
  <c r="G11"/>
  <c r="G10"/>
  <c r="P11"/>
  <c r="O11"/>
  <c r="N11"/>
  <c r="M11"/>
  <c r="L11"/>
  <c r="K11"/>
  <c r="J11"/>
  <c r="I11"/>
  <c r="H11"/>
  <c r="O10"/>
  <c r="M10"/>
  <c r="L10"/>
  <c r="K10"/>
  <c r="J10"/>
  <c r="I10"/>
  <c i="13" r="P252"/>
  <c r="O252"/>
  <c r="N252"/>
  <c r="M252"/>
  <c r="L252"/>
  <c r="K252"/>
  <c r="J252"/>
  <c r="I252"/>
  <c r="H252"/>
  <c r="G252"/>
  <c r="P248"/>
  <c r="O248"/>
  <c r="N248"/>
  <c r="M248"/>
  <c r="L248"/>
  <c r="K248"/>
  <c r="J248"/>
  <c r="I248"/>
  <c r="H248"/>
  <c r="G248"/>
  <c r="P244"/>
  <c r="P243"/>
  <c r="P174"/>
  <c r="O244"/>
  <c r="O243"/>
  <c r="N244"/>
  <c r="M244"/>
  <c r="M243"/>
  <c r="L244"/>
  <c r="K244"/>
  <c r="J244"/>
  <c r="I244"/>
  <c r="I243"/>
  <c r="H244"/>
  <c r="G244"/>
  <c r="N243"/>
  <c r="L243"/>
  <c r="K243"/>
  <c r="J243"/>
  <c r="H243"/>
  <c r="G243"/>
  <c r="P239"/>
  <c r="O239"/>
  <c r="N239"/>
  <c r="M239"/>
  <c r="L239"/>
  <c r="K239"/>
  <c r="J239"/>
  <c r="I239"/>
  <c r="H239"/>
  <c r="G239"/>
  <c r="P235"/>
  <c r="O235"/>
  <c r="N235"/>
  <c r="M235"/>
  <c r="L235"/>
  <c r="K235"/>
  <c r="J235"/>
  <c r="I235"/>
  <c r="H235"/>
  <c r="G235"/>
  <c r="P231"/>
  <c r="O231"/>
  <c r="N231"/>
  <c r="M231"/>
  <c r="L231"/>
  <c r="K231"/>
  <c r="J231"/>
  <c r="I231"/>
  <c r="H231"/>
  <c r="G231"/>
  <c r="P227"/>
  <c r="O227"/>
  <c r="N227"/>
  <c r="M227"/>
  <c r="L227"/>
  <c r="K227"/>
  <c r="J227"/>
  <c r="I227"/>
  <c r="H227"/>
  <c r="G227"/>
  <c r="P223"/>
  <c r="O223"/>
  <c r="N223"/>
  <c r="N222"/>
  <c r="M223"/>
  <c r="L223"/>
  <c r="K223"/>
  <c r="J223"/>
  <c r="I223"/>
  <c r="I222"/>
  <c r="I174"/>
  <c r="H223"/>
  <c r="H222"/>
  <c r="G223"/>
  <c r="P222"/>
  <c r="O222"/>
  <c r="M222"/>
  <c r="L222"/>
  <c r="K222"/>
  <c r="J222"/>
  <c r="G222"/>
  <c r="P218"/>
  <c r="O218"/>
  <c r="N218"/>
  <c r="M218"/>
  <c r="L218"/>
  <c r="K218"/>
  <c r="J218"/>
  <c r="I218"/>
  <c r="H218"/>
  <c r="G218"/>
  <c r="P214"/>
  <c r="O214"/>
  <c r="N214"/>
  <c r="M214"/>
  <c r="L214"/>
  <c r="K214"/>
  <c r="J214"/>
  <c r="I214"/>
  <c r="H214"/>
  <c r="G214"/>
  <c r="P213"/>
  <c r="O213"/>
  <c r="N213"/>
  <c r="M213"/>
  <c r="L213"/>
  <c r="K213"/>
  <c r="J213"/>
  <c r="I213"/>
  <c r="H213"/>
  <c r="G213"/>
  <c r="P209"/>
  <c r="O209"/>
  <c r="N209"/>
  <c r="M209"/>
  <c r="L209"/>
  <c r="K209"/>
  <c r="J209"/>
  <c r="I209"/>
  <c r="H209"/>
  <c r="G209"/>
  <c r="P205"/>
  <c r="O205"/>
  <c r="N205"/>
  <c r="M205"/>
  <c r="L205"/>
  <c r="K205"/>
  <c r="J205"/>
  <c r="I205"/>
  <c r="H205"/>
  <c r="G205"/>
  <c r="P201"/>
  <c r="O201"/>
  <c r="N201"/>
  <c r="M201"/>
  <c r="L201"/>
  <c r="K201"/>
  <c r="J201"/>
  <c r="I201"/>
  <c r="H201"/>
  <c r="G201"/>
  <c r="P197"/>
  <c r="O197"/>
  <c r="N197"/>
  <c r="M197"/>
  <c r="L197"/>
  <c r="K197"/>
  <c r="J197"/>
  <c r="I197"/>
  <c r="H197"/>
  <c r="G197"/>
  <c r="P193"/>
  <c r="O193"/>
  <c r="N193"/>
  <c r="N188"/>
  <c r="N174"/>
  <c r="M193"/>
  <c r="L193"/>
  <c r="K193"/>
  <c r="J193"/>
  <c r="I193"/>
  <c r="H193"/>
  <c r="G193"/>
  <c r="P189"/>
  <c r="O189"/>
  <c r="N189"/>
  <c r="M189"/>
  <c r="L189"/>
  <c r="K189"/>
  <c r="J189"/>
  <c r="I189"/>
  <c r="H189"/>
  <c r="G189"/>
  <c r="P188"/>
  <c r="O188"/>
  <c r="M188"/>
  <c r="L188"/>
  <c r="K188"/>
  <c r="J188"/>
  <c r="I188"/>
  <c r="H188"/>
  <c r="G188"/>
  <c r="P184"/>
  <c r="O184"/>
  <c r="N184"/>
  <c r="M184"/>
  <c r="M175"/>
  <c r="M174"/>
  <c r="L184"/>
  <c r="K184"/>
  <c r="J184"/>
  <c r="I184"/>
  <c r="H184"/>
  <c r="H175"/>
  <c r="H174"/>
  <c r="G184"/>
  <c r="P180"/>
  <c r="O180"/>
  <c r="N180"/>
  <c r="M180"/>
  <c r="L180"/>
  <c r="K180"/>
  <c r="J180"/>
  <c r="I180"/>
  <c r="H180"/>
  <c r="G180"/>
  <c r="P176"/>
  <c r="O176"/>
  <c r="O175"/>
  <c r="O174"/>
  <c r="N176"/>
  <c r="M176"/>
  <c r="L176"/>
  <c r="K176"/>
  <c r="J176"/>
  <c r="I176"/>
  <c r="H176"/>
  <c r="G176"/>
  <c r="P175"/>
  <c r="N175"/>
  <c r="L175"/>
  <c r="K175"/>
  <c r="J175"/>
  <c r="I175"/>
  <c r="G175"/>
  <c r="L174"/>
  <c r="K174"/>
  <c r="J174"/>
  <c r="G174"/>
  <c r="P170"/>
  <c r="O170"/>
  <c r="N170"/>
  <c r="M170"/>
  <c r="L170"/>
  <c r="K170"/>
  <c r="J170"/>
  <c r="I170"/>
  <c r="H170"/>
  <c r="G170"/>
  <c r="P166"/>
  <c r="O166"/>
  <c r="N166"/>
  <c r="M166"/>
  <c r="L166"/>
  <c r="K166"/>
  <c r="J166"/>
  <c r="I166"/>
  <c r="H166"/>
  <c r="G166"/>
  <c r="P162"/>
  <c r="O162"/>
  <c r="N162"/>
  <c r="M162"/>
  <c r="L162"/>
  <c r="K162"/>
  <c r="K161"/>
  <c r="K92"/>
  <c r="J162"/>
  <c r="I162"/>
  <c r="H162"/>
  <c r="G162"/>
  <c r="P161"/>
  <c r="O161"/>
  <c r="N161"/>
  <c r="M161"/>
  <c r="L161"/>
  <c r="J161"/>
  <c r="I161"/>
  <c r="H161"/>
  <c r="G161"/>
  <c r="P157"/>
  <c r="O157"/>
  <c r="N157"/>
  <c r="M157"/>
  <c r="L157"/>
  <c r="K157"/>
  <c r="J157"/>
  <c r="I157"/>
  <c r="H157"/>
  <c r="G157"/>
  <c r="P153"/>
  <c r="O153"/>
  <c r="N153"/>
  <c r="M153"/>
  <c r="L153"/>
  <c r="K153"/>
  <c r="J153"/>
  <c r="I153"/>
  <c r="H153"/>
  <c r="G153"/>
  <c r="P149"/>
  <c r="O149"/>
  <c r="N149"/>
  <c r="M149"/>
  <c r="L149"/>
  <c r="K149"/>
  <c r="J149"/>
  <c r="I149"/>
  <c r="H149"/>
  <c r="G149"/>
  <c r="P145"/>
  <c r="O145"/>
  <c r="N145"/>
  <c r="M145"/>
  <c r="L145"/>
  <c r="K145"/>
  <c r="J145"/>
  <c r="I145"/>
  <c r="H145"/>
  <c r="H140"/>
  <c r="H92"/>
  <c r="G145"/>
  <c r="P141"/>
  <c r="O141"/>
  <c r="N141"/>
  <c r="M141"/>
  <c r="L141"/>
  <c r="K141"/>
  <c r="J141"/>
  <c r="I141"/>
  <c r="I140"/>
  <c r="I92"/>
  <c r="H141"/>
  <c r="G141"/>
  <c r="P140"/>
  <c r="O140"/>
  <c r="N140"/>
  <c r="M140"/>
  <c r="L140"/>
  <c r="K140"/>
  <c r="J140"/>
  <c r="G140"/>
  <c r="P136"/>
  <c r="O136"/>
  <c r="N136"/>
  <c r="M136"/>
  <c r="L136"/>
  <c r="K136"/>
  <c r="J136"/>
  <c r="I136"/>
  <c r="H136"/>
  <c r="G136"/>
  <c r="P132"/>
  <c r="O132"/>
  <c r="N132"/>
  <c r="N131"/>
  <c r="M132"/>
  <c r="L132"/>
  <c r="K132"/>
  <c r="J132"/>
  <c r="I132"/>
  <c r="H132"/>
  <c r="G132"/>
  <c r="P131"/>
  <c r="O131"/>
  <c r="M131"/>
  <c r="L131"/>
  <c r="K131"/>
  <c r="J131"/>
  <c r="I131"/>
  <c r="H131"/>
  <c r="G131"/>
  <c r="P127"/>
  <c r="O127"/>
  <c r="N127"/>
  <c r="M127"/>
  <c r="L127"/>
  <c r="K127"/>
  <c r="J127"/>
  <c r="I127"/>
  <c r="H127"/>
  <c r="G127"/>
  <c r="P123"/>
  <c r="O123"/>
  <c r="N123"/>
  <c r="M123"/>
  <c r="L123"/>
  <c r="K123"/>
  <c r="J123"/>
  <c r="I123"/>
  <c r="H123"/>
  <c r="G123"/>
  <c r="P119"/>
  <c r="O119"/>
  <c r="N119"/>
  <c r="M119"/>
  <c r="L119"/>
  <c r="K119"/>
  <c r="J119"/>
  <c r="I119"/>
  <c r="H119"/>
  <c r="G119"/>
  <c r="P115"/>
  <c r="O115"/>
  <c r="N115"/>
  <c r="M115"/>
  <c r="L115"/>
  <c r="K115"/>
  <c r="J115"/>
  <c r="I115"/>
  <c r="H115"/>
  <c r="G115"/>
  <c r="P111"/>
  <c r="O111"/>
  <c r="N111"/>
  <c r="M111"/>
  <c r="L111"/>
  <c r="K111"/>
  <c r="J111"/>
  <c r="I111"/>
  <c r="H111"/>
  <c r="G111"/>
  <c r="P107"/>
  <c r="O107"/>
  <c r="N107"/>
  <c r="M107"/>
  <c r="L107"/>
  <c r="K107"/>
  <c r="J107"/>
  <c r="I107"/>
  <c r="H107"/>
  <c r="G107"/>
  <c r="P106"/>
  <c r="O106"/>
  <c r="N106"/>
  <c r="M106"/>
  <c r="L106"/>
  <c r="K106"/>
  <c r="J106"/>
  <c r="I106"/>
  <c r="H106"/>
  <c r="G106"/>
  <c r="P102"/>
  <c r="O102"/>
  <c r="N102"/>
  <c r="M102"/>
  <c r="L102"/>
  <c r="K102"/>
  <c r="J102"/>
  <c r="I102"/>
  <c r="H102"/>
  <c r="G102"/>
  <c r="P98"/>
  <c r="O98"/>
  <c r="N98"/>
  <c r="M98"/>
  <c r="L98"/>
  <c r="K98"/>
  <c r="J98"/>
  <c r="I98"/>
  <c r="H98"/>
  <c r="G98"/>
  <c r="P94"/>
  <c r="O94"/>
  <c r="N94"/>
  <c r="N93"/>
  <c r="N92"/>
  <c r="M94"/>
  <c r="L94"/>
  <c r="K94"/>
  <c r="J94"/>
  <c r="I94"/>
  <c r="H94"/>
  <c r="G94"/>
  <c r="P93"/>
  <c r="O93"/>
  <c r="M93"/>
  <c r="L93"/>
  <c r="K93"/>
  <c r="J93"/>
  <c r="I93"/>
  <c r="H93"/>
  <c r="G93"/>
  <c r="P92"/>
  <c r="O92"/>
  <c r="M92"/>
  <c r="L92"/>
  <c r="J92"/>
  <c r="G92"/>
  <c r="P88"/>
  <c r="O88"/>
  <c r="N88"/>
  <c r="M88"/>
  <c r="L88"/>
  <c r="K88"/>
  <c r="J88"/>
  <c r="I88"/>
  <c r="H88"/>
  <c r="G88"/>
  <c r="P84"/>
  <c r="O84"/>
  <c r="N84"/>
  <c r="M84"/>
  <c r="L84"/>
  <c r="K84"/>
  <c r="J84"/>
  <c r="I84"/>
  <c r="H84"/>
  <c r="G84"/>
  <c r="P80"/>
  <c r="P79"/>
  <c r="O80"/>
  <c r="N80"/>
  <c r="M80"/>
  <c r="L80"/>
  <c r="K80"/>
  <c r="J80"/>
  <c r="I80"/>
  <c r="H80"/>
  <c r="G80"/>
  <c r="O79"/>
  <c r="N79"/>
  <c r="M79"/>
  <c r="L79"/>
  <c r="K79"/>
  <c r="J79"/>
  <c r="I79"/>
  <c r="H79"/>
  <c r="G79"/>
  <c r="P75"/>
  <c r="O75"/>
  <c r="N75"/>
  <c r="M75"/>
  <c r="L75"/>
  <c r="K75"/>
  <c r="J75"/>
  <c r="I75"/>
  <c r="H75"/>
  <c r="G75"/>
  <c r="P71"/>
  <c r="O71"/>
  <c r="N71"/>
  <c r="M71"/>
  <c r="L71"/>
  <c r="K71"/>
  <c r="J71"/>
  <c r="I71"/>
  <c r="H71"/>
  <c r="G71"/>
  <c r="P67"/>
  <c r="O67"/>
  <c r="N67"/>
  <c r="M67"/>
  <c r="L67"/>
  <c r="K67"/>
  <c r="J67"/>
  <c r="I67"/>
  <c r="H67"/>
  <c r="G67"/>
  <c r="P63"/>
  <c r="O63"/>
  <c r="N63"/>
  <c r="M63"/>
  <c r="L63"/>
  <c r="K63"/>
  <c r="J63"/>
  <c r="I63"/>
  <c r="H63"/>
  <c r="G63"/>
  <c r="P59"/>
  <c r="O59"/>
  <c r="N59"/>
  <c r="M59"/>
  <c r="L59"/>
  <c r="K59"/>
  <c r="K58"/>
  <c r="K10"/>
  <c r="J59"/>
  <c r="I59"/>
  <c r="H59"/>
  <c r="G59"/>
  <c r="P58"/>
  <c r="O58"/>
  <c r="N58"/>
  <c r="M58"/>
  <c r="L58"/>
  <c r="J58"/>
  <c r="I58"/>
  <c r="H58"/>
  <c r="G58"/>
  <c r="P54"/>
  <c r="O54"/>
  <c r="N54"/>
  <c r="M54"/>
  <c r="L54"/>
  <c r="K54"/>
  <c r="J54"/>
  <c r="I54"/>
  <c r="H54"/>
  <c r="G54"/>
  <c r="P50"/>
  <c r="O50"/>
  <c r="N50"/>
  <c r="M50"/>
  <c r="L50"/>
  <c r="K50"/>
  <c r="J50"/>
  <c r="J49"/>
  <c r="I50"/>
  <c r="H50"/>
  <c r="G50"/>
  <c r="P49"/>
  <c r="O49"/>
  <c r="N49"/>
  <c r="M49"/>
  <c r="L49"/>
  <c r="K49"/>
  <c r="I49"/>
  <c r="H49"/>
  <c r="G49"/>
  <c r="P45"/>
  <c r="P24"/>
  <c r="P10"/>
  <c r="O45"/>
  <c r="N45"/>
  <c r="M45"/>
  <c r="L45"/>
  <c r="K45"/>
  <c r="J45"/>
  <c r="I45"/>
  <c r="H45"/>
  <c r="G45"/>
  <c r="P41"/>
  <c r="O41"/>
  <c r="N41"/>
  <c r="M41"/>
  <c r="L41"/>
  <c r="K41"/>
  <c r="J41"/>
  <c r="I41"/>
  <c r="H41"/>
  <c r="G41"/>
  <c r="P37"/>
  <c r="O37"/>
  <c r="N37"/>
  <c r="M37"/>
  <c r="L37"/>
  <c r="K37"/>
  <c r="J37"/>
  <c r="I37"/>
  <c r="H37"/>
  <c r="G37"/>
  <c r="P33"/>
  <c r="O33"/>
  <c r="N33"/>
  <c r="M33"/>
  <c r="L33"/>
  <c r="K33"/>
  <c r="J33"/>
  <c r="J24"/>
  <c r="J10"/>
  <c r="I33"/>
  <c r="H33"/>
  <c r="G33"/>
  <c r="P29"/>
  <c r="O29"/>
  <c r="N29"/>
  <c r="M29"/>
  <c r="L29"/>
  <c r="K29"/>
  <c r="J29"/>
  <c r="I29"/>
  <c r="H29"/>
  <c r="G29"/>
  <c r="P25"/>
  <c r="O25"/>
  <c r="N25"/>
  <c r="M25"/>
  <c r="L25"/>
  <c r="K25"/>
  <c r="J25"/>
  <c r="I25"/>
  <c r="H25"/>
  <c r="G25"/>
  <c r="O24"/>
  <c r="N24"/>
  <c r="M24"/>
  <c r="L24"/>
  <c r="K24"/>
  <c r="I24"/>
  <c r="H24"/>
  <c r="G24"/>
  <c r="P20"/>
  <c r="O20"/>
  <c r="N20"/>
  <c r="M20"/>
  <c r="L20"/>
  <c r="K20"/>
  <c r="J20"/>
  <c r="I20"/>
  <c r="H20"/>
  <c r="G20"/>
  <c r="P16"/>
  <c r="O16"/>
  <c r="N16"/>
  <c r="M16"/>
  <c r="L16"/>
  <c r="K16"/>
  <c r="J16"/>
  <c r="I16"/>
  <c r="H16"/>
  <c r="G16"/>
  <c r="P12"/>
  <c r="O12"/>
  <c r="N12"/>
  <c r="M12"/>
  <c r="L12"/>
  <c r="K12"/>
  <c r="J12"/>
  <c r="I12"/>
  <c r="H12"/>
  <c r="G12"/>
  <c r="P11"/>
  <c r="O11"/>
  <c r="N11"/>
  <c r="M11"/>
  <c r="L11"/>
  <c r="K11"/>
  <c r="J11"/>
  <c r="I11"/>
  <c r="H11"/>
  <c r="G11"/>
  <c r="O10"/>
  <c r="N10"/>
  <c r="M10"/>
  <c r="L10"/>
  <c r="I10"/>
  <c r="H10"/>
  <c r="G10"/>
  <c i="12" r="E190"/>
  <c r="E185"/>
  <c r="E144"/>
  <c r="E130"/>
  <c r="E129"/>
  <c i="8" r="E53"/>
  <c r="E52"/>
  <c i="12" r="E83"/>
  <c r="E69"/>
  <c r="E62"/>
  <c i="11" r="N163"/>
  <c r="I163"/>
  <c r="E163"/>
  <c r="D163"/>
  <c r="N162"/>
  <c r="I162"/>
  <c r="D162"/>
  <c r="E162"/>
  <c r="N161"/>
  <c r="I161"/>
  <c r="E161"/>
  <c r="D161"/>
  <c r="N160"/>
  <c r="I160"/>
  <c r="E160"/>
  <c r="D160"/>
  <c r="N159"/>
  <c r="I159"/>
  <c r="E159"/>
  <c r="D159"/>
  <c r="N158"/>
  <c r="I158"/>
  <c r="E158"/>
  <c r="D158"/>
  <c r="N157"/>
  <c r="I157"/>
  <c r="E157"/>
  <c r="D157"/>
  <c r="N156"/>
  <c r="I156"/>
  <c r="E156"/>
  <c r="D156"/>
  <c r="N155"/>
  <c r="I155"/>
  <c r="E155"/>
  <c r="D155"/>
  <c r="N154"/>
  <c r="I154"/>
  <c r="E154"/>
  <c r="D154"/>
  <c r="N153"/>
  <c r="I153"/>
  <c r="E153"/>
  <c r="D153"/>
  <c r="N152"/>
  <c r="I152"/>
  <c r="E152"/>
  <c r="D152"/>
  <c r="N151"/>
  <c r="I151"/>
  <c r="E151"/>
  <c r="D151"/>
  <c r="N150"/>
  <c r="I150"/>
  <c r="E150"/>
  <c r="D150"/>
  <c r="N149"/>
  <c r="D149"/>
  <c r="I149"/>
  <c r="E149"/>
  <c r="N148"/>
  <c r="I148"/>
  <c r="E148"/>
  <c r="D148"/>
  <c r="N147"/>
  <c r="I147"/>
  <c r="E147"/>
  <c r="D147"/>
  <c r="N146"/>
  <c r="I146"/>
  <c r="E146"/>
  <c r="D146"/>
  <c r="N145"/>
  <c r="I145"/>
  <c r="E145"/>
  <c r="D145"/>
  <c r="N144"/>
  <c r="I144"/>
  <c r="E144"/>
  <c r="D144"/>
  <c r="Q142"/>
  <c r="P142"/>
  <c r="O142"/>
  <c r="M142"/>
  <c r="L142"/>
  <c r="K142"/>
  <c r="J142"/>
  <c r="H142"/>
  <c r="G142"/>
  <c r="F142"/>
  <c r="E142"/>
  <c r="Q141"/>
  <c r="P141"/>
  <c r="O141"/>
  <c r="M141"/>
  <c r="L141"/>
  <c r="K141"/>
  <c r="J141"/>
  <c r="I141"/>
  <c r="H141"/>
  <c r="G141"/>
  <c r="E141"/>
  <c r="F141"/>
  <c r="Q140"/>
  <c r="P140"/>
  <c r="O140"/>
  <c r="M140"/>
  <c r="L140"/>
  <c r="I140"/>
  <c r="K140"/>
  <c r="J140"/>
  <c r="H140"/>
  <c r="G140"/>
  <c r="F140"/>
  <c r="E140"/>
  <c r="Q139"/>
  <c r="P139"/>
  <c r="O139"/>
  <c r="M139"/>
  <c r="L139"/>
  <c r="K139"/>
  <c r="J139"/>
  <c r="I139"/>
  <c r="H139"/>
  <c r="G139"/>
  <c r="F139"/>
  <c r="D139"/>
  <c r="Q138"/>
  <c r="P138"/>
  <c r="O138"/>
  <c r="M138"/>
  <c r="L138"/>
  <c r="K138"/>
  <c r="J138"/>
  <c r="I138"/>
  <c r="H138"/>
  <c r="G138"/>
  <c r="F138"/>
  <c r="Q137"/>
  <c r="P137"/>
  <c r="O137"/>
  <c r="N137"/>
  <c r="M137"/>
  <c r="L137"/>
  <c r="K137"/>
  <c r="J137"/>
  <c r="H137"/>
  <c r="G137"/>
  <c r="G136"/>
  <c r="G116"/>
  <c r="G164"/>
  <c r="F137"/>
  <c r="Q136"/>
  <c r="P136"/>
  <c r="O136"/>
  <c r="M136"/>
  <c r="L136"/>
  <c r="I136"/>
  <c r="K136"/>
  <c r="J136"/>
  <c r="H136"/>
  <c r="F136"/>
  <c r="D136"/>
  <c r="Q135"/>
  <c r="P135"/>
  <c r="O135"/>
  <c r="N135"/>
  <c r="M135"/>
  <c r="L135"/>
  <c r="K135"/>
  <c r="J135"/>
  <c r="I135"/>
  <c r="H135"/>
  <c r="G135"/>
  <c r="F135"/>
  <c r="Q134"/>
  <c r="P134"/>
  <c r="O134"/>
  <c r="N134"/>
  <c r="M134"/>
  <c r="L134"/>
  <c r="K134"/>
  <c r="J134"/>
  <c r="H134"/>
  <c r="G134"/>
  <c r="F134"/>
  <c r="E134"/>
  <c r="Q133"/>
  <c r="P133"/>
  <c r="O133"/>
  <c r="N133"/>
  <c r="M133"/>
  <c r="L133"/>
  <c r="K133"/>
  <c r="J133"/>
  <c r="I133"/>
  <c r="H133"/>
  <c r="G133"/>
  <c r="E133"/>
  <c r="F133"/>
  <c r="Q132"/>
  <c r="P132"/>
  <c r="O132"/>
  <c r="M132"/>
  <c r="L132"/>
  <c r="K132"/>
  <c r="J132"/>
  <c r="I132"/>
  <c r="H132"/>
  <c r="G132"/>
  <c r="F132"/>
  <c r="E132"/>
  <c r="Q131"/>
  <c r="P131"/>
  <c r="O131"/>
  <c r="N131"/>
  <c r="M131"/>
  <c r="L131"/>
  <c r="K131"/>
  <c r="J131"/>
  <c r="H131"/>
  <c r="G131"/>
  <c r="F131"/>
  <c r="E131"/>
  <c r="Q130"/>
  <c r="P130"/>
  <c r="O130"/>
  <c r="M130"/>
  <c r="L130"/>
  <c r="K130"/>
  <c r="J130"/>
  <c r="I130"/>
  <c r="H130"/>
  <c r="G130"/>
  <c r="D130"/>
  <c r="Q129"/>
  <c r="P129"/>
  <c r="O129"/>
  <c r="N129"/>
  <c r="M129"/>
  <c r="M128"/>
  <c r="M116"/>
  <c r="M164"/>
  <c r="L129"/>
  <c r="K129"/>
  <c r="J129"/>
  <c r="H129"/>
  <c r="G129"/>
  <c r="F129"/>
  <c r="E129"/>
  <c r="Q128"/>
  <c r="P128"/>
  <c r="N128"/>
  <c r="O128"/>
  <c r="L128"/>
  <c r="K128"/>
  <c r="J128"/>
  <c r="I128"/>
  <c r="H128"/>
  <c r="G128"/>
  <c r="F128"/>
  <c r="E128"/>
  <c r="D128"/>
  <c r="Q127"/>
  <c r="P127"/>
  <c r="N127"/>
  <c r="O127"/>
  <c r="M127"/>
  <c r="L127"/>
  <c r="K127"/>
  <c r="J127"/>
  <c r="I127"/>
  <c r="H127"/>
  <c r="G127"/>
  <c r="F127"/>
  <c r="Q126"/>
  <c r="P126"/>
  <c r="O126"/>
  <c r="N126"/>
  <c r="M126"/>
  <c r="L126"/>
  <c r="K126"/>
  <c r="I126"/>
  <c r="J126"/>
  <c r="H126"/>
  <c r="G126"/>
  <c r="F126"/>
  <c r="Q125"/>
  <c r="P125"/>
  <c r="P121"/>
  <c r="P116"/>
  <c r="P164"/>
  <c r="O125"/>
  <c r="M125"/>
  <c r="L125"/>
  <c r="K125"/>
  <c r="J125"/>
  <c r="H125"/>
  <c r="G125"/>
  <c r="F125"/>
  <c r="E125"/>
  <c r="Q124"/>
  <c r="P124"/>
  <c r="O124"/>
  <c r="N124"/>
  <c r="M124"/>
  <c r="L124"/>
  <c r="K124"/>
  <c r="J124"/>
  <c r="I124"/>
  <c r="H124"/>
  <c r="G124"/>
  <c r="F124"/>
  <c r="E124"/>
  <c r="Q123"/>
  <c r="P123"/>
  <c r="O123"/>
  <c r="N123"/>
  <c r="M123"/>
  <c r="L123"/>
  <c r="K123"/>
  <c r="J123"/>
  <c r="I123"/>
  <c r="H123"/>
  <c r="G123"/>
  <c r="F123"/>
  <c r="E123"/>
  <c r="Q122"/>
  <c r="P122"/>
  <c r="O122"/>
  <c r="N122"/>
  <c r="M122"/>
  <c r="L122"/>
  <c r="K122"/>
  <c r="J122"/>
  <c r="H122"/>
  <c r="G122"/>
  <c r="F122"/>
  <c r="Q121"/>
  <c r="O121"/>
  <c r="M121"/>
  <c r="L121"/>
  <c r="I121"/>
  <c r="K121"/>
  <c r="J121"/>
  <c r="H121"/>
  <c r="E121"/>
  <c r="G121"/>
  <c r="F121"/>
  <c r="D121"/>
  <c r="Q120"/>
  <c r="P120"/>
  <c r="O120"/>
  <c r="M120"/>
  <c r="L120"/>
  <c r="K120"/>
  <c r="J120"/>
  <c r="H120"/>
  <c r="G120"/>
  <c r="F120"/>
  <c r="Q119"/>
  <c r="P119"/>
  <c r="O119"/>
  <c r="M119"/>
  <c r="L119"/>
  <c r="K119"/>
  <c r="J119"/>
  <c r="I119"/>
  <c r="H119"/>
  <c r="G119"/>
  <c r="F119"/>
  <c r="Q118"/>
  <c r="P118"/>
  <c r="O118"/>
  <c r="M118"/>
  <c r="L118"/>
  <c r="K118"/>
  <c r="J118"/>
  <c r="I118"/>
  <c r="H118"/>
  <c r="G118"/>
  <c r="F118"/>
  <c r="E118"/>
  <c r="Q117"/>
  <c r="P117"/>
  <c r="O117"/>
  <c r="N117"/>
  <c r="M117"/>
  <c r="L117"/>
  <c r="K117"/>
  <c r="J117"/>
  <c r="I117"/>
  <c r="I116"/>
  <c r="H117"/>
  <c r="G117"/>
  <c r="F117"/>
  <c r="D117"/>
  <c r="Q116"/>
  <c r="Q164"/>
  <c r="O116"/>
  <c r="O164"/>
  <c r="L116"/>
  <c r="L164"/>
  <c r="K116"/>
  <c r="K164"/>
  <c r="J116"/>
  <c r="J164"/>
  <c r="H116"/>
  <c r="H164"/>
  <c r="D116"/>
  <c r="N115"/>
  <c r="I115"/>
  <c r="E115"/>
  <c r="D115"/>
  <c r="N114"/>
  <c r="I114"/>
  <c r="E114"/>
  <c r="D114"/>
  <c r="N113"/>
  <c r="I113"/>
  <c r="E113"/>
  <c r="D113"/>
  <c r="N112"/>
  <c r="I112"/>
  <c r="E112"/>
  <c r="D112"/>
  <c r="N111"/>
  <c r="I111"/>
  <c r="E111"/>
  <c r="D111"/>
  <c r="N110"/>
  <c r="I110"/>
  <c r="E110"/>
  <c r="D110"/>
  <c r="N109"/>
  <c r="I109"/>
  <c r="E109"/>
  <c r="D109"/>
  <c r="N108"/>
  <c r="I108"/>
  <c r="E108"/>
  <c r="D108"/>
  <c r="N107"/>
  <c r="I107"/>
  <c r="E107"/>
  <c r="D107"/>
  <c r="N106"/>
  <c r="I106"/>
  <c r="E106"/>
  <c r="D106"/>
  <c r="N105"/>
  <c r="I105"/>
  <c r="E105"/>
  <c r="D105"/>
  <c r="N104"/>
  <c r="I104"/>
  <c r="E104"/>
  <c r="D104"/>
  <c r="N103"/>
  <c r="I103"/>
  <c r="E103"/>
  <c r="D103"/>
  <c r="N102"/>
  <c r="I102"/>
  <c r="E102"/>
  <c r="D102"/>
  <c r="N101"/>
  <c r="I101"/>
  <c r="E101"/>
  <c r="D101"/>
  <c r="N100"/>
  <c r="I100"/>
  <c r="E100"/>
  <c r="D100"/>
  <c r="N99"/>
  <c r="I99"/>
  <c r="E99"/>
  <c r="D99"/>
  <c r="N98"/>
  <c r="I98"/>
  <c r="E98"/>
  <c r="D98"/>
  <c r="N97"/>
  <c r="I97"/>
  <c r="E97"/>
  <c r="D97"/>
  <c r="N96"/>
  <c r="I96"/>
  <c r="E96"/>
  <c r="D96"/>
  <c r="N95"/>
  <c r="I95"/>
  <c r="E95"/>
  <c r="D95"/>
  <c r="Q93"/>
  <c r="P93"/>
  <c r="O93"/>
  <c r="N93"/>
  <c r="M93"/>
  <c r="L93"/>
  <c r="K93"/>
  <c r="J93"/>
  <c r="I93"/>
  <c r="H93"/>
  <c r="G93"/>
  <c r="F93"/>
  <c r="Q92"/>
  <c r="P92"/>
  <c r="O92"/>
  <c r="N92"/>
  <c r="M92"/>
  <c r="L92"/>
  <c r="K92"/>
  <c r="J92"/>
  <c r="I92"/>
  <c r="H92"/>
  <c r="G92"/>
  <c r="F92"/>
  <c r="E92"/>
  <c r="Q91"/>
  <c r="P91"/>
  <c r="O91"/>
  <c r="M91"/>
  <c r="L91"/>
  <c r="K91"/>
  <c r="J91"/>
  <c r="H91"/>
  <c r="G91"/>
  <c r="F91"/>
  <c r="Q90"/>
  <c r="P90"/>
  <c r="O90"/>
  <c r="M90"/>
  <c r="L90"/>
  <c r="K90"/>
  <c r="H90"/>
  <c r="G90"/>
  <c r="E90"/>
  <c r="F90"/>
  <c r="D90"/>
  <c r="Q89"/>
  <c r="P89"/>
  <c r="O89"/>
  <c r="N89"/>
  <c r="M89"/>
  <c r="L89"/>
  <c r="K89"/>
  <c r="J89"/>
  <c r="H89"/>
  <c r="G89"/>
  <c r="F89"/>
  <c r="Q88"/>
  <c r="P88"/>
  <c r="O88"/>
  <c r="N88"/>
  <c r="M88"/>
  <c r="L88"/>
  <c r="K88"/>
  <c r="J88"/>
  <c r="I88"/>
  <c r="H88"/>
  <c r="G88"/>
  <c r="F88"/>
  <c r="F87"/>
  <c r="F66"/>
  <c r="Q87"/>
  <c r="P87"/>
  <c r="O87"/>
  <c r="N87"/>
  <c r="M87"/>
  <c r="L87"/>
  <c r="K87"/>
  <c r="H87"/>
  <c r="G87"/>
  <c r="D87"/>
  <c r="Q86"/>
  <c r="P86"/>
  <c r="O86"/>
  <c r="N86"/>
  <c r="M86"/>
  <c r="L86"/>
  <c r="K86"/>
  <c r="J86"/>
  <c r="I86"/>
  <c r="H86"/>
  <c r="G86"/>
  <c r="F86"/>
  <c r="E86"/>
  <c r="Q85"/>
  <c r="P85"/>
  <c r="O85"/>
  <c r="N85"/>
  <c r="M85"/>
  <c r="L85"/>
  <c r="K85"/>
  <c r="J85"/>
  <c r="I85"/>
  <c r="H85"/>
  <c r="G85"/>
  <c r="F85"/>
  <c r="E85"/>
  <c r="Q84"/>
  <c r="P84"/>
  <c r="O84"/>
  <c r="N84"/>
  <c r="M84"/>
  <c r="L84"/>
  <c r="K84"/>
  <c r="J84"/>
  <c r="H84"/>
  <c r="G84"/>
  <c r="F84"/>
  <c r="E84"/>
  <c r="Q83"/>
  <c r="P83"/>
  <c r="O83"/>
  <c r="M83"/>
  <c r="L83"/>
  <c r="K83"/>
  <c r="J83"/>
  <c r="I83"/>
  <c r="H83"/>
  <c r="G83"/>
  <c r="F83"/>
  <c r="Q82"/>
  <c r="P82"/>
  <c r="O82"/>
  <c r="N82"/>
  <c r="M82"/>
  <c r="L82"/>
  <c r="K82"/>
  <c r="J82"/>
  <c r="H82"/>
  <c r="G82"/>
  <c r="F82"/>
  <c r="E82"/>
  <c r="Q81"/>
  <c r="P81"/>
  <c r="O81"/>
  <c r="M81"/>
  <c r="L81"/>
  <c r="K81"/>
  <c r="J81"/>
  <c r="H81"/>
  <c r="G81"/>
  <c r="F81"/>
  <c r="E81"/>
  <c r="D81"/>
  <c r="Q80"/>
  <c r="P80"/>
  <c r="O80"/>
  <c r="M80"/>
  <c r="L80"/>
  <c r="K80"/>
  <c r="J80"/>
  <c r="I80"/>
  <c r="H80"/>
  <c r="G80"/>
  <c r="F80"/>
  <c r="Q79"/>
  <c r="P79"/>
  <c r="O79"/>
  <c r="M79"/>
  <c r="L79"/>
  <c r="K79"/>
  <c r="J79"/>
  <c r="I79"/>
  <c r="H79"/>
  <c r="G79"/>
  <c r="F79"/>
  <c r="E79"/>
  <c r="Q78"/>
  <c r="P78"/>
  <c r="O78"/>
  <c r="N78"/>
  <c r="M78"/>
  <c r="L78"/>
  <c r="K78"/>
  <c r="J78"/>
  <c r="I78"/>
  <c r="H78"/>
  <c r="G78"/>
  <c r="F78"/>
  <c r="D78"/>
  <c r="Q77"/>
  <c r="P77"/>
  <c r="O77"/>
  <c r="N77"/>
  <c r="M77"/>
  <c r="L77"/>
  <c r="K77"/>
  <c r="J77"/>
  <c r="H77"/>
  <c r="G77"/>
  <c r="F77"/>
  <c r="Q76"/>
  <c r="P76"/>
  <c r="O76"/>
  <c r="N76"/>
  <c r="M76"/>
  <c r="L76"/>
  <c r="I76"/>
  <c r="K76"/>
  <c r="J76"/>
  <c r="H76"/>
  <c r="G76"/>
  <c r="F76"/>
  <c r="Q75"/>
  <c r="P75"/>
  <c r="O75"/>
  <c r="N75"/>
  <c r="M75"/>
  <c r="L75"/>
  <c r="K75"/>
  <c r="J75"/>
  <c r="H75"/>
  <c r="G75"/>
  <c r="E75"/>
  <c r="F75"/>
  <c r="Q74"/>
  <c r="P74"/>
  <c r="O74"/>
  <c r="N74"/>
  <c r="M74"/>
  <c r="L74"/>
  <c r="K74"/>
  <c r="J74"/>
  <c r="I74"/>
  <c r="H74"/>
  <c r="G74"/>
  <c r="F74"/>
  <c r="E74"/>
  <c r="Q73"/>
  <c r="P73"/>
  <c r="O73"/>
  <c r="N73"/>
  <c r="M73"/>
  <c r="L73"/>
  <c r="K73"/>
  <c r="J73"/>
  <c r="H73"/>
  <c r="G73"/>
  <c r="F73"/>
  <c r="Q72"/>
  <c r="P72"/>
  <c r="O72"/>
  <c r="M72"/>
  <c r="L72"/>
  <c r="K72"/>
  <c r="J72"/>
  <c r="H72"/>
  <c r="E72"/>
  <c r="G72"/>
  <c r="F72"/>
  <c r="Q71"/>
  <c r="P71"/>
  <c r="O71"/>
  <c r="M71"/>
  <c r="L71"/>
  <c r="K71"/>
  <c r="J71"/>
  <c r="H71"/>
  <c r="G71"/>
  <c r="F71"/>
  <c r="E71"/>
  <c r="D71"/>
  <c r="Q70"/>
  <c r="P70"/>
  <c r="O70"/>
  <c r="M70"/>
  <c r="L70"/>
  <c r="K70"/>
  <c r="J70"/>
  <c r="H70"/>
  <c r="G70"/>
  <c r="F70"/>
  <c r="E70"/>
  <c r="Q69"/>
  <c r="P69"/>
  <c r="O69"/>
  <c r="N69"/>
  <c r="M69"/>
  <c r="L69"/>
  <c r="K69"/>
  <c r="J69"/>
  <c r="H69"/>
  <c r="G69"/>
  <c r="F69"/>
  <c r="Q68"/>
  <c r="P68"/>
  <c r="O68"/>
  <c r="N68"/>
  <c r="M68"/>
  <c r="L68"/>
  <c r="I68"/>
  <c r="K68"/>
  <c r="J68"/>
  <c r="H68"/>
  <c r="G68"/>
  <c r="F68"/>
  <c r="E68"/>
  <c r="Q67"/>
  <c r="P67"/>
  <c r="O67"/>
  <c r="M67"/>
  <c r="L67"/>
  <c r="K67"/>
  <c r="K66"/>
  <c r="J67"/>
  <c r="I67"/>
  <c r="H67"/>
  <c r="G67"/>
  <c r="F67"/>
  <c r="E67"/>
  <c r="D67"/>
  <c r="Q66"/>
  <c r="P66"/>
  <c r="O66"/>
  <c r="M66"/>
  <c r="L66"/>
  <c r="H66"/>
  <c r="G66"/>
  <c r="D66"/>
  <c r="N65"/>
  <c r="I65"/>
  <c r="E65"/>
  <c r="D65"/>
  <c r="N64"/>
  <c r="I64"/>
  <c r="E64"/>
  <c r="D64"/>
  <c r="N63"/>
  <c r="I63"/>
  <c r="E63"/>
  <c r="D63"/>
  <c r="Q62"/>
  <c r="P62"/>
  <c r="O62"/>
  <c r="M62"/>
  <c r="L62"/>
  <c r="K62"/>
  <c r="J62"/>
  <c r="H62"/>
  <c r="G62"/>
  <c r="F62"/>
  <c r="N61"/>
  <c r="I61"/>
  <c r="E61"/>
  <c r="D61"/>
  <c r="N60"/>
  <c r="I60"/>
  <c r="E60"/>
  <c r="D60"/>
  <c r="Q59"/>
  <c r="P59"/>
  <c r="O59"/>
  <c r="M59"/>
  <c r="L59"/>
  <c r="K59"/>
  <c r="J59"/>
  <c r="I59"/>
  <c r="H59"/>
  <c r="G59"/>
  <c r="F59"/>
  <c r="E59"/>
  <c r="N58"/>
  <c r="I58"/>
  <c r="E58"/>
  <c r="D58"/>
  <c r="N57"/>
  <c r="I57"/>
  <c r="E57"/>
  <c r="D57"/>
  <c r="N56"/>
  <c r="I56"/>
  <c r="E56"/>
  <c r="D56"/>
  <c r="N55"/>
  <c r="I55"/>
  <c r="E55"/>
  <c r="D55"/>
  <c r="N54"/>
  <c r="I54"/>
  <c r="E54"/>
  <c r="D54"/>
  <c r="Q53"/>
  <c r="P53"/>
  <c r="O53"/>
  <c r="M53"/>
  <c r="L53"/>
  <c r="K53"/>
  <c r="J53"/>
  <c r="H53"/>
  <c r="G53"/>
  <c r="F53"/>
  <c r="N52"/>
  <c r="I52"/>
  <c r="E52"/>
  <c r="D52"/>
  <c r="N51"/>
  <c r="I51"/>
  <c r="E51"/>
  <c r="D51"/>
  <c r="Q50"/>
  <c r="P50"/>
  <c r="O50"/>
  <c r="M50"/>
  <c r="L50"/>
  <c r="K50"/>
  <c r="J50"/>
  <c r="I50"/>
  <c r="H50"/>
  <c r="G50"/>
  <c r="F50"/>
  <c r="N49"/>
  <c r="I49"/>
  <c r="E49"/>
  <c r="D49"/>
  <c r="N48"/>
  <c r="I48"/>
  <c r="E48"/>
  <c r="D48"/>
  <c r="N47"/>
  <c r="I47"/>
  <c r="E47"/>
  <c r="D47"/>
  <c r="N46"/>
  <c r="I46"/>
  <c r="E46"/>
  <c r="D46"/>
  <c r="N45"/>
  <c r="I45"/>
  <c r="E45"/>
  <c r="D45"/>
  <c r="N44"/>
  <c r="I44"/>
  <c r="E44"/>
  <c r="D44"/>
  <c r="Q43"/>
  <c r="P43"/>
  <c r="O43"/>
  <c r="M43"/>
  <c r="L43"/>
  <c r="K43"/>
  <c r="J43"/>
  <c r="H43"/>
  <c r="G43"/>
  <c r="F43"/>
  <c r="E43"/>
  <c r="N42"/>
  <c r="I42"/>
  <c r="E42"/>
  <c r="D42"/>
  <c r="N41"/>
  <c r="I41"/>
  <c r="E41"/>
  <c r="D41"/>
  <c r="N40"/>
  <c r="I40"/>
  <c r="E40"/>
  <c r="D40"/>
  <c r="Q39"/>
  <c r="P39"/>
  <c r="O39"/>
  <c r="M39"/>
  <c r="L39"/>
  <c r="K39"/>
  <c r="J39"/>
  <c r="H39"/>
  <c r="G39"/>
  <c r="F39"/>
  <c r="Q38"/>
  <c r="P38"/>
  <c r="O38"/>
  <c r="M38"/>
  <c r="L38"/>
  <c r="K38"/>
  <c r="J38"/>
  <c r="H38"/>
  <c r="G38"/>
  <c r="F38"/>
  <c r="Q37"/>
  <c r="P37"/>
  <c r="O37"/>
  <c r="M37"/>
  <c r="L37"/>
  <c r="K37"/>
  <c r="J37"/>
  <c r="H37"/>
  <c r="G37"/>
  <c r="F37"/>
  <c r="Q36"/>
  <c r="P36"/>
  <c r="O36"/>
  <c r="M36"/>
  <c r="L36"/>
  <c r="K36"/>
  <c r="J36"/>
  <c r="H36"/>
  <c r="G36"/>
  <c r="F36"/>
  <c r="Q35"/>
  <c r="P35"/>
  <c r="P34"/>
  <c r="N34"/>
  <c r="O35"/>
  <c r="M35"/>
  <c r="L35"/>
  <c r="K35"/>
  <c r="K34"/>
  <c r="J35"/>
  <c r="H35"/>
  <c r="G35"/>
  <c r="F35"/>
  <c r="E35"/>
  <c r="Q34"/>
  <c r="O34"/>
  <c r="M34"/>
  <c r="L34"/>
  <c r="J34"/>
  <c r="H34"/>
  <c r="G34"/>
  <c r="E34"/>
  <c r="F34"/>
  <c r="Q33"/>
  <c r="P33"/>
  <c r="O33"/>
  <c r="N33"/>
  <c r="M33"/>
  <c r="L33"/>
  <c r="K33"/>
  <c r="J33"/>
  <c r="H33"/>
  <c r="G33"/>
  <c r="F33"/>
  <c r="E33"/>
  <c r="Q32"/>
  <c r="P32"/>
  <c r="O32"/>
  <c r="N32"/>
  <c r="M32"/>
  <c r="L32"/>
  <c r="K32"/>
  <c r="J32"/>
  <c r="I32"/>
  <c r="H32"/>
  <c r="G32"/>
  <c r="F32"/>
  <c r="Q31"/>
  <c r="P31"/>
  <c r="O31"/>
  <c r="N31"/>
  <c r="M31"/>
  <c r="L31"/>
  <c r="K31"/>
  <c r="J31"/>
  <c r="H31"/>
  <c r="G31"/>
  <c r="F31"/>
  <c r="Q30"/>
  <c r="P30"/>
  <c r="O30"/>
  <c r="M30"/>
  <c r="L30"/>
  <c r="K30"/>
  <c r="I30"/>
  <c r="J30"/>
  <c r="H30"/>
  <c r="G30"/>
  <c r="F30"/>
  <c r="E30"/>
  <c r="Q29"/>
  <c r="P29"/>
  <c r="O29"/>
  <c r="M29"/>
  <c r="L29"/>
  <c r="K29"/>
  <c r="J29"/>
  <c r="H29"/>
  <c r="G29"/>
  <c r="F29"/>
  <c r="E29"/>
  <c r="Q28"/>
  <c r="P28"/>
  <c r="O28"/>
  <c r="N28"/>
  <c r="M28"/>
  <c r="L28"/>
  <c r="K28"/>
  <c r="J28"/>
  <c r="I28"/>
  <c r="H28"/>
  <c r="G28"/>
  <c r="F28"/>
  <c r="E28"/>
  <c r="Q27"/>
  <c r="P27"/>
  <c r="O27"/>
  <c r="M27"/>
  <c r="L27"/>
  <c r="K27"/>
  <c r="J27"/>
  <c r="H27"/>
  <c r="G27"/>
  <c r="F27"/>
  <c r="E27"/>
  <c r="Q26"/>
  <c r="P26"/>
  <c r="O26"/>
  <c r="M26"/>
  <c r="L26"/>
  <c r="K26"/>
  <c r="J26"/>
  <c r="H26"/>
  <c r="G26"/>
  <c r="F26"/>
  <c r="E26"/>
  <c r="Q25"/>
  <c r="P25"/>
  <c r="O25"/>
  <c r="M25"/>
  <c r="L25"/>
  <c r="K25"/>
  <c r="J25"/>
  <c r="H25"/>
  <c r="G25"/>
  <c r="F25"/>
  <c r="Q24"/>
  <c r="P24"/>
  <c r="O24"/>
  <c r="M24"/>
  <c r="L24"/>
  <c r="K24"/>
  <c r="J24"/>
  <c r="H24"/>
  <c r="G24"/>
  <c r="F24"/>
  <c r="E24"/>
  <c r="Q23"/>
  <c r="P23"/>
  <c r="O23"/>
  <c r="M23"/>
  <c r="L23"/>
  <c r="K23"/>
  <c r="J23"/>
  <c r="I23"/>
  <c r="H23"/>
  <c r="G23"/>
  <c r="F23"/>
  <c r="Q22"/>
  <c r="P22"/>
  <c r="O22"/>
  <c r="M22"/>
  <c r="L22"/>
  <c r="K22"/>
  <c r="J22"/>
  <c r="H22"/>
  <c r="G22"/>
  <c r="F22"/>
  <c r="E22"/>
  <c r="Q21"/>
  <c r="P21"/>
  <c r="O21"/>
  <c r="M21"/>
  <c r="L21"/>
  <c r="K21"/>
  <c r="J21"/>
  <c r="H21"/>
  <c r="G21"/>
  <c r="F21"/>
  <c r="E21"/>
  <c r="Q20"/>
  <c r="P20"/>
  <c r="O20"/>
  <c r="M20"/>
  <c r="L20"/>
  <c r="K20"/>
  <c r="J20"/>
  <c r="H20"/>
  <c r="G20"/>
  <c r="E20"/>
  <c r="F20"/>
  <c r="Q19"/>
  <c r="P19"/>
  <c r="N19"/>
  <c r="O19"/>
  <c r="M19"/>
  <c r="L19"/>
  <c r="K19"/>
  <c r="J19"/>
  <c r="H19"/>
  <c r="G19"/>
  <c r="F19"/>
  <c r="Q18"/>
  <c r="P18"/>
  <c r="O18"/>
  <c r="M18"/>
  <c r="L18"/>
  <c r="K18"/>
  <c r="J18"/>
  <c r="H18"/>
  <c r="G18"/>
  <c r="F18"/>
  <c r="E18"/>
  <c r="Q17"/>
  <c r="P17"/>
  <c r="O17"/>
  <c r="M17"/>
  <c r="L17"/>
  <c r="K17"/>
  <c r="J17"/>
  <c r="H17"/>
  <c r="G17"/>
  <c r="F17"/>
  <c r="Q16"/>
  <c r="P16"/>
  <c r="O16"/>
  <c r="N16"/>
  <c r="M16"/>
  <c r="L16"/>
  <c r="K16"/>
  <c r="J16"/>
  <c r="H16"/>
  <c r="G16"/>
  <c r="F16"/>
  <c r="Q15"/>
  <c r="P15"/>
  <c r="O15"/>
  <c r="M15"/>
  <c r="L15"/>
  <c r="K15"/>
  <c r="J15"/>
  <c r="H15"/>
  <c r="G15"/>
  <c r="F15"/>
  <c r="Q14"/>
  <c r="P14"/>
  <c r="O14"/>
  <c r="M14"/>
  <c r="L14"/>
  <c r="K14"/>
  <c r="J14"/>
  <c r="H14"/>
  <c r="G14"/>
  <c r="F14"/>
  <c r="Q13"/>
  <c r="P13"/>
  <c r="O13"/>
  <c r="N13"/>
  <c r="M13"/>
  <c r="L13"/>
  <c r="K13"/>
  <c r="J13"/>
  <c r="H13"/>
  <c r="G13"/>
  <c r="F13"/>
  <c r="Q12"/>
  <c r="P12"/>
  <c r="O12"/>
  <c r="N12"/>
  <c r="M12"/>
  <c r="M11"/>
  <c r="M10"/>
  <c i="6" r="D18"/>
  <c i="11" r="L12"/>
  <c r="K12"/>
  <c r="J12"/>
  <c r="H12"/>
  <c r="G12"/>
  <c r="F12"/>
  <c r="Q11"/>
  <c r="P11"/>
  <c r="O11"/>
  <c r="N11"/>
  <c r="L11"/>
  <c r="K11"/>
  <c r="J11"/>
  <c r="I11"/>
  <c r="H11"/>
  <c r="G11"/>
  <c r="F11"/>
  <c r="E11"/>
  <c r="Q10"/>
  <c r="O10"/>
  <c r="L10"/>
  <c r="J10"/>
  <c r="H10"/>
  <c r="G10"/>
  <c r="F10"/>
  <c i="10" r="F107"/>
  <c r="G105"/>
  <c r="E14"/>
  <c r="E94"/>
  <c r="E90"/>
  <c r="E83"/>
  <c r="E82"/>
  <c r="E77"/>
  <c r="E73"/>
  <c r="E58"/>
  <c r="E43"/>
  <c r="E42"/>
  <c r="E41"/>
  <c r="E34"/>
  <c r="E32"/>
  <c r="E28"/>
  <c r="E68"/>
  <c r="E18"/>
  <c r="E17"/>
  <c i="9" r="E35"/>
  <c r="E34"/>
  <c r="E33"/>
  <c r="E32"/>
  <c r="F18"/>
  <c r="E18"/>
  <c r="F14"/>
  <c r="F12"/>
  <c r="F11"/>
  <c r="E14"/>
  <c r="E13"/>
  <c r="E41"/>
  <c i="8" r="E51"/>
  <c r="E50"/>
  <c r="E49"/>
  <c r="E48"/>
  <c r="E47"/>
  <c r="E46"/>
  <c r="E45"/>
  <c r="E44"/>
  <c r="E43"/>
  <c r="E42"/>
  <c r="E41"/>
  <c r="E39"/>
  <c r="E38"/>
  <c r="E37"/>
  <c r="E20"/>
  <c r="E11"/>
  <c r="E10"/>
  <c r="E29"/>
  <c r="E34"/>
  <c i="7" r="N163"/>
  <c r="I163"/>
  <c r="E163"/>
  <c r="D163"/>
  <c r="N162"/>
  <c r="I162"/>
  <c r="E162"/>
  <c r="D162"/>
  <c r="N161"/>
  <c r="I161"/>
  <c r="E161"/>
  <c r="D161"/>
  <c r="N160"/>
  <c r="I160"/>
  <c r="E160"/>
  <c r="D160"/>
  <c r="N159"/>
  <c r="I159"/>
  <c r="E159"/>
  <c r="D159"/>
  <c r="N158"/>
  <c r="I158"/>
  <c r="E158"/>
  <c r="D158"/>
  <c r="N157"/>
  <c r="I157"/>
  <c r="E157"/>
  <c r="D157"/>
  <c r="N156"/>
  <c r="I156"/>
  <c r="D156"/>
  <c r="E156"/>
  <c r="N155"/>
  <c r="I155"/>
  <c r="E155"/>
  <c r="D155"/>
  <c r="N154"/>
  <c r="I154"/>
  <c r="E154"/>
  <c r="D154"/>
  <c r="N153"/>
  <c r="I153"/>
  <c r="E153"/>
  <c r="D153"/>
  <c r="N152"/>
  <c r="I152"/>
  <c r="E152"/>
  <c r="D152"/>
  <c r="N151"/>
  <c r="I151"/>
  <c r="E151"/>
  <c r="D151"/>
  <c r="N150"/>
  <c r="I150"/>
  <c r="E150"/>
  <c r="D150"/>
  <c r="N149"/>
  <c r="I149"/>
  <c r="E149"/>
  <c r="D149"/>
  <c r="N148"/>
  <c r="I148"/>
  <c r="E148"/>
  <c r="D148"/>
  <c r="N147"/>
  <c r="I147"/>
  <c r="E147"/>
  <c r="D147"/>
  <c r="N146"/>
  <c r="I146"/>
  <c r="E146"/>
  <c r="D146"/>
  <c r="N145"/>
  <c r="I145"/>
  <c r="E145"/>
  <c r="D145"/>
  <c r="N144"/>
  <c r="I144"/>
  <c r="E144"/>
  <c r="D144"/>
  <c r="Q142"/>
  <c r="P142"/>
  <c r="O142"/>
  <c r="N142"/>
  <c r="M142"/>
  <c r="L142"/>
  <c r="K142"/>
  <c r="J142"/>
  <c r="I142"/>
  <c r="H142"/>
  <c r="E142"/>
  <c r="G142"/>
  <c r="F142"/>
  <c r="Q141"/>
  <c r="P141"/>
  <c r="O141"/>
  <c r="N141"/>
  <c r="M141"/>
  <c r="L141"/>
  <c r="K141"/>
  <c r="J141"/>
  <c r="H141"/>
  <c r="G141"/>
  <c r="F141"/>
  <c r="E141"/>
  <c r="Q140"/>
  <c r="P140"/>
  <c r="O140"/>
  <c r="M140"/>
  <c r="L140"/>
  <c r="K140"/>
  <c r="J140"/>
  <c r="I140"/>
  <c r="H140"/>
  <c r="G140"/>
  <c r="F140"/>
  <c r="Q139"/>
  <c r="P139"/>
  <c r="O139"/>
  <c r="M139"/>
  <c r="L139"/>
  <c r="K139"/>
  <c r="J139"/>
  <c r="I139"/>
  <c r="H139"/>
  <c r="G139"/>
  <c r="F139"/>
  <c r="D139"/>
  <c r="Q138"/>
  <c r="P138"/>
  <c r="O138"/>
  <c r="M138"/>
  <c r="L138"/>
  <c r="K138"/>
  <c r="J138"/>
  <c r="H138"/>
  <c r="G138"/>
  <c r="F138"/>
  <c r="E138"/>
  <c r="Q137"/>
  <c r="P137"/>
  <c r="O137"/>
  <c r="N137"/>
  <c r="M137"/>
  <c r="L137"/>
  <c r="K137"/>
  <c r="J137"/>
  <c r="I137"/>
  <c r="H137"/>
  <c r="G137"/>
  <c r="F137"/>
  <c r="Q136"/>
  <c r="P136"/>
  <c r="O136"/>
  <c r="N136"/>
  <c r="M136"/>
  <c r="L136"/>
  <c r="K136"/>
  <c r="J136"/>
  <c r="H136"/>
  <c r="G136"/>
  <c r="F136"/>
  <c r="E136"/>
  <c r="D136"/>
  <c r="Q135"/>
  <c r="P135"/>
  <c r="O135"/>
  <c r="M135"/>
  <c r="L135"/>
  <c r="K135"/>
  <c r="J135"/>
  <c r="H135"/>
  <c r="G135"/>
  <c r="E135"/>
  <c r="F135"/>
  <c r="Q134"/>
  <c r="P134"/>
  <c r="O134"/>
  <c r="M134"/>
  <c r="L134"/>
  <c r="K134"/>
  <c r="J134"/>
  <c r="I134"/>
  <c r="H134"/>
  <c r="G134"/>
  <c r="F134"/>
  <c r="Q133"/>
  <c r="P133"/>
  <c r="O133"/>
  <c r="N133"/>
  <c r="M133"/>
  <c r="L133"/>
  <c r="K133"/>
  <c r="J133"/>
  <c r="I133"/>
  <c r="H133"/>
  <c r="G133"/>
  <c r="F133"/>
  <c r="E133"/>
  <c r="Q132"/>
  <c r="P132"/>
  <c r="O132"/>
  <c r="N132"/>
  <c r="M132"/>
  <c r="L132"/>
  <c r="K132"/>
  <c r="J132"/>
  <c r="I132"/>
  <c r="H132"/>
  <c r="G132"/>
  <c r="F132"/>
  <c r="Q131"/>
  <c r="P131"/>
  <c r="O131"/>
  <c r="N131"/>
  <c r="M131"/>
  <c r="L131"/>
  <c r="K131"/>
  <c r="J131"/>
  <c r="H131"/>
  <c r="G131"/>
  <c r="F131"/>
  <c r="E131"/>
  <c r="Q130"/>
  <c r="P130"/>
  <c r="O130"/>
  <c r="M130"/>
  <c r="L130"/>
  <c r="K130"/>
  <c r="J130"/>
  <c r="I130"/>
  <c r="H130"/>
  <c r="G130"/>
  <c r="F130"/>
  <c r="E130"/>
  <c r="D130"/>
  <c r="Q129"/>
  <c r="Q128"/>
  <c r="Q116"/>
  <c r="Q164"/>
  <c r="P129"/>
  <c r="O129"/>
  <c r="M129"/>
  <c r="L129"/>
  <c r="K129"/>
  <c r="J129"/>
  <c r="H129"/>
  <c r="G129"/>
  <c r="E129"/>
  <c r="F129"/>
  <c r="P128"/>
  <c r="O128"/>
  <c r="N128"/>
  <c r="M128"/>
  <c r="L128"/>
  <c r="K128"/>
  <c r="J128"/>
  <c r="I128"/>
  <c r="H128"/>
  <c r="G128"/>
  <c r="F128"/>
  <c r="E128"/>
  <c r="D128"/>
  <c r="Q127"/>
  <c r="P127"/>
  <c r="O127"/>
  <c r="M127"/>
  <c r="L127"/>
  <c r="K127"/>
  <c r="J127"/>
  <c r="I127"/>
  <c r="H127"/>
  <c r="G127"/>
  <c r="F127"/>
  <c r="E127"/>
  <c r="Q126"/>
  <c r="P126"/>
  <c r="O126"/>
  <c r="N126"/>
  <c r="M126"/>
  <c r="L126"/>
  <c r="K126"/>
  <c r="J126"/>
  <c r="I126"/>
  <c r="H126"/>
  <c r="G126"/>
  <c r="F126"/>
  <c r="Q125"/>
  <c r="P125"/>
  <c r="O125"/>
  <c r="N125"/>
  <c r="M125"/>
  <c r="L125"/>
  <c r="K125"/>
  <c r="J125"/>
  <c r="I125"/>
  <c r="H125"/>
  <c r="G125"/>
  <c r="F125"/>
  <c r="E125"/>
  <c r="Q124"/>
  <c r="P124"/>
  <c r="O124"/>
  <c r="M124"/>
  <c r="L124"/>
  <c r="K124"/>
  <c r="J124"/>
  <c r="I124"/>
  <c r="H124"/>
  <c r="G124"/>
  <c r="F124"/>
  <c r="Q123"/>
  <c r="P123"/>
  <c r="O123"/>
  <c r="M123"/>
  <c r="L123"/>
  <c r="K123"/>
  <c r="J123"/>
  <c r="I123"/>
  <c r="H123"/>
  <c r="G123"/>
  <c r="F123"/>
  <c r="Q122"/>
  <c r="P122"/>
  <c r="O122"/>
  <c r="N122"/>
  <c r="M122"/>
  <c r="L122"/>
  <c r="K122"/>
  <c r="J122"/>
  <c r="H122"/>
  <c r="G122"/>
  <c r="F122"/>
  <c r="Q121"/>
  <c r="P121"/>
  <c r="O121"/>
  <c r="M121"/>
  <c r="L121"/>
  <c r="K121"/>
  <c r="J121"/>
  <c r="H121"/>
  <c r="G121"/>
  <c r="F121"/>
  <c r="E121"/>
  <c r="D121"/>
  <c r="Q120"/>
  <c r="P120"/>
  <c r="O120"/>
  <c r="M120"/>
  <c r="L120"/>
  <c r="K120"/>
  <c r="J120"/>
  <c r="H120"/>
  <c r="G120"/>
  <c r="F120"/>
  <c r="Q119"/>
  <c r="P119"/>
  <c r="O119"/>
  <c r="M119"/>
  <c r="L119"/>
  <c r="K119"/>
  <c r="I119"/>
  <c r="J119"/>
  <c r="H119"/>
  <c r="G119"/>
  <c r="F119"/>
  <c r="E119"/>
  <c r="Q118"/>
  <c r="P118"/>
  <c r="O118"/>
  <c r="M118"/>
  <c r="L118"/>
  <c r="K118"/>
  <c r="J118"/>
  <c r="I118"/>
  <c r="H118"/>
  <c r="G118"/>
  <c r="F118"/>
  <c r="Q117"/>
  <c r="P117"/>
  <c r="O117"/>
  <c r="M117"/>
  <c r="L117"/>
  <c r="I117"/>
  <c r="K117"/>
  <c r="J117"/>
  <c r="H117"/>
  <c r="G117"/>
  <c r="F117"/>
  <c r="D117"/>
  <c r="P116"/>
  <c r="P164"/>
  <c r="O116"/>
  <c r="O164"/>
  <c r="M116"/>
  <c r="M164"/>
  <c r="L116"/>
  <c r="L164"/>
  <c r="K116"/>
  <c r="K164"/>
  <c r="J116"/>
  <c r="J164"/>
  <c r="H116"/>
  <c r="H164"/>
  <c r="G116"/>
  <c r="G164"/>
  <c r="F116"/>
  <c r="F164"/>
  <c r="D116"/>
  <c r="N115"/>
  <c r="I115"/>
  <c r="E115"/>
  <c r="D115"/>
  <c r="N114"/>
  <c r="I114"/>
  <c r="E114"/>
  <c r="D114"/>
  <c r="N113"/>
  <c r="I113"/>
  <c r="E113"/>
  <c r="D113"/>
  <c r="N112"/>
  <c r="I112"/>
  <c r="E112"/>
  <c r="D112"/>
  <c r="N111"/>
  <c r="I111"/>
  <c r="E111"/>
  <c r="D111"/>
  <c r="N110"/>
  <c r="I110"/>
  <c r="E110"/>
  <c r="D110"/>
  <c r="N109"/>
  <c r="I109"/>
  <c r="E109"/>
  <c r="D109"/>
  <c r="N108"/>
  <c r="I108"/>
  <c r="E108"/>
  <c r="D108"/>
  <c r="N107"/>
  <c r="I107"/>
  <c r="E107"/>
  <c r="D107"/>
  <c r="N106"/>
  <c r="I106"/>
  <c r="E106"/>
  <c r="D106"/>
  <c r="N105"/>
  <c r="I105"/>
  <c r="E105"/>
  <c r="D105"/>
  <c r="N104"/>
  <c r="I104"/>
  <c r="E104"/>
  <c r="D104"/>
  <c r="N103"/>
  <c r="I103"/>
  <c r="E103"/>
  <c r="D103"/>
  <c r="N102"/>
  <c r="I102"/>
  <c r="E102"/>
  <c r="D102"/>
  <c r="N101"/>
  <c r="I101"/>
  <c r="E101"/>
  <c r="D101"/>
  <c r="N100"/>
  <c r="I100"/>
  <c r="E100"/>
  <c r="D100"/>
  <c r="N99"/>
  <c r="I99"/>
  <c r="E99"/>
  <c r="D99"/>
  <c r="N98"/>
  <c r="I98"/>
  <c r="E98"/>
  <c r="D98"/>
  <c r="N97"/>
  <c r="I97"/>
  <c r="E97"/>
  <c r="D97"/>
  <c r="N96"/>
  <c r="I96"/>
  <c r="E96"/>
  <c r="D96"/>
  <c r="N95"/>
  <c r="I95"/>
  <c r="E95"/>
  <c r="D95"/>
  <c r="Q93"/>
  <c r="P93"/>
  <c r="O93"/>
  <c r="M93"/>
  <c r="L93"/>
  <c r="K93"/>
  <c r="J93"/>
  <c r="I93"/>
  <c r="H93"/>
  <c r="G93"/>
  <c r="E93"/>
  <c r="F93"/>
  <c r="Q92"/>
  <c r="P92"/>
  <c r="O92"/>
  <c r="N92"/>
  <c r="M92"/>
  <c r="L92"/>
  <c r="K92"/>
  <c r="J92"/>
  <c r="I92"/>
  <c r="H92"/>
  <c r="G92"/>
  <c r="F92"/>
  <c r="E92"/>
  <c r="Q91"/>
  <c r="P91"/>
  <c r="O91"/>
  <c r="M91"/>
  <c r="L91"/>
  <c r="K91"/>
  <c r="I91"/>
  <c r="J91"/>
  <c r="H91"/>
  <c r="G91"/>
  <c r="F91"/>
  <c r="Q90"/>
  <c r="P90"/>
  <c r="O90"/>
  <c r="M90"/>
  <c r="L90"/>
  <c r="K90"/>
  <c r="J90"/>
  <c r="I90"/>
  <c r="H90"/>
  <c r="G90"/>
  <c r="F90"/>
  <c r="D90"/>
  <c r="Q89"/>
  <c r="P89"/>
  <c r="O89"/>
  <c r="N89"/>
  <c r="M89"/>
  <c r="L89"/>
  <c r="K89"/>
  <c r="J89"/>
  <c r="I89"/>
  <c r="H89"/>
  <c r="G89"/>
  <c r="F89"/>
  <c r="Q88"/>
  <c r="P88"/>
  <c r="O88"/>
  <c r="M88"/>
  <c r="L88"/>
  <c r="K88"/>
  <c r="J88"/>
  <c r="H88"/>
  <c r="G88"/>
  <c r="F88"/>
  <c r="Q87"/>
  <c r="P87"/>
  <c r="O87"/>
  <c r="N87"/>
  <c r="M87"/>
  <c r="L87"/>
  <c r="K87"/>
  <c r="J87"/>
  <c r="H87"/>
  <c r="G87"/>
  <c r="F87"/>
  <c r="E87"/>
  <c r="D87"/>
  <c r="Q86"/>
  <c r="P86"/>
  <c r="O86"/>
  <c r="M86"/>
  <c r="L86"/>
  <c r="K86"/>
  <c r="J86"/>
  <c r="I86"/>
  <c r="H86"/>
  <c r="G86"/>
  <c r="F86"/>
  <c r="Q85"/>
  <c r="P85"/>
  <c r="O85"/>
  <c r="N85"/>
  <c r="M85"/>
  <c r="L85"/>
  <c r="K85"/>
  <c r="J85"/>
  <c r="I85"/>
  <c r="H85"/>
  <c r="G85"/>
  <c r="F85"/>
  <c r="E85"/>
  <c r="Q84"/>
  <c r="P84"/>
  <c r="O84"/>
  <c r="M84"/>
  <c r="L84"/>
  <c r="K84"/>
  <c r="J84"/>
  <c r="I84"/>
  <c r="H84"/>
  <c r="G84"/>
  <c r="F84"/>
  <c r="Q83"/>
  <c r="P83"/>
  <c r="O83"/>
  <c r="N83"/>
  <c r="M83"/>
  <c r="L83"/>
  <c r="K83"/>
  <c r="J83"/>
  <c r="H83"/>
  <c r="G83"/>
  <c r="F83"/>
  <c r="Q82"/>
  <c r="P82"/>
  <c r="O82"/>
  <c r="N82"/>
  <c r="M82"/>
  <c r="L82"/>
  <c r="K82"/>
  <c r="J82"/>
  <c r="H82"/>
  <c r="G82"/>
  <c r="F82"/>
  <c r="E82"/>
  <c r="Q81"/>
  <c r="P81"/>
  <c r="O81"/>
  <c r="N81"/>
  <c r="M81"/>
  <c r="L81"/>
  <c r="K81"/>
  <c r="J81"/>
  <c r="H81"/>
  <c r="G81"/>
  <c r="F81"/>
  <c r="E81"/>
  <c r="D81"/>
  <c r="Q80"/>
  <c r="P80"/>
  <c r="O80"/>
  <c r="M80"/>
  <c r="L80"/>
  <c r="K80"/>
  <c r="J80"/>
  <c r="I80"/>
  <c r="H80"/>
  <c r="G80"/>
  <c r="F80"/>
  <c r="E80"/>
  <c r="Q79"/>
  <c r="P79"/>
  <c r="O79"/>
  <c r="N79"/>
  <c r="M79"/>
  <c r="L79"/>
  <c r="K79"/>
  <c r="J79"/>
  <c r="H79"/>
  <c r="G79"/>
  <c r="F79"/>
  <c r="E79"/>
  <c r="Q78"/>
  <c r="P78"/>
  <c r="O78"/>
  <c r="N78"/>
  <c r="M78"/>
  <c r="L78"/>
  <c r="K78"/>
  <c r="I78"/>
  <c r="J78"/>
  <c r="H78"/>
  <c r="G78"/>
  <c r="F78"/>
  <c r="E78"/>
  <c r="D78"/>
  <c r="Q77"/>
  <c r="P77"/>
  <c r="O77"/>
  <c r="M77"/>
  <c r="L77"/>
  <c r="K77"/>
  <c r="J77"/>
  <c r="H77"/>
  <c r="G77"/>
  <c r="F77"/>
  <c r="Q76"/>
  <c r="P76"/>
  <c r="O76"/>
  <c r="N76"/>
  <c r="M76"/>
  <c r="L76"/>
  <c r="K76"/>
  <c r="J76"/>
  <c r="I76"/>
  <c r="H76"/>
  <c r="G76"/>
  <c r="E76"/>
  <c r="F76"/>
  <c r="Q75"/>
  <c r="P75"/>
  <c r="N75"/>
  <c r="O75"/>
  <c r="M75"/>
  <c r="L75"/>
  <c r="K75"/>
  <c r="J75"/>
  <c r="I75"/>
  <c r="H75"/>
  <c r="G75"/>
  <c r="F75"/>
  <c r="E75"/>
  <c r="Q74"/>
  <c r="P74"/>
  <c r="O74"/>
  <c r="N74"/>
  <c r="M74"/>
  <c r="L74"/>
  <c r="K74"/>
  <c r="J74"/>
  <c r="I74"/>
  <c r="H74"/>
  <c r="G74"/>
  <c r="E74"/>
  <c r="F74"/>
  <c r="Q73"/>
  <c r="P73"/>
  <c r="O73"/>
  <c r="N73"/>
  <c r="M73"/>
  <c r="L73"/>
  <c r="K73"/>
  <c r="J73"/>
  <c r="H73"/>
  <c r="G73"/>
  <c r="F73"/>
  <c r="Q72"/>
  <c r="P72"/>
  <c r="O72"/>
  <c r="N72"/>
  <c r="M72"/>
  <c r="L72"/>
  <c r="I72"/>
  <c r="K72"/>
  <c r="J72"/>
  <c r="H72"/>
  <c r="E72"/>
  <c r="G72"/>
  <c r="F72"/>
  <c r="Q71"/>
  <c r="P71"/>
  <c r="O71"/>
  <c r="M71"/>
  <c r="L71"/>
  <c r="K71"/>
  <c r="J71"/>
  <c r="H71"/>
  <c r="G71"/>
  <c r="F71"/>
  <c r="D71"/>
  <c r="Q70"/>
  <c r="P70"/>
  <c r="O70"/>
  <c r="N70"/>
  <c r="M70"/>
  <c r="L70"/>
  <c r="K70"/>
  <c r="J70"/>
  <c r="I70"/>
  <c r="H70"/>
  <c r="G70"/>
  <c r="F70"/>
  <c r="E70"/>
  <c r="Q69"/>
  <c r="P69"/>
  <c r="O69"/>
  <c r="M69"/>
  <c r="L69"/>
  <c r="K69"/>
  <c r="J69"/>
  <c r="I69"/>
  <c r="H69"/>
  <c r="G69"/>
  <c r="F69"/>
  <c r="Q68"/>
  <c r="P68"/>
  <c r="O68"/>
  <c r="M68"/>
  <c r="M67"/>
  <c r="M66"/>
  <c r="L68"/>
  <c r="K68"/>
  <c r="I68"/>
  <c r="J68"/>
  <c r="H68"/>
  <c r="G68"/>
  <c r="F68"/>
  <c r="E68"/>
  <c r="Q67"/>
  <c r="P67"/>
  <c r="O67"/>
  <c r="N67"/>
  <c r="L67"/>
  <c r="K67"/>
  <c r="J67"/>
  <c r="H67"/>
  <c r="G67"/>
  <c r="F67"/>
  <c r="D67"/>
  <c r="Q66"/>
  <c r="P66"/>
  <c r="O66"/>
  <c r="L66"/>
  <c r="K66"/>
  <c r="J66"/>
  <c r="H66"/>
  <c r="G66"/>
  <c r="F66"/>
  <c r="D66"/>
  <c r="N65"/>
  <c r="I65"/>
  <c r="E65"/>
  <c r="D65"/>
  <c r="N64"/>
  <c r="I64"/>
  <c r="E64"/>
  <c r="D64"/>
  <c r="N63"/>
  <c r="I63"/>
  <c r="E63"/>
  <c r="D63"/>
  <c r="Q62"/>
  <c r="P62"/>
  <c r="O62"/>
  <c r="M62"/>
  <c r="L62"/>
  <c r="K62"/>
  <c r="J62"/>
  <c r="H62"/>
  <c r="G62"/>
  <c r="F62"/>
  <c r="N61"/>
  <c r="I61"/>
  <c r="E61"/>
  <c r="D61"/>
  <c r="N60"/>
  <c r="I60"/>
  <c r="E60"/>
  <c r="D60"/>
  <c r="Q59"/>
  <c r="P59"/>
  <c r="O59"/>
  <c r="M59"/>
  <c r="L59"/>
  <c r="K59"/>
  <c r="J59"/>
  <c r="H59"/>
  <c r="G59"/>
  <c r="F59"/>
  <c r="N58"/>
  <c r="I58"/>
  <c r="E58"/>
  <c r="D58"/>
  <c r="N57"/>
  <c r="I57"/>
  <c r="E57"/>
  <c r="D57"/>
  <c r="N56"/>
  <c r="I56"/>
  <c r="E56"/>
  <c r="D56"/>
  <c r="N55"/>
  <c r="I55"/>
  <c r="E55"/>
  <c r="D55"/>
  <c r="N54"/>
  <c r="I54"/>
  <c r="D54"/>
  <c r="E54"/>
  <c r="Q53"/>
  <c r="P53"/>
  <c r="O53"/>
  <c r="N53"/>
  <c r="M53"/>
  <c r="L53"/>
  <c r="K53"/>
  <c r="J53"/>
  <c r="I53"/>
  <c r="H53"/>
  <c r="G53"/>
  <c r="F53"/>
  <c r="N52"/>
  <c r="I52"/>
  <c r="E52"/>
  <c r="D52"/>
  <c r="N51"/>
  <c r="I51"/>
  <c r="E51"/>
  <c r="D51"/>
  <c r="Q50"/>
  <c r="P50"/>
  <c r="O50"/>
  <c r="N50"/>
  <c r="M50"/>
  <c r="L50"/>
  <c r="K50"/>
  <c r="J50"/>
  <c r="H50"/>
  <c r="G50"/>
  <c r="F50"/>
  <c r="N49"/>
  <c r="I49"/>
  <c r="E49"/>
  <c r="D49"/>
  <c r="N48"/>
  <c r="I48"/>
  <c r="E48"/>
  <c r="D48"/>
  <c r="N47"/>
  <c r="I47"/>
  <c r="E47"/>
  <c r="D47"/>
  <c r="N46"/>
  <c r="I46"/>
  <c r="E46"/>
  <c r="D46"/>
  <c r="N45"/>
  <c r="I45"/>
  <c r="E45"/>
  <c r="D45"/>
  <c r="N44"/>
  <c r="I44"/>
  <c r="E44"/>
  <c r="D44"/>
  <c r="Q43"/>
  <c r="P43"/>
  <c r="O43"/>
  <c r="M43"/>
  <c r="L43"/>
  <c r="K43"/>
  <c r="J43"/>
  <c r="H43"/>
  <c r="G43"/>
  <c r="F43"/>
  <c r="E43"/>
  <c r="N42"/>
  <c r="I42"/>
  <c r="E42"/>
  <c r="D42"/>
  <c r="N41"/>
  <c r="I41"/>
  <c r="E41"/>
  <c r="D41"/>
  <c r="N40"/>
  <c r="I40"/>
  <c r="E40"/>
  <c r="D40"/>
  <c r="Q39"/>
  <c r="P39"/>
  <c r="O39"/>
  <c r="M39"/>
  <c r="L39"/>
  <c r="K39"/>
  <c r="J39"/>
  <c r="I39"/>
  <c r="H39"/>
  <c r="G39"/>
  <c r="F39"/>
  <c r="Q38"/>
  <c r="P38"/>
  <c r="O38"/>
  <c r="M38"/>
  <c r="L38"/>
  <c r="K38"/>
  <c r="H38"/>
  <c r="G38"/>
  <c r="F38"/>
  <c r="Q37"/>
  <c r="P37"/>
  <c r="O37"/>
  <c r="N37"/>
  <c r="M37"/>
  <c r="L37"/>
  <c r="K37"/>
  <c r="J37"/>
  <c r="H37"/>
  <c r="G37"/>
  <c r="F37"/>
  <c r="Q36"/>
  <c r="P36"/>
  <c r="O36"/>
  <c r="N36"/>
  <c r="M36"/>
  <c r="L36"/>
  <c r="K36"/>
  <c r="J36"/>
  <c r="H36"/>
  <c r="G36"/>
  <c r="F36"/>
  <c r="E36"/>
  <c r="Q35"/>
  <c r="P35"/>
  <c r="O35"/>
  <c r="M35"/>
  <c r="L35"/>
  <c r="K35"/>
  <c r="J35"/>
  <c r="I35"/>
  <c r="H35"/>
  <c r="G35"/>
  <c r="F35"/>
  <c r="Q34"/>
  <c r="P34"/>
  <c r="O34"/>
  <c r="M34"/>
  <c r="L34"/>
  <c r="K34"/>
  <c r="J34"/>
  <c r="H34"/>
  <c r="G34"/>
  <c r="F34"/>
  <c r="Q33"/>
  <c r="P33"/>
  <c r="O33"/>
  <c r="N33"/>
  <c r="M33"/>
  <c r="L33"/>
  <c r="K33"/>
  <c r="J33"/>
  <c r="H33"/>
  <c r="G33"/>
  <c r="F33"/>
  <c r="Q32"/>
  <c r="P32"/>
  <c r="O32"/>
  <c r="M32"/>
  <c r="L32"/>
  <c r="K32"/>
  <c r="J32"/>
  <c r="I32"/>
  <c r="H32"/>
  <c r="G32"/>
  <c r="F32"/>
  <c r="Q31"/>
  <c r="P31"/>
  <c r="O31"/>
  <c r="N31"/>
  <c r="M31"/>
  <c r="L31"/>
  <c r="K31"/>
  <c r="J31"/>
  <c r="H31"/>
  <c r="G31"/>
  <c r="F31"/>
  <c r="Q30"/>
  <c r="P30"/>
  <c r="O30"/>
  <c r="M30"/>
  <c r="L30"/>
  <c r="K30"/>
  <c r="J30"/>
  <c r="H30"/>
  <c r="G30"/>
  <c r="F30"/>
  <c r="Q29"/>
  <c r="P29"/>
  <c r="O29"/>
  <c r="M29"/>
  <c r="L29"/>
  <c r="K29"/>
  <c r="I29"/>
  <c r="J29"/>
  <c r="H29"/>
  <c r="G29"/>
  <c r="F29"/>
  <c r="Q28"/>
  <c r="P28"/>
  <c r="O28"/>
  <c r="M28"/>
  <c r="L28"/>
  <c r="K28"/>
  <c r="J28"/>
  <c r="H28"/>
  <c r="E28"/>
  <c r="G28"/>
  <c r="F28"/>
  <c r="Q27"/>
  <c r="P27"/>
  <c r="O27"/>
  <c r="N27"/>
  <c r="M27"/>
  <c r="L27"/>
  <c r="K27"/>
  <c r="J27"/>
  <c r="H27"/>
  <c r="G27"/>
  <c r="F27"/>
  <c r="Q26"/>
  <c r="P26"/>
  <c r="O26"/>
  <c r="M26"/>
  <c r="L26"/>
  <c r="K26"/>
  <c r="J26"/>
  <c r="I26"/>
  <c r="H26"/>
  <c r="G26"/>
  <c r="F26"/>
  <c r="Q25"/>
  <c r="P25"/>
  <c r="O25"/>
  <c r="M25"/>
  <c r="L25"/>
  <c r="K25"/>
  <c r="J25"/>
  <c r="H25"/>
  <c r="G25"/>
  <c r="F25"/>
  <c r="E25"/>
  <c r="Q24"/>
  <c r="P24"/>
  <c r="O24"/>
  <c r="N24"/>
  <c r="M24"/>
  <c r="L24"/>
  <c r="K24"/>
  <c r="J24"/>
  <c r="I24"/>
  <c r="H24"/>
  <c r="G24"/>
  <c r="F24"/>
  <c r="Q23"/>
  <c r="P23"/>
  <c r="O23"/>
  <c r="M23"/>
  <c r="L23"/>
  <c r="I23"/>
  <c r="K23"/>
  <c r="J23"/>
  <c r="H23"/>
  <c r="G23"/>
  <c r="F23"/>
  <c r="Q22"/>
  <c r="P22"/>
  <c r="O22"/>
  <c r="M22"/>
  <c r="L22"/>
  <c r="K22"/>
  <c r="J22"/>
  <c r="I22"/>
  <c r="H22"/>
  <c r="G22"/>
  <c r="F22"/>
  <c r="E22"/>
  <c r="Q21"/>
  <c r="P21"/>
  <c r="O21"/>
  <c r="M21"/>
  <c r="L21"/>
  <c r="K21"/>
  <c r="J21"/>
  <c r="I21"/>
  <c r="H21"/>
  <c r="G21"/>
  <c r="F21"/>
  <c r="Q20"/>
  <c r="P20"/>
  <c r="O20"/>
  <c r="M20"/>
  <c r="L20"/>
  <c r="K20"/>
  <c r="J20"/>
  <c r="H20"/>
  <c r="G20"/>
  <c r="F20"/>
  <c r="Q19"/>
  <c r="P19"/>
  <c r="O19"/>
  <c r="M19"/>
  <c r="L19"/>
  <c r="K19"/>
  <c r="I19"/>
  <c r="J19"/>
  <c r="H19"/>
  <c r="G19"/>
  <c r="F19"/>
  <c r="Q18"/>
  <c r="P18"/>
  <c r="O18"/>
  <c r="M18"/>
  <c r="L18"/>
  <c r="K18"/>
  <c r="J18"/>
  <c r="I18"/>
  <c r="H18"/>
  <c r="G18"/>
  <c r="F18"/>
  <c r="Q17"/>
  <c r="P17"/>
  <c r="O17"/>
  <c r="M17"/>
  <c r="L17"/>
  <c r="K17"/>
  <c r="J17"/>
  <c r="I17"/>
  <c r="H17"/>
  <c r="G17"/>
  <c r="F17"/>
  <c r="Q16"/>
  <c r="P16"/>
  <c r="O16"/>
  <c r="M16"/>
  <c r="L16"/>
  <c r="K16"/>
  <c r="J16"/>
  <c r="H16"/>
  <c r="G16"/>
  <c r="F16"/>
  <c r="E16"/>
  <c r="Q15"/>
  <c r="P15"/>
  <c r="O15"/>
  <c r="M15"/>
  <c r="L15"/>
  <c r="K15"/>
  <c r="J15"/>
  <c r="H15"/>
  <c r="G15"/>
  <c r="F15"/>
  <c r="Q14"/>
  <c r="P14"/>
  <c r="O14"/>
  <c r="M14"/>
  <c r="L14"/>
  <c r="K14"/>
  <c r="J14"/>
  <c r="H14"/>
  <c r="G14"/>
  <c r="F14"/>
  <c r="Q13"/>
  <c r="P13"/>
  <c r="O13"/>
  <c r="N13"/>
  <c r="M13"/>
  <c r="L13"/>
  <c r="K13"/>
  <c r="J13"/>
  <c r="H13"/>
  <c r="G13"/>
  <c r="F13"/>
  <c r="Q12"/>
  <c r="P12"/>
  <c r="N12"/>
  <c r="O12"/>
  <c r="M12"/>
  <c r="L12"/>
  <c r="K12"/>
  <c r="J12"/>
  <c r="I12"/>
  <c r="H12"/>
  <c r="G12"/>
  <c r="F12"/>
  <c r="E12"/>
  <c r="D12"/>
  <c r="Q11"/>
  <c r="P11"/>
  <c r="O11"/>
  <c r="M11"/>
  <c r="L11"/>
  <c r="K11"/>
  <c r="J11"/>
  <c r="I11"/>
  <c r="H11"/>
  <c r="G11"/>
  <c r="F11"/>
  <c r="Q10"/>
  <c r="P10"/>
  <c r="O10"/>
  <c r="M10"/>
  <c r="L10"/>
  <c r="K10"/>
  <c r="J10"/>
  <c r="H10"/>
  <c r="G10"/>
  <c r="F10"/>
  <c i="6" r="D56"/>
  <c r="D55"/>
  <c r="D54"/>
  <c r="D53"/>
  <c r="D41"/>
  <c r="D40"/>
  <c r="D39"/>
  <c r="D38"/>
  <c r="D33"/>
  <c r="D31"/>
  <c r="D17"/>
  <c r="D15"/>
  <c i="5" r="I243"/>
  <c r="E243"/>
  <c r="D243"/>
  <c r="D235"/>
  <c r="D218"/>
  <c r="D215"/>
  <c r="D211"/>
  <c r="D205"/>
  <c r="Q204"/>
  <c r="P204"/>
  <c r="O204"/>
  <c r="M204"/>
  <c r="L204"/>
  <c r="K204"/>
  <c r="J204"/>
  <c r="I204"/>
  <c r="H204"/>
  <c r="G204"/>
  <c r="F204"/>
  <c r="D198"/>
  <c r="D196"/>
  <c r="D193"/>
  <c r="D191"/>
  <c r="D190"/>
  <c r="N189"/>
  <c r="I189"/>
  <c r="E189"/>
  <c r="D189"/>
  <c r="N188"/>
  <c r="I188"/>
  <c r="E188"/>
  <c r="D188"/>
  <c r="N187"/>
  <c r="I187"/>
  <c r="E187"/>
  <c r="D187"/>
  <c r="N186"/>
  <c r="I186"/>
  <c r="E186"/>
  <c r="D186"/>
  <c r="N185"/>
  <c r="I185"/>
  <c r="E185"/>
  <c r="D185"/>
  <c r="N184"/>
  <c r="I184"/>
  <c r="E184"/>
  <c r="D184"/>
  <c r="N183"/>
  <c r="I183"/>
  <c r="E183"/>
  <c r="D183"/>
  <c r="N182"/>
  <c r="I182"/>
  <c r="E182"/>
  <c r="D182"/>
  <c r="N181"/>
  <c r="I181"/>
  <c r="E181"/>
  <c r="D181"/>
  <c r="N180"/>
  <c r="I180"/>
  <c r="E180"/>
  <c r="D180"/>
  <c r="N179"/>
  <c r="I179"/>
  <c r="E179"/>
  <c r="D179"/>
  <c r="N178"/>
  <c r="I178"/>
  <c r="E178"/>
  <c r="D178"/>
  <c r="N177"/>
  <c r="I177"/>
  <c r="E177"/>
  <c r="D177"/>
  <c r="N176"/>
  <c r="I176"/>
  <c r="E176"/>
  <c r="D176"/>
  <c r="N175"/>
  <c r="I175"/>
  <c r="E175"/>
  <c r="D175"/>
  <c r="N174"/>
  <c r="I174"/>
  <c r="E174"/>
  <c r="D174"/>
  <c r="N172"/>
  <c r="I172"/>
  <c r="E172"/>
  <c r="D172"/>
  <c r="N171"/>
  <c r="I171"/>
  <c r="E171"/>
  <c r="D171"/>
  <c r="N169"/>
  <c r="I169"/>
  <c r="E169"/>
  <c r="D169"/>
  <c r="N168"/>
  <c r="I168"/>
  <c r="E168"/>
  <c r="D168"/>
  <c r="N167"/>
  <c r="I167"/>
  <c r="E167"/>
  <c r="D167"/>
  <c r="N165"/>
  <c r="I165"/>
  <c r="E165"/>
  <c r="D165"/>
  <c r="N164"/>
  <c r="I164"/>
  <c r="E164"/>
  <c r="D164"/>
  <c r="N163"/>
  <c r="I163"/>
  <c r="E163"/>
  <c r="D163"/>
  <c r="N162"/>
  <c r="I162"/>
  <c r="E162"/>
  <c r="D162"/>
  <c r="N161"/>
  <c r="I161"/>
  <c r="E161"/>
  <c r="D161"/>
  <c r="N159"/>
  <c r="I159"/>
  <c r="E159"/>
  <c r="D159"/>
  <c r="N158"/>
  <c r="I158"/>
  <c r="E158"/>
  <c r="D158"/>
  <c r="N157"/>
  <c r="I157"/>
  <c r="E157"/>
  <c r="D157"/>
  <c r="N156"/>
  <c r="I156"/>
  <c r="D156"/>
  <c r="E156"/>
  <c r="N155"/>
  <c r="I155"/>
  <c r="E155"/>
  <c r="D155"/>
  <c r="N154"/>
  <c r="I154"/>
  <c r="E154"/>
  <c r="D154"/>
  <c r="N152"/>
  <c r="I152"/>
  <c r="E152"/>
  <c r="D152"/>
  <c r="N150"/>
  <c r="I150"/>
  <c r="E150"/>
  <c r="D150"/>
  <c r="N149"/>
  <c r="I149"/>
  <c r="E149"/>
  <c r="D149"/>
  <c r="N147"/>
  <c r="I147"/>
  <c r="E147"/>
  <c r="D147"/>
  <c r="N146"/>
  <c r="I146"/>
  <c r="E146"/>
  <c r="D146"/>
  <c r="Q143"/>
  <c r="P143"/>
  <c r="O143"/>
  <c r="N143"/>
  <c r="M143"/>
  <c r="L143"/>
  <c r="K143"/>
  <c r="I143"/>
  <c r="J143"/>
  <c r="H143"/>
  <c r="G143"/>
  <c r="F143"/>
  <c r="E143"/>
  <c r="Q142"/>
  <c r="P142"/>
  <c r="N142"/>
  <c r="O142"/>
  <c r="M142"/>
  <c r="L142"/>
  <c r="K142"/>
  <c r="J142"/>
  <c r="H142"/>
  <c r="G142"/>
  <c r="F142"/>
  <c r="Q141"/>
  <c r="P141"/>
  <c r="O141"/>
  <c r="M141"/>
  <c r="L141"/>
  <c r="K141"/>
  <c r="J141"/>
  <c r="I141"/>
  <c r="H141"/>
  <c r="G141"/>
  <c r="F141"/>
  <c r="E141"/>
  <c r="Q140"/>
  <c r="P140"/>
  <c r="O140"/>
  <c r="M140"/>
  <c r="L140"/>
  <c r="K140"/>
  <c r="J140"/>
  <c r="H140"/>
  <c r="G140"/>
  <c r="F140"/>
  <c r="Q139"/>
  <c r="P139"/>
  <c r="O139"/>
  <c r="M139"/>
  <c r="L139"/>
  <c r="K139"/>
  <c r="J139"/>
  <c r="I139"/>
  <c r="H139"/>
  <c r="G139"/>
  <c r="F139"/>
  <c r="Q138"/>
  <c r="P138"/>
  <c r="O138"/>
  <c r="N138"/>
  <c r="M138"/>
  <c r="L138"/>
  <c r="K138"/>
  <c r="J138"/>
  <c r="H138"/>
  <c r="G138"/>
  <c r="F138"/>
  <c r="Q137"/>
  <c r="P137"/>
  <c r="O137"/>
  <c r="M137"/>
  <c r="L137"/>
  <c r="K137"/>
  <c r="H137"/>
  <c r="G137"/>
  <c r="F137"/>
  <c r="D137"/>
  <c r="Q136"/>
  <c r="P136"/>
  <c r="O136"/>
  <c r="N136"/>
  <c r="M136"/>
  <c r="L136"/>
  <c r="K136"/>
  <c r="J136"/>
  <c r="H136"/>
  <c r="G136"/>
  <c r="F136"/>
  <c r="Q135"/>
  <c r="P135"/>
  <c r="O135"/>
  <c r="M135"/>
  <c r="L135"/>
  <c r="K135"/>
  <c r="J135"/>
  <c r="H135"/>
  <c r="G135"/>
  <c r="E135"/>
  <c r="F135"/>
  <c r="Q134"/>
  <c r="P134"/>
  <c r="O134"/>
  <c r="M134"/>
  <c r="L134"/>
  <c r="K134"/>
  <c r="J134"/>
  <c r="I134"/>
  <c r="H134"/>
  <c r="G134"/>
  <c r="F134"/>
  <c r="Q133"/>
  <c r="P133"/>
  <c r="O133"/>
  <c r="N133"/>
  <c r="M133"/>
  <c r="L133"/>
  <c r="K133"/>
  <c r="I133"/>
  <c r="J133"/>
  <c r="H133"/>
  <c r="G133"/>
  <c r="F133"/>
  <c r="Q132"/>
  <c r="P132"/>
  <c r="O132"/>
  <c r="M132"/>
  <c r="L132"/>
  <c r="K132"/>
  <c r="J132"/>
  <c r="I132"/>
  <c r="H132"/>
  <c r="G132"/>
  <c r="F132"/>
  <c r="Q131"/>
  <c r="P131"/>
  <c r="O131"/>
  <c r="N131"/>
  <c r="M131"/>
  <c r="L131"/>
  <c r="K131"/>
  <c r="J131"/>
  <c r="H131"/>
  <c r="G131"/>
  <c r="F131"/>
  <c r="Q130"/>
  <c r="P130"/>
  <c r="O130"/>
  <c r="M130"/>
  <c r="L130"/>
  <c r="K130"/>
  <c r="J130"/>
  <c r="H130"/>
  <c r="G130"/>
  <c r="F130"/>
  <c r="Q129"/>
  <c r="P129"/>
  <c r="O129"/>
  <c r="N129"/>
  <c r="M129"/>
  <c r="L129"/>
  <c r="K129"/>
  <c r="J129"/>
  <c r="H129"/>
  <c r="G129"/>
  <c r="F129"/>
  <c r="E129"/>
  <c r="Q128"/>
  <c r="P128"/>
  <c r="O128"/>
  <c r="M128"/>
  <c r="L128"/>
  <c r="K128"/>
  <c r="J128"/>
  <c r="H128"/>
  <c r="G128"/>
  <c r="F128"/>
  <c r="E128"/>
  <c r="Q127"/>
  <c r="P127"/>
  <c r="O127"/>
  <c r="N127"/>
  <c r="M127"/>
  <c r="L127"/>
  <c r="K127"/>
  <c r="J127"/>
  <c r="I127"/>
  <c r="H127"/>
  <c r="G127"/>
  <c r="F127"/>
  <c r="E127"/>
  <c r="Q126"/>
  <c r="P126"/>
  <c r="O126"/>
  <c r="M126"/>
  <c r="L126"/>
  <c r="K126"/>
  <c r="J126"/>
  <c r="I126"/>
  <c r="H126"/>
  <c r="G126"/>
  <c r="F126"/>
  <c r="Q125"/>
  <c r="P125"/>
  <c r="O125"/>
  <c r="M125"/>
  <c r="L125"/>
  <c r="K125"/>
  <c r="J125"/>
  <c r="H125"/>
  <c r="G125"/>
  <c r="F125"/>
  <c r="E125"/>
  <c r="Q124"/>
  <c r="P124"/>
  <c r="O124"/>
  <c r="M124"/>
  <c r="L124"/>
  <c r="K124"/>
  <c r="J124"/>
  <c r="H124"/>
  <c r="G124"/>
  <c r="F124"/>
  <c r="Q123"/>
  <c r="P123"/>
  <c r="O123"/>
  <c r="M123"/>
  <c r="L123"/>
  <c r="K123"/>
  <c r="J123"/>
  <c r="I123"/>
  <c r="H123"/>
  <c r="G123"/>
  <c r="E123"/>
  <c r="F123"/>
  <c r="Q122"/>
  <c r="P122"/>
  <c r="O122"/>
  <c r="M122"/>
  <c r="L122"/>
  <c r="K122"/>
  <c r="J122"/>
  <c r="H122"/>
  <c r="G122"/>
  <c r="F122"/>
  <c r="E122"/>
  <c r="Q121"/>
  <c r="P121"/>
  <c r="O121"/>
  <c r="M121"/>
  <c r="L121"/>
  <c r="K121"/>
  <c r="J121"/>
  <c r="H121"/>
  <c r="G121"/>
  <c r="F121"/>
  <c r="D121"/>
  <c r="Q120"/>
  <c r="P120"/>
  <c r="O120"/>
  <c r="M120"/>
  <c r="L120"/>
  <c r="K120"/>
  <c r="J120"/>
  <c r="H120"/>
  <c r="G120"/>
  <c r="F120"/>
  <c r="Q119"/>
  <c r="P119"/>
  <c r="O119"/>
  <c r="M119"/>
  <c r="L119"/>
  <c r="K119"/>
  <c r="J119"/>
  <c r="I119"/>
  <c r="H119"/>
  <c r="G119"/>
  <c r="F119"/>
  <c r="Q118"/>
  <c r="P118"/>
  <c r="O118"/>
  <c r="M118"/>
  <c r="L118"/>
  <c r="K118"/>
  <c r="J118"/>
  <c r="H118"/>
  <c r="G118"/>
  <c r="F118"/>
  <c r="E118"/>
  <c r="D118"/>
  <c r="Q117"/>
  <c r="P117"/>
  <c r="O117"/>
  <c r="N117"/>
  <c r="M117"/>
  <c r="L117"/>
  <c r="K117"/>
  <c r="J117"/>
  <c r="H117"/>
  <c r="G117"/>
  <c r="F117"/>
  <c r="Q116"/>
  <c r="P116"/>
  <c r="N116"/>
  <c r="O116"/>
  <c r="M116"/>
  <c r="L116"/>
  <c r="K116"/>
  <c r="J116"/>
  <c r="H116"/>
  <c r="G116"/>
  <c r="F116"/>
  <c r="Q115"/>
  <c r="P115"/>
  <c r="O115"/>
  <c r="M115"/>
  <c r="L115"/>
  <c r="K115"/>
  <c r="J115"/>
  <c r="I115"/>
  <c r="H115"/>
  <c r="G115"/>
  <c r="E115"/>
  <c r="F115"/>
  <c r="Q114"/>
  <c r="P114"/>
  <c r="O114"/>
  <c r="M114"/>
  <c r="L114"/>
  <c r="K114"/>
  <c r="J114"/>
  <c r="I114"/>
  <c r="H114"/>
  <c r="G114"/>
  <c r="F114"/>
  <c r="D114"/>
  <c r="Q113"/>
  <c r="P113"/>
  <c r="O113"/>
  <c r="M113"/>
  <c r="L113"/>
  <c r="K113"/>
  <c r="J113"/>
  <c r="H113"/>
  <c r="G113"/>
  <c r="E113"/>
  <c r="F113"/>
  <c r="Q112"/>
  <c r="P112"/>
  <c r="O112"/>
  <c r="N112"/>
  <c r="M112"/>
  <c r="L112"/>
  <c r="K112"/>
  <c r="J112"/>
  <c r="I112"/>
  <c r="H112"/>
  <c r="G112"/>
  <c r="F112"/>
  <c r="E112"/>
  <c r="Q111"/>
  <c r="P111"/>
  <c r="O111"/>
  <c r="N111"/>
  <c r="M111"/>
  <c r="L111"/>
  <c r="K111"/>
  <c r="J111"/>
  <c r="I111"/>
  <c r="H111"/>
  <c r="G111"/>
  <c r="F111"/>
  <c r="Q110"/>
  <c r="P110"/>
  <c r="O110"/>
  <c r="N110"/>
  <c r="M110"/>
  <c r="L110"/>
  <c r="K110"/>
  <c r="J110"/>
  <c r="H110"/>
  <c r="G110"/>
  <c r="F110"/>
  <c r="E110"/>
  <c r="Q109"/>
  <c r="P109"/>
  <c r="O109"/>
  <c r="N109"/>
  <c r="M109"/>
  <c r="L109"/>
  <c r="K109"/>
  <c r="J109"/>
  <c r="H109"/>
  <c r="G109"/>
  <c r="F109"/>
  <c r="Q108"/>
  <c r="P108"/>
  <c r="O108"/>
  <c r="M108"/>
  <c r="L108"/>
  <c r="K108"/>
  <c r="J108"/>
  <c r="H108"/>
  <c r="G108"/>
  <c r="F108"/>
  <c r="D108"/>
  <c r="Q107"/>
  <c r="P107"/>
  <c r="O107"/>
  <c r="M107"/>
  <c r="L107"/>
  <c r="K107"/>
  <c r="J107"/>
  <c r="H107"/>
  <c r="G107"/>
  <c r="F107"/>
  <c r="E107"/>
  <c r="Q106"/>
  <c r="P106"/>
  <c r="O106"/>
  <c r="M106"/>
  <c r="L106"/>
  <c r="K106"/>
  <c r="J106"/>
  <c r="I106"/>
  <c r="H106"/>
  <c r="G106"/>
  <c r="F106"/>
  <c r="E106"/>
  <c r="Q105"/>
  <c r="P105"/>
  <c r="O105"/>
  <c r="M105"/>
  <c r="L105"/>
  <c r="K105"/>
  <c r="J105"/>
  <c r="I105"/>
  <c r="H105"/>
  <c r="G105"/>
  <c r="F105"/>
  <c r="E105"/>
  <c r="Q104"/>
  <c r="P104"/>
  <c r="O104"/>
  <c r="M104"/>
  <c r="L104"/>
  <c r="K104"/>
  <c r="J104"/>
  <c r="H104"/>
  <c r="G104"/>
  <c r="F104"/>
  <c r="E104"/>
  <c r="Q103"/>
  <c r="P103"/>
  <c r="N103"/>
  <c r="O103"/>
  <c r="M103"/>
  <c r="L103"/>
  <c r="K103"/>
  <c r="J103"/>
  <c r="I103"/>
  <c r="H103"/>
  <c r="G103"/>
  <c r="F103"/>
  <c r="E103"/>
  <c r="Q102"/>
  <c r="P102"/>
  <c r="O102"/>
  <c r="M102"/>
  <c r="L102"/>
  <c r="K102"/>
  <c r="J102"/>
  <c r="I102"/>
  <c r="H102"/>
  <c r="G102"/>
  <c r="F102"/>
  <c r="E102"/>
  <c r="Q101"/>
  <c r="O101"/>
  <c r="M101"/>
  <c r="L101"/>
  <c r="K101"/>
  <c r="J101"/>
  <c r="I101"/>
  <c r="H101"/>
  <c r="G101"/>
  <c r="F101"/>
  <c r="D101"/>
  <c r="Q100"/>
  <c r="P100"/>
  <c r="O100"/>
  <c r="N100"/>
  <c r="M100"/>
  <c r="L100"/>
  <c r="I100"/>
  <c r="K100"/>
  <c r="J100"/>
  <c r="H100"/>
  <c r="G100"/>
  <c r="G99"/>
  <c r="F100"/>
  <c r="E100"/>
  <c r="Q99"/>
  <c r="P99"/>
  <c r="O99"/>
  <c r="N99"/>
  <c r="M99"/>
  <c r="L99"/>
  <c r="K99"/>
  <c r="J99"/>
  <c r="I99"/>
  <c r="H99"/>
  <c r="F99"/>
  <c r="D99"/>
  <c r="Q98"/>
  <c r="P98"/>
  <c r="O98"/>
  <c r="M98"/>
  <c r="L98"/>
  <c r="K98"/>
  <c r="J98"/>
  <c r="H98"/>
  <c r="G98"/>
  <c r="F98"/>
  <c r="E98"/>
  <c r="Q97"/>
  <c r="P97"/>
  <c r="O97"/>
  <c r="M97"/>
  <c r="L97"/>
  <c r="K97"/>
  <c r="J97"/>
  <c r="I97"/>
  <c r="H97"/>
  <c r="G97"/>
  <c r="F97"/>
  <c r="E97"/>
  <c r="Q96"/>
  <c r="P96"/>
  <c r="O96"/>
  <c r="M96"/>
  <c r="L96"/>
  <c r="K96"/>
  <c r="J96"/>
  <c r="I96"/>
  <c r="H96"/>
  <c r="G96"/>
  <c r="F96"/>
  <c r="E96"/>
  <c r="D96"/>
  <c r="Q95"/>
  <c r="P95"/>
  <c r="O95"/>
  <c r="M95"/>
  <c r="L95"/>
  <c r="K95"/>
  <c r="J95"/>
  <c r="I95"/>
  <c r="H95"/>
  <c r="G95"/>
  <c r="F95"/>
  <c r="E95"/>
  <c r="Q94"/>
  <c r="P94"/>
  <c r="O94"/>
  <c r="N94"/>
  <c r="M94"/>
  <c r="M93"/>
  <c r="M92"/>
  <c r="L94"/>
  <c r="K94"/>
  <c r="J94"/>
  <c r="H94"/>
  <c r="G94"/>
  <c r="F94"/>
  <c r="Q93"/>
  <c r="P93"/>
  <c r="N93"/>
  <c r="O93"/>
  <c r="L93"/>
  <c r="K93"/>
  <c r="J93"/>
  <c r="I93"/>
  <c r="H93"/>
  <c r="G93"/>
  <c r="F93"/>
  <c r="E93"/>
  <c r="E13"/>
  <c r="D93"/>
  <c r="Q92"/>
  <c r="O92"/>
  <c r="L92"/>
  <c r="K92"/>
  <c r="H92"/>
  <c r="F92"/>
  <c r="D92"/>
  <c r="N91"/>
  <c r="I91"/>
  <c r="D91"/>
  <c r="E91"/>
  <c r="N90"/>
  <c r="I90"/>
  <c r="E90"/>
  <c r="D90"/>
  <c r="N89"/>
  <c r="I89"/>
  <c r="E89"/>
  <c r="D89"/>
  <c r="N88"/>
  <c r="I88"/>
  <c r="E88"/>
  <c r="D88"/>
  <c r="N87"/>
  <c r="I87"/>
  <c r="E87"/>
  <c r="D87"/>
  <c r="N86"/>
  <c r="I86"/>
  <c r="E86"/>
  <c r="D86"/>
  <c r="N85"/>
  <c r="I85"/>
  <c r="E85"/>
  <c r="D85"/>
  <c r="Q84"/>
  <c r="P84"/>
  <c r="O84"/>
  <c r="M84"/>
  <c r="L84"/>
  <c r="K84"/>
  <c r="J84"/>
  <c r="H84"/>
  <c r="G84"/>
  <c r="F84"/>
  <c r="N83"/>
  <c r="I83"/>
  <c r="E83"/>
  <c r="D83"/>
  <c r="N82"/>
  <c r="I82"/>
  <c r="E82"/>
  <c r="D82"/>
  <c r="N81"/>
  <c r="I81"/>
  <c r="E81"/>
  <c r="D81"/>
  <c r="N80"/>
  <c r="I80"/>
  <c r="E80"/>
  <c r="D80"/>
  <c r="N79"/>
  <c r="I79"/>
  <c r="E79"/>
  <c r="D79"/>
  <c r="N78"/>
  <c r="I78"/>
  <c r="E78"/>
  <c r="D78"/>
  <c r="N77"/>
  <c r="I77"/>
  <c r="E77"/>
  <c r="D77"/>
  <c r="N76"/>
  <c r="I76"/>
  <c r="E76"/>
  <c r="D76"/>
  <c r="N75"/>
  <c r="I75"/>
  <c r="E75"/>
  <c r="D75"/>
  <c r="N74"/>
  <c r="I74"/>
  <c r="E74"/>
  <c r="D74"/>
  <c r="N73"/>
  <c r="I73"/>
  <c r="E73"/>
  <c r="D73"/>
  <c r="N72"/>
  <c r="I72"/>
  <c r="E72"/>
  <c r="D72"/>
  <c r="N71"/>
  <c r="I71"/>
  <c r="E71"/>
  <c r="D71"/>
  <c r="N70"/>
  <c r="I70"/>
  <c r="E70"/>
  <c r="D70"/>
  <c r="N69"/>
  <c r="I69"/>
  <c r="E69"/>
  <c r="D69"/>
  <c r="Q68"/>
  <c r="P68"/>
  <c r="O68"/>
  <c r="M68"/>
  <c r="L68"/>
  <c r="K68"/>
  <c r="J68"/>
  <c r="H68"/>
  <c r="G68"/>
  <c r="F68"/>
  <c r="N67"/>
  <c r="I67"/>
  <c r="E67"/>
  <c r="D67"/>
  <c r="N66"/>
  <c r="I66"/>
  <c r="E66"/>
  <c r="D66"/>
  <c r="Q65"/>
  <c r="P65"/>
  <c r="O65"/>
  <c r="N65"/>
  <c r="M65"/>
  <c r="L65"/>
  <c r="K65"/>
  <c r="J65"/>
  <c r="I65"/>
  <c r="H65"/>
  <c r="G65"/>
  <c r="F65"/>
  <c r="E65"/>
  <c r="D65"/>
  <c r="N64"/>
  <c r="I64"/>
  <c r="E64"/>
  <c r="D64"/>
  <c r="N63"/>
  <c r="I63"/>
  <c r="E63"/>
  <c r="D63"/>
  <c r="N62"/>
  <c r="I62"/>
  <c r="E62"/>
  <c r="D62"/>
  <c r="N61"/>
  <c r="I61"/>
  <c r="E61"/>
  <c r="D61"/>
  <c r="N60"/>
  <c r="I60"/>
  <c r="E60"/>
  <c r="D60"/>
  <c r="N59"/>
  <c r="I59"/>
  <c r="E59"/>
  <c r="D59"/>
  <c r="Q58"/>
  <c r="P58"/>
  <c r="O58"/>
  <c r="M58"/>
  <c r="L58"/>
  <c r="K58"/>
  <c r="J58"/>
  <c r="H58"/>
  <c r="G58"/>
  <c r="F58"/>
  <c r="E58"/>
  <c r="N57"/>
  <c r="I57"/>
  <c r="E57"/>
  <c r="D57"/>
  <c r="N56"/>
  <c r="I56"/>
  <c r="E56"/>
  <c r="D56"/>
  <c r="N55"/>
  <c r="I55"/>
  <c r="E55"/>
  <c r="D55"/>
  <c r="N54"/>
  <c r="I54"/>
  <c r="E54"/>
  <c r="D54"/>
  <c r="N53"/>
  <c r="I53"/>
  <c i="9" r="E31"/>
  <c r="E30"/>
  <c i="5" r="E53"/>
  <c i="9" r="E29"/>
  <c i="5" r="Q52"/>
  <c r="P52"/>
  <c r="O52"/>
  <c r="N52"/>
  <c r="M52"/>
  <c r="L52"/>
  <c r="K52"/>
  <c r="J52"/>
  <c r="H52"/>
  <c r="G52"/>
  <c r="F52"/>
  <c r="N51"/>
  <c r="I51"/>
  <c r="E51"/>
  <c r="D51"/>
  <c r="N50"/>
  <c r="I50"/>
  <c r="E50"/>
  <c r="D50"/>
  <c r="N49"/>
  <c r="I49"/>
  <c r="E49"/>
  <c r="D49"/>
  <c r="D18"/>
  <c r="N48"/>
  <c r="I48"/>
  <c r="E48"/>
  <c r="D48"/>
  <c r="N47"/>
  <c r="I47"/>
  <c r="E47"/>
  <c r="D47"/>
  <c r="D19"/>
  <c r="N46"/>
  <c r="I46"/>
  <c r="E46"/>
  <c r="D46"/>
  <c r="D17"/>
  <c r="Q45"/>
  <c r="P45"/>
  <c r="O45"/>
  <c r="M45"/>
  <c r="L45"/>
  <c r="K45"/>
  <c r="J45"/>
  <c r="H45"/>
  <c r="G45"/>
  <c r="F45"/>
  <c r="N44"/>
  <c r="I44"/>
  <c r="E44"/>
  <c r="D44"/>
  <c r="Q43"/>
  <c r="P43"/>
  <c r="O43"/>
  <c r="N43"/>
  <c r="M43"/>
  <c r="L43"/>
  <c r="K43"/>
  <c r="J43"/>
  <c r="I43"/>
  <c r="H43"/>
  <c r="G43"/>
  <c r="F43"/>
  <c r="E43"/>
  <c r="D43"/>
  <c r="N42"/>
  <c r="I42"/>
  <c r="E42"/>
  <c r="D42"/>
  <c r="N41"/>
  <c r="I41"/>
  <c r="E41"/>
  <c r="D41"/>
  <c r="Q40"/>
  <c r="P40"/>
  <c r="O40"/>
  <c r="N40"/>
  <c r="M40"/>
  <c r="L40"/>
  <c r="K40"/>
  <c r="J40"/>
  <c r="H40"/>
  <c r="G40"/>
  <c r="F40"/>
  <c r="N39"/>
  <c r="I39"/>
  <c r="E39"/>
  <c r="D39"/>
  <c r="N38"/>
  <c r="I38"/>
  <c r="E38"/>
  <c r="D38"/>
  <c r="Q37"/>
  <c r="P37"/>
  <c r="N37"/>
  <c r="N15"/>
  <c r="O37"/>
  <c r="M37"/>
  <c r="L37"/>
  <c r="K37"/>
  <c r="K15"/>
  <c r="J37"/>
  <c r="H37"/>
  <c r="G37"/>
  <c r="F37"/>
  <c r="E37"/>
  <c r="N36"/>
  <c r="I36"/>
  <c r="E36"/>
  <c r="D36"/>
  <c r="N35"/>
  <c r="N14"/>
  <c r="I35"/>
  <c r="E35"/>
  <c r="D35"/>
  <c r="D14"/>
  <c r="Q34"/>
  <c r="P34"/>
  <c r="O34"/>
  <c r="M34"/>
  <c r="L34"/>
  <c r="K34"/>
  <c r="I34"/>
  <c r="I13"/>
  <c r="J34"/>
  <c r="H34"/>
  <c r="G34"/>
  <c r="F34"/>
  <c r="E34"/>
  <c r="N33"/>
  <c r="I33"/>
  <c r="D33"/>
  <c r="N32"/>
  <c r="I32"/>
  <c r="D32"/>
  <c r="D22"/>
  <c r="Q31"/>
  <c r="P31"/>
  <c r="O31"/>
  <c r="M31"/>
  <c r="L31"/>
  <c r="K31"/>
  <c r="J31"/>
  <c r="I31"/>
  <c r="H31"/>
  <c r="G31"/>
  <c r="F31"/>
  <c r="N30"/>
  <c r="I30"/>
  <c r="E30"/>
  <c r="D30"/>
  <c r="D11"/>
  <c r="Q29"/>
  <c r="P29"/>
  <c r="O29"/>
  <c r="M29"/>
  <c r="L29"/>
  <c r="J29"/>
  <c r="H29"/>
  <c r="G29"/>
  <c r="F29"/>
  <c r="Q28"/>
  <c r="P28"/>
  <c r="O28"/>
  <c r="M28"/>
  <c r="L28"/>
  <c r="K28"/>
  <c r="J28"/>
  <c r="H28"/>
  <c r="G28"/>
  <c r="F28"/>
  <c r="Q26"/>
  <c r="O26"/>
  <c r="L26"/>
  <c r="K26"/>
  <c r="H26"/>
  <c r="F26"/>
  <c r="Q25"/>
  <c r="P25"/>
  <c r="O25"/>
  <c r="M25"/>
  <c r="L25"/>
  <c r="J25"/>
  <c r="H25"/>
  <c r="G25"/>
  <c r="F25"/>
  <c r="Q15"/>
  <c r="P15"/>
  <c r="O15"/>
  <c r="M15"/>
  <c r="L15"/>
  <c r="J15"/>
  <c r="H15"/>
  <c r="G15"/>
  <c r="F15"/>
  <c r="E15"/>
  <c r="Q14"/>
  <c r="P14"/>
  <c r="O14"/>
  <c r="M14"/>
  <c r="L14"/>
  <c r="K14"/>
  <c r="J14"/>
  <c r="H14"/>
  <c r="G14"/>
  <c r="F14"/>
  <c r="Q13"/>
  <c r="P13"/>
  <c r="O13"/>
  <c r="L13"/>
  <c r="K13"/>
  <c r="J13"/>
  <c r="H13"/>
  <c r="G13"/>
  <c r="F13"/>
  <c r="Q12"/>
  <c r="P12"/>
  <c r="O12"/>
  <c r="M12"/>
  <c r="L12"/>
  <c r="K12"/>
  <c r="J12"/>
  <c r="I12"/>
  <c r="H12"/>
  <c r="G12"/>
  <c r="F12"/>
  <c r="E12"/>
  <c r="Q11"/>
  <c r="P11"/>
  <c r="O11"/>
  <c r="N11"/>
  <c r="M11"/>
  <c r="L11"/>
  <c r="K11"/>
  <c r="J11"/>
  <c r="I11"/>
  <c r="H11"/>
  <c r="G11"/>
  <c r="F11"/>
  <c r="E11"/>
  <c i="4" r="D92"/>
  <c r="D56"/>
  <c r="D40"/>
  <c r="D35"/>
  <c r="D34"/>
  <c r="D31"/>
  <c r="D26"/>
  <c r="D20"/>
  <c r="D16"/>
  <c r="D12"/>
  <c i="14" l="1" r="H10"/>
  <c i="5" r="E29"/>
  <c r="N45"/>
  <c r="I84"/>
  <c r="N102"/>
  <c r="I104"/>
  <c r="N106"/>
  <c r="I113"/>
  <c r="I116"/>
  <c r="E117"/>
  <c r="E119"/>
  <c r="N122"/>
  <c r="N126"/>
  <c r="I128"/>
  <c r="I129"/>
  <c r="I135"/>
  <c r="E137"/>
  <c i="7" r="E13"/>
  <c r="E14"/>
  <c r="E15"/>
  <c r="E23"/>
  <c r="E26"/>
  <c r="E34"/>
  <c r="E39"/>
  <c r="I50"/>
  <c r="I59"/>
  <c r="E122"/>
  <c r="E140"/>
  <c r="N140"/>
  <c i="11" r="N17"/>
  <c r="N23"/>
  <c r="N35"/>
  <c r="E37"/>
  <c r="I43"/>
  <c r="N67"/>
  <c r="N72"/>
  <c r="E77"/>
  <c r="I91"/>
  <c r="E135"/>
  <c i="5" r="N31"/>
  <c r="D31"/>
  <c r="D12"/>
  <c r="N113"/>
  <c r="E126"/>
  <c r="N128"/>
  <c r="I130"/>
  <c r="E134"/>
  <c i="7" r="E19"/>
  <c r="I20"/>
  <c r="I25"/>
  <c r="I43"/>
  <c r="I38"/>
  <c r="E59"/>
  <c r="I88"/>
  <c r="N123"/>
  <c r="E126"/>
  <c r="N130"/>
  <c r="E132"/>
  <c r="N139"/>
  <c i="11" r="E39"/>
  <c r="N80"/>
  <c r="N91"/>
  <c r="N125"/>
  <c r="I137"/>
  <c i="5" r="E28"/>
  <c r="I58"/>
  <c r="D58"/>
  <c r="I68"/>
  <c r="N84"/>
  <c r="N95"/>
  <c r="N107"/>
  <c r="I109"/>
  <c r="I110"/>
  <c r="E114"/>
  <c r="N119"/>
  <c r="E130"/>
  <c r="N137"/>
  <c r="N140"/>
  <c i="7" r="E11"/>
  <c r="I14"/>
  <c r="E21"/>
  <c r="N22"/>
  <c r="D22"/>
  <c r="N23"/>
  <c r="E31"/>
  <c r="N117"/>
  <c r="E134"/>
  <c r="I135"/>
  <c i="11" r="N30"/>
  <c r="D30"/>
  <c r="I31"/>
  <c r="I35"/>
  <c r="I34"/>
  <c r="D34"/>
  <c r="N50"/>
  <c r="E126"/>
  <c i="5" r="E84"/>
  <c r="D84"/>
  <c r="E99"/>
  <c r="N115"/>
  <c r="N120"/>
  <c r="E132"/>
  <c r="N135"/>
  <c i="7" r="I62"/>
  <c r="E67"/>
  <c r="N80"/>
  <c r="N90"/>
  <c r="I122"/>
  <c i="11" r="E31"/>
  <c r="D31"/>
  <c r="E50"/>
  <c r="D50"/>
  <c r="E83"/>
  <c r="I122"/>
  <c r="N141"/>
  <c i="5" r="N123"/>
  <c r="I124"/>
  <c i="7" r="I36"/>
  <c r="N71"/>
  <c r="N66"/>
  <c r="N135"/>
  <c i="11" r="E14"/>
  <c r="E16"/>
  <c r="N26"/>
  <c r="E73"/>
  <c r="E76"/>
  <c r="N130"/>
  <c r="E139"/>
  <c i="5" r="I37"/>
  <c r="I15"/>
  <c r="E52"/>
  <c r="N58"/>
  <c r="E109"/>
  <c i="9" r="E37"/>
  <c r="E36"/>
  <c i="5" r="N114"/>
  <c r="I117"/>
  <c r="E124"/>
  <c r="I125"/>
  <c r="I136"/>
  <c i="7" r="E27"/>
  <c r="I33"/>
  <c r="I34"/>
  <c r="I73"/>
  <c r="E86"/>
  <c r="E89"/>
  <c r="N118"/>
  <c r="N120"/>
  <c r="I121"/>
  <c r="I116"/>
  <c r="E124"/>
  <c r="N127"/>
  <c r="I129"/>
  <c r="N129"/>
  <c r="I136"/>
  <c r="N138"/>
  <c i="11" r="I12"/>
  <c r="I13"/>
  <c r="N14"/>
  <c r="I18"/>
  <c r="D18"/>
  <c r="N20"/>
  <c r="I22"/>
  <c r="E23"/>
  <c r="D23"/>
  <c r="I27"/>
  <c r="E32"/>
  <c r="I37"/>
  <c r="N59"/>
  <c r="D59"/>
  <c r="E69"/>
  <c r="N79"/>
  <c r="I81"/>
  <c r="E89"/>
  <c r="E91"/>
  <c r="I129"/>
  <c r="N132"/>
  <c r="E136"/>
  <c r="N140"/>
  <c i="5" r="I118"/>
  <c r="N132"/>
  <c r="N141"/>
  <c i="7" r="I13"/>
  <c r="N29"/>
  <c r="E77"/>
  <c r="I81"/>
  <c r="I83"/>
  <c r="I87"/>
  <c i="11" r="N25"/>
  <c r="I70"/>
  <c r="I75"/>
  <c r="I77"/>
  <c r="E78"/>
  <c r="E66"/>
  <c r="N118"/>
  <c r="E120"/>
  <c r="I142"/>
  <c i="5" r="N28"/>
  <c r="N34"/>
  <c r="D34"/>
  <c r="D13"/>
  <c r="I94"/>
  <c r="I14"/>
  <c r="I98"/>
  <c r="N98"/>
  <c r="N104"/>
  <c r="I107"/>
  <c r="E111"/>
  <c r="I120"/>
  <c r="N124"/>
  <c r="N125"/>
  <c r="E131"/>
  <c r="E138"/>
  <c r="I140"/>
  <c r="I142"/>
  <c i="7" r="N14"/>
  <c r="I15"/>
  <c r="I10"/>
  <c i="6" r="D37"/>
  <c i="7" r="N17"/>
  <c r="N19"/>
  <c r="E24"/>
  <c r="D24"/>
  <c r="I27"/>
  <c r="E29"/>
  <c r="D29"/>
  <c r="E32"/>
  <c r="E35"/>
  <c r="N39"/>
  <c r="N62"/>
  <c r="I67"/>
  <c r="I66"/>
  <c r="I71"/>
  <c r="E83"/>
  <c r="E88"/>
  <c r="E117"/>
  <c r="I120"/>
  <c r="E123"/>
  <c r="I131"/>
  <c r="E137"/>
  <c r="I138"/>
  <c r="I141"/>
  <c i="11" r="N18"/>
  <c r="I20"/>
  <c r="D20"/>
  <c r="I24"/>
  <c r="N29"/>
  <c r="I39"/>
  <c r="I53"/>
  <c r="I69"/>
  <c r="N70"/>
  <c r="N71"/>
  <c r="N83"/>
  <c r="I84"/>
  <c r="E88"/>
  <c r="N120"/>
  <c r="E122"/>
  <c i="5" r="N108"/>
  <c r="N118"/>
  <c r="E120"/>
  <c r="I122"/>
  <c r="N130"/>
  <c r="I131"/>
  <c r="E133"/>
  <c r="N134"/>
  <c r="E139"/>
  <c r="E140"/>
  <c i="7" r="I31"/>
  <c r="E50"/>
  <c r="D50"/>
  <c r="E73"/>
  <c r="I79"/>
  <c r="I82"/>
  <c r="N86"/>
  <c r="N88"/>
  <c r="E91"/>
  <c r="N91"/>
  <c i="11" r="I73"/>
  <c r="I89"/>
  <c r="N121"/>
  <c r="J87"/>
  <c r="I87"/>
  <c i="9" r="E12"/>
  <c r="E11"/>
  <c r="F13"/>
  <c i="11" r="P10"/>
  <c i="6" r="D32"/>
  <c i="11" r="E87"/>
  <c i="5" r="P101"/>
  <c r="P92"/>
  <c r="P26"/>
  <c r="N26"/>
  <c i="11" r="E137"/>
  <c i="7" r="J38"/>
  <c i="11" r="F130"/>
  <c r="E130"/>
  <c i="5" r="K29"/>
  <c r="K25"/>
  <c i="11" r="J90"/>
  <c r="I90"/>
  <c i="7" r="D39"/>
  <c i="11" r="D32"/>
  <c i="5" r="D37"/>
  <c r="D15"/>
  <c i="7" r="D36"/>
  <c i="11" r="D28"/>
  <c i="7" r="D31"/>
  <c i="11" r="D11"/>
  <c r="D35"/>
  <c i="5" r="I29"/>
  <c r="D29"/>
  <c r="D23"/>
  <c r="I40"/>
  <c r="E45"/>
  <c r="D45"/>
  <c r="D16"/>
  <c r="I45"/>
  <c r="I52"/>
  <c r="D52"/>
  <c r="D20"/>
  <c r="E68"/>
  <c r="N68"/>
  <c r="E121"/>
  <c i="7" r="E20"/>
  <c r="N43"/>
  <c r="E90"/>
  <c r="I164"/>
  <c i="11" r="E17"/>
  <c r="E19"/>
  <c r="I19"/>
  <c r="I21"/>
  <c r="D21"/>
  <c r="N22"/>
  <c r="D22"/>
  <c r="N24"/>
  <c r="D24"/>
  <c r="E25"/>
  <c r="D25"/>
  <c r="I25"/>
  <c r="I29"/>
  <c r="D29"/>
  <c r="I33"/>
  <c r="D33"/>
  <c r="E36"/>
  <c r="I36"/>
  <c r="N37"/>
  <c r="D37"/>
  <c r="N39"/>
  <c r="N62"/>
  <c r="N81"/>
  <c r="N119"/>
  <c i="5" r="I25"/>
  <c r="N121"/>
  <c i="6" r="D30"/>
  <c i="7" r="N20"/>
  <c r="N28"/>
  <c r="N77"/>
  <c r="N121"/>
  <c r="N116"/>
  <c r="E139"/>
  <c r="E116"/>
  <c i="11" r="E13"/>
  <c r="D13"/>
  <c r="N27"/>
  <c r="D27"/>
  <c r="N36"/>
  <c r="N53"/>
  <c r="I72"/>
  <c r="E80"/>
  <c r="E93"/>
  <c i="5" r="N29"/>
  <c r="E94"/>
  <c r="E14"/>
  <c r="N97"/>
  <c r="N105"/>
  <c r="I108"/>
  <c r="E116"/>
  <c r="I121"/>
  <c r="E136"/>
  <c r="I138"/>
  <c r="N139"/>
  <c r="E142"/>
  <c r="E204"/>
  <c r="N204"/>
  <c i="7" r="I16"/>
  <c r="D16"/>
  <c r="E17"/>
  <c r="D17"/>
  <c r="E18"/>
  <c r="N21"/>
  <c r="D21"/>
  <c r="E30"/>
  <c r="N30"/>
  <c r="E33"/>
  <c r="D33"/>
  <c r="N34"/>
  <c r="D34"/>
  <c r="N35"/>
  <c r="D35"/>
  <c r="E37"/>
  <c r="D37"/>
  <c r="I37"/>
  <c r="N59"/>
  <c r="D59"/>
  <c r="E62"/>
  <c r="D62"/>
  <c r="N68"/>
  <c r="E69"/>
  <c r="I77"/>
  <c r="E84"/>
  <c r="N84"/>
  <c r="E118"/>
  <c r="N119"/>
  <c r="E120"/>
  <c r="N124"/>
  <c r="N134"/>
  <c i="11" r="E12"/>
  <c r="D12"/>
  <c r="I14"/>
  <c r="D14"/>
  <c r="E15"/>
  <c r="E10"/>
  <c i="6" r="D13"/>
  <c i="11" r="N15"/>
  <c r="N10"/>
  <c r="I16"/>
  <c r="D16"/>
  <c r="I17"/>
  <c r="N21"/>
  <c r="N43"/>
  <c r="D43"/>
  <c r="E62"/>
  <c r="D62"/>
  <c r="I62"/>
  <c r="I38"/>
  <c r="I71"/>
  <c r="I66"/>
  <c r="I82"/>
  <c r="E117"/>
  <c r="E116"/>
  <c r="I120"/>
  <c r="I125"/>
  <c r="N142"/>
  <c r="I164"/>
  <c i="5" r="E25"/>
  <c r="I28"/>
  <c r="D28"/>
  <c r="E40"/>
  <c r="N96"/>
  <c r="E101"/>
  <c r="E108"/>
  <c i="7" r="N11"/>
  <c r="N15"/>
  <c r="D15"/>
  <c r="N16"/>
  <c r="N18"/>
  <c r="N25"/>
  <c r="D25"/>
  <c r="N26"/>
  <c r="D26"/>
  <c r="I28"/>
  <c r="D28"/>
  <c r="I30"/>
  <c r="N32"/>
  <c r="D32"/>
  <c r="E53"/>
  <c r="D53"/>
  <c r="N69"/>
  <c r="E71"/>
  <c r="E66"/>
  <c r="N93"/>
  <c r="E164"/>
  <c r="D164"/>
  <c r="N164"/>
  <c i="11" r="I15"/>
  <c r="I10"/>
  <c i="6" r="D14"/>
  <c i="11" r="I26"/>
  <c r="D26"/>
  <c r="E53"/>
  <c r="D53"/>
  <c r="N90"/>
  <c r="E119"/>
  <c r="E127"/>
  <c r="I131"/>
  <c r="I134"/>
  <c r="N136"/>
  <c r="E138"/>
  <c r="N138"/>
  <c r="N139"/>
  <c r="N116"/>
  <c r="N164"/>
  <c i="5" r="N12"/>
  <c r="D53"/>
  <c r="D21"/>
  <c i="7" r="D11"/>
  <c r="D43"/>
  <c i="8" r="E40"/>
  <c r="E36"/>
  <c i="10" r="E27"/>
  <c r="E67"/>
  <c r="E30"/>
  <c r="E53"/>
  <c r="E65"/>
  <c r="E78"/>
  <c i="11" r="K10"/>
  <c i="6" r="D16"/>
  <c i="4" r="D15"/>
  <c r="D11"/>
  <c i="5" r="N25"/>
  <c i="9" r="E28"/>
  <c i="10" r="E74"/>
  <c r="G107"/>
  <c i="11" r="D39"/>
  <c i="5" r="N13"/>
  <c r="M26"/>
  <c r="J137"/>
  <c r="J92"/>
  <c r="J26"/>
  <c r="I26"/>
  <c i="10" r="E31"/>
  <c r="E29"/>
  <c r="E69"/>
  <c i="5" r="M13"/>
  <c i="8" r="E55"/>
  <c r="E54"/>
  <c i="5" r="G92"/>
  <c i="10" l="1" r="E72"/>
  <c i="7" r="D27"/>
  <c r="D23"/>
  <c r="D19"/>
  <c r="E10"/>
  <c i="6" r="D36"/>
  <c r="D35"/>
  <c r="D52"/>
  <c r="D42"/>
  <c i="7" r="D14"/>
  <c r="D13"/>
  <c i="10" r="E71"/>
  <c r="E55"/>
  <c r="E76"/>
  <c i="11" r="J66"/>
  <c i="5" r="N92"/>
  <c i="10" r="E70"/>
  <c i="11" r="F116"/>
  <c r="F164"/>
  <c r="E164"/>
  <c r="D164"/>
  <c i="5" r="N101"/>
  <c i="7" r="D10"/>
  <c r="N10"/>
  <c i="5" r="D40"/>
  <c i="7" r="D30"/>
  <c i="11" r="D17"/>
  <c i="5" r="D68"/>
  <c i="7" r="D18"/>
  <c i="11" r="D36"/>
  <c i="7" r="N38"/>
  <c i="5" r="D25"/>
  <c i="11" r="N66"/>
  <c r="N38"/>
  <c r="D19"/>
  <c i="7" r="D20"/>
  <c r="E38"/>
  <c r="D38"/>
  <c i="11" r="E38"/>
  <c r="D38"/>
  <c i="5" r="E92"/>
  <c r="I92"/>
  <c i="11" r="D15"/>
  <c r="D10"/>
  <c i="5" r="G26"/>
  <c r="E26"/>
  <c r="D26"/>
  <c r="N242"/>
  <c r="I137"/>
  <c i="6" r="D12"/>
  <c r="D29"/>
  <c r="D19"/>
  <c i="5" l="1" r="J242"/>
  <c r="J239"/>
  <c i="10" r="E54"/>
  <c r="E75"/>
  <c i="5" r="Q242"/>
  <c r="Q237"/>
  <c r="M242"/>
  <c r="M233"/>
  <c r="L242"/>
  <c r="L239"/>
  <c r="O242"/>
  <c r="O240"/>
  <c r="F242"/>
  <c r="F238"/>
  <c r="G242"/>
  <c r="G239"/>
  <c r="P242"/>
  <c r="P239"/>
  <c r="J202"/>
  <c r="J18"/>
  <c r="J209"/>
  <c r="J213"/>
  <c r="J217"/>
  <c r="J221"/>
  <c r="J227"/>
  <c r="J228"/>
  <c r="J231"/>
  <c r="J237"/>
  <c r="H242"/>
  <c r="H230"/>
  <c r="K242"/>
  <c r="K240"/>
  <c r="J197"/>
  <c r="J196"/>
  <c r="J200"/>
  <c r="J224"/>
  <c r="J233"/>
  <c r="J240"/>
  <c r="J192"/>
  <c r="J191"/>
  <c r="J194"/>
  <c r="J195"/>
  <c r="J199"/>
  <c r="J17"/>
  <c r="J201"/>
  <c r="J208"/>
  <c r="J210"/>
  <c r="J214"/>
  <c r="J216"/>
  <c r="J219"/>
  <c r="J226"/>
  <c r="J229"/>
  <c r="J230"/>
  <c r="J232"/>
  <c r="J234"/>
  <c r="J236"/>
  <c r="J238"/>
  <c r="J203"/>
  <c r="J206"/>
  <c r="J21"/>
  <c r="J207"/>
  <c r="J212"/>
  <c r="J220"/>
  <c r="J222"/>
  <c r="J223"/>
  <c r="J225"/>
  <c l="1" r="J22"/>
  <c r="F192"/>
  <c r="F191"/>
  <c r="K192"/>
  <c r="K191"/>
  <c r="P192"/>
  <c r="P191"/>
  <c r="F194"/>
  <c r="Q194"/>
  <c r="G195"/>
  <c r="L195"/>
  <c r="O195"/>
  <c r="G197"/>
  <c r="G196"/>
  <c r="K197"/>
  <c r="K196"/>
  <c r="P197"/>
  <c r="P196"/>
  <c r="F199"/>
  <c r="F17"/>
  <c r="L199"/>
  <c r="L17"/>
  <c r="P199"/>
  <c r="P17"/>
  <c r="G200"/>
  <c r="K200"/>
  <c r="K19"/>
  <c r="O200"/>
  <c r="O19"/>
  <c r="H201"/>
  <c r="K201"/>
  <c r="L202"/>
  <c r="L18"/>
  <c r="P202"/>
  <c r="P18"/>
  <c r="G203"/>
  <c r="K203"/>
  <c r="P203"/>
  <c r="H206"/>
  <c r="H21"/>
  <c r="K206"/>
  <c r="K21"/>
  <c r="K207"/>
  <c r="H208"/>
  <c r="K208"/>
  <c r="Q208"/>
  <c r="G209"/>
  <c r="Q209"/>
  <c r="H210"/>
  <c r="K210"/>
  <c r="M210"/>
  <c r="P210"/>
  <c r="L212"/>
  <c r="P212"/>
  <c r="F213"/>
  <c r="P213"/>
  <c r="L214"/>
  <c r="Q214"/>
  <c r="H216"/>
  <c r="L216"/>
  <c r="O216"/>
  <c r="G217"/>
  <c r="O217"/>
  <c r="K219"/>
  <c r="H220"/>
  <c r="F221"/>
  <c r="P221"/>
  <c r="F222"/>
  <c r="F223"/>
  <c r="K223"/>
  <c r="M223"/>
  <c r="K224"/>
  <c r="O224"/>
  <c r="F225"/>
  <c r="K225"/>
  <c r="G226"/>
  <c r="K226"/>
  <c r="M226"/>
  <c r="Q226"/>
  <c r="G228"/>
  <c r="O228"/>
  <c r="F229"/>
  <c r="H229"/>
  <c r="M229"/>
  <c r="Q229"/>
  <c r="G230"/>
  <c r="P230"/>
  <c r="F231"/>
  <c r="M231"/>
  <c r="H232"/>
  <c r="M232"/>
  <c r="F233"/>
  <c r="K233"/>
  <c r="P233"/>
  <c r="H234"/>
  <c r="P234"/>
  <c r="H236"/>
  <c r="P236"/>
  <c r="G237"/>
  <c r="L237"/>
  <c r="P237"/>
  <c r="M238"/>
  <c r="P238"/>
  <c r="M239"/>
  <c r="H240"/>
  <c r="P240"/>
  <c r="N240"/>
  <c r="J19"/>
  <c r="M192"/>
  <c r="M191"/>
  <c r="O192"/>
  <c r="O191"/>
  <c r="K194"/>
  <c r="P194"/>
  <c r="K195"/>
  <c r="F197"/>
  <c r="F196"/>
  <c r="O197"/>
  <c r="O196"/>
  <c r="H199"/>
  <c r="H17"/>
  <c r="F200"/>
  <c r="F19"/>
  <c r="M200"/>
  <c r="M19"/>
  <c r="F201"/>
  <c r="Q201"/>
  <c r="G202"/>
  <c r="G18"/>
  <c r="M202"/>
  <c r="M18"/>
  <c r="G206"/>
  <c r="G21"/>
  <c r="L206"/>
  <c r="L21"/>
  <c r="P206"/>
  <c r="P21"/>
  <c r="G207"/>
  <c r="M207"/>
  <c r="L208"/>
  <c r="P208"/>
  <c r="Q210"/>
  <c r="G212"/>
  <c r="K212"/>
  <c r="Q212"/>
  <c r="G213"/>
  <c r="L213"/>
  <c r="O213"/>
  <c r="F214"/>
  <c r="F216"/>
  <c r="M216"/>
  <c r="P216"/>
  <c r="G219"/>
  <c r="M220"/>
  <c r="Q220"/>
  <c r="G221"/>
  <c r="L221"/>
  <c r="O221"/>
  <c r="H222"/>
  <c r="M222"/>
  <c r="H223"/>
  <c r="Q223"/>
  <c r="G224"/>
  <c r="H225"/>
  <c r="M225"/>
  <c r="O225"/>
  <c r="F226"/>
  <c r="L226"/>
  <c r="O226"/>
  <c r="G227"/>
  <c r="K227"/>
  <c r="L227"/>
  <c r="O227"/>
  <c r="H228"/>
  <c r="K228"/>
  <c r="P228"/>
  <c r="P229"/>
  <c r="K230"/>
  <c r="O230"/>
  <c r="G231"/>
  <c r="Q231"/>
  <c r="G232"/>
  <c r="Q232"/>
  <c r="G233"/>
  <c r="O233"/>
  <c r="G234"/>
  <c r="K234"/>
  <c r="M234"/>
  <c r="F236"/>
  <c r="K236"/>
  <c r="O236"/>
  <c r="F237"/>
  <c r="K237"/>
  <c r="O237"/>
  <c r="G238"/>
  <c r="L238"/>
  <c r="O238"/>
  <c r="H239"/>
  <c r="K239"/>
  <c r="I239"/>
  <c r="O239"/>
  <c r="N239"/>
  <c r="G240"/>
  <c r="L240"/>
  <c r="I240"/>
  <c r="M240"/>
  <c r="G192"/>
  <c r="G191"/>
  <c r="G194"/>
  <c r="L194"/>
  <c r="O194"/>
  <c r="F195"/>
  <c r="M195"/>
  <c r="P195"/>
  <c r="H197"/>
  <c r="H196"/>
  <c r="L197"/>
  <c r="L196"/>
  <c r="M197"/>
  <c r="M196"/>
  <c r="M199"/>
  <c r="M17"/>
  <c r="Q199"/>
  <c r="Q17"/>
  <c r="L200"/>
  <c r="P200"/>
  <c r="Q200"/>
  <c r="G201"/>
  <c r="L201"/>
  <c r="P201"/>
  <c r="F202"/>
  <c r="F18"/>
  <c r="H202"/>
  <c r="H18"/>
  <c r="K202"/>
  <c r="K18"/>
  <c r="O202"/>
  <c r="O18"/>
  <c r="F203"/>
  <c r="L203"/>
  <c r="O203"/>
  <c r="Q206"/>
  <c r="Q21"/>
  <c r="L207"/>
  <c r="O207"/>
  <c r="Q207"/>
  <c r="F208"/>
  <c r="H209"/>
  <c r="K209"/>
  <c r="O209"/>
  <c r="G210"/>
  <c r="L210"/>
  <c r="O210"/>
  <c r="H212"/>
  <c r="H213"/>
  <c r="K213"/>
  <c r="G214"/>
  <c r="M214"/>
  <c r="P214"/>
  <c r="G216"/>
  <c r="Q216"/>
  <c r="F217"/>
  <c r="H217"/>
  <c r="L217"/>
  <c r="P217"/>
  <c r="Q217"/>
  <c r="H219"/>
  <c r="L219"/>
  <c r="O219"/>
  <c r="Q219"/>
  <c r="G220"/>
  <c r="K220"/>
  <c r="O220"/>
  <c r="H221"/>
  <c r="K221"/>
  <c r="M221"/>
  <c r="Q221"/>
  <c r="K222"/>
  <c r="P222"/>
  <c r="L223"/>
  <c r="P223"/>
  <c r="M224"/>
  <c r="P224"/>
  <c r="P225"/>
  <c r="H226"/>
  <c r="M227"/>
  <c r="P227"/>
  <c r="F228"/>
  <c r="L228"/>
  <c r="G229"/>
  <c r="L229"/>
  <c r="M230"/>
  <c r="H231"/>
  <c r="K231"/>
  <c r="O231"/>
  <c r="F232"/>
  <c r="L232"/>
  <c r="O232"/>
  <c r="H233"/>
  <c r="F234"/>
  <c r="L234"/>
  <c r="O234"/>
  <c r="Q234"/>
  <c r="G236"/>
  <c r="M236"/>
  <c r="Q236"/>
  <c r="H237"/>
  <c r="M237"/>
  <c r="H238"/>
  <c r="Q238"/>
  <c r="F239"/>
  <c r="Q239"/>
  <c r="F240"/>
  <c r="Q240"/>
  <c r="H192"/>
  <c r="H191"/>
  <c r="L192"/>
  <c r="L191"/>
  <c r="Q192"/>
  <c r="Q191"/>
  <c r="H194"/>
  <c r="M194"/>
  <c r="H195"/>
  <c r="Q195"/>
  <c r="Q197"/>
  <c r="Q196"/>
  <c r="G199"/>
  <c r="G17"/>
  <c r="K199"/>
  <c r="K17"/>
  <c r="O199"/>
  <c r="O17"/>
  <c r="H200"/>
  <c r="M201"/>
  <c r="O201"/>
  <c r="Q202"/>
  <c r="Q18"/>
  <c r="H203"/>
  <c r="M203"/>
  <c r="Q203"/>
  <c r="F206"/>
  <c r="F21"/>
  <c r="M206"/>
  <c r="M21"/>
  <c r="O206"/>
  <c r="O21"/>
  <c r="F207"/>
  <c r="H207"/>
  <c r="P207"/>
  <c r="G208"/>
  <c r="M208"/>
  <c r="O208"/>
  <c r="F209"/>
  <c r="L209"/>
  <c r="M209"/>
  <c r="P209"/>
  <c r="F210"/>
  <c r="F212"/>
  <c r="M212"/>
  <c r="O212"/>
  <c r="M213"/>
  <c r="Q213"/>
  <c r="H214"/>
  <c r="K214"/>
  <c r="O214"/>
  <c r="K216"/>
  <c r="K217"/>
  <c r="M217"/>
  <c r="F219"/>
  <c r="M219"/>
  <c r="P219"/>
  <c r="F220"/>
  <c r="L220"/>
  <c r="P220"/>
  <c r="G222"/>
  <c r="L222"/>
  <c r="O222"/>
  <c r="Q222"/>
  <c r="G223"/>
  <c r="O223"/>
  <c r="F224"/>
  <c r="H224"/>
  <c r="L224"/>
  <c r="Q224"/>
  <c r="G225"/>
  <c r="L225"/>
  <c r="Q225"/>
  <c r="P226"/>
  <c r="F227"/>
  <c r="H227"/>
  <c r="Q227"/>
  <c r="M228"/>
  <c r="Q228"/>
  <c r="K229"/>
  <c r="O229"/>
  <c r="F230"/>
  <c r="L230"/>
  <c r="Q230"/>
  <c r="L231"/>
  <c r="P231"/>
  <c r="K232"/>
  <c r="P232"/>
  <c r="L233"/>
  <c r="Q233"/>
  <c r="L236"/>
  <c r="K238"/>
  <c r="J198"/>
  <c r="J16"/>
  <c r="J215"/>
  <c r="J235"/>
  <c r="E242"/>
  <c r="J193"/>
  <c r="J190"/>
  <c r="J27"/>
  <c r="J24"/>
  <c r="J205"/>
  <c r="J20"/>
  <c r="J218"/>
  <c r="I242"/>
  <c r="J211"/>
  <c l="1" r="Q22"/>
  <c r="H22"/>
  <c r="L22"/>
  <c r="D242"/>
  <c r="P22"/>
  <c r="G22"/>
  <c r="G193"/>
  <c r="G190"/>
  <c r="G27"/>
  <c r="G24"/>
  <c r="K193"/>
  <c r="K190"/>
  <c r="K27"/>
  <c r="K24"/>
  <c r="P193"/>
  <c r="P190"/>
  <c r="P27"/>
  <c r="P24"/>
  <c r="N194"/>
  <c r="F198"/>
  <c r="F16"/>
  <c r="P198"/>
  <c r="P16"/>
  <c r="E202"/>
  <c r="E18"/>
  <c r="M205"/>
  <c r="M20"/>
  <c r="E206"/>
  <c r="E207"/>
  <c r="E208"/>
  <c r="N209"/>
  <c r="F211"/>
  <c r="K211"/>
  <c r="O211"/>
  <c r="I212"/>
  <c r="I214"/>
  <c r="E216"/>
  <c r="M218"/>
  <c r="E219"/>
  <c r="E220"/>
  <c r="N220"/>
  <c r="N222"/>
  <c r="E224"/>
  <c r="E226"/>
  <c r="E228"/>
  <c r="N230"/>
  <c r="E232"/>
  <c r="E234"/>
  <c r="N234"/>
  <c r="G235"/>
  <c r="L235"/>
  <c r="Q235"/>
  <c r="N236"/>
  <c r="I238"/>
  <c r="E240"/>
  <c r="I192"/>
  <c r="I191"/>
  <c r="O193"/>
  <c r="O190"/>
  <c r="O23"/>
  <c i="4" r="D53"/>
  <c r="D87"/>
  <c i="5" r="I194"/>
  <c r="I195"/>
  <c r="E196"/>
  <c r="G198"/>
  <c r="G16"/>
  <c r="K198"/>
  <c r="K16"/>
  <c r="Q198"/>
  <c r="Q16"/>
  <c r="N199"/>
  <c r="N17"/>
  <c r="N201"/>
  <c r="E203"/>
  <c r="N203"/>
  <c r="G205"/>
  <c r="G20"/>
  <c r="L205"/>
  <c r="L20"/>
  <c r="Q205"/>
  <c r="Q20"/>
  <c r="I208"/>
  <c r="H211"/>
  <c r="M211"/>
  <c r="Q211"/>
  <c r="N214"/>
  <c r="Q215"/>
  <c r="I217"/>
  <c r="L218"/>
  <c r="P218"/>
  <c r="N219"/>
  <c r="I220"/>
  <c r="E223"/>
  <c r="N223"/>
  <c r="E225"/>
  <c r="I229"/>
  <c r="N229"/>
  <c r="I230"/>
  <c r="N231"/>
  <c r="N232"/>
  <c r="F235"/>
  <c r="P235"/>
  <c r="N192"/>
  <c r="N191"/>
  <c r="F193"/>
  <c r="F190"/>
  <c r="F23"/>
  <c r="M193"/>
  <c r="M190"/>
  <c r="M27"/>
  <c r="M24"/>
  <c r="Q193"/>
  <c r="Q190"/>
  <c r="Q27"/>
  <c r="Q24"/>
  <c r="N196"/>
  <c r="E197"/>
  <c r="M198"/>
  <c r="M16"/>
  <c r="E199"/>
  <c r="E17"/>
  <c r="I199"/>
  <c r="I17"/>
  <c r="I200"/>
  <c r="I19"/>
  <c r="I203"/>
  <c r="H205"/>
  <c r="H20"/>
  <c r="O205"/>
  <c r="O20"/>
  <c r="I206"/>
  <c r="I21"/>
  <c r="N206"/>
  <c r="N21"/>
  <c r="I207"/>
  <c r="N208"/>
  <c r="E209"/>
  <c r="E210"/>
  <c r="E212"/>
  <c r="N212"/>
  <c r="E213"/>
  <c r="N213"/>
  <c r="E214"/>
  <c r="F215"/>
  <c r="H215"/>
  <c r="L215"/>
  <c r="M215"/>
  <c r="O215"/>
  <c r="N216"/>
  <c r="N217"/>
  <c r="F218"/>
  <c r="H218"/>
  <c r="K218"/>
  <c r="Q218"/>
  <c r="E221"/>
  <c r="I222"/>
  <c r="I223"/>
  <c r="I224"/>
  <c r="I225"/>
  <c r="N225"/>
  <c r="N226"/>
  <c r="E227"/>
  <c r="I227"/>
  <c r="N228"/>
  <c r="E229"/>
  <c r="E230"/>
  <c r="E231"/>
  <c r="E233"/>
  <c r="N233"/>
  <c r="K235"/>
  <c r="E236"/>
  <c r="E238"/>
  <c r="N238"/>
  <c r="E192"/>
  <c r="E191"/>
  <c r="H193"/>
  <c r="H190"/>
  <c r="H27"/>
  <c r="H24"/>
  <c r="L193"/>
  <c r="L190"/>
  <c r="L27"/>
  <c r="L24"/>
  <c r="E194"/>
  <c r="E195"/>
  <c r="N195"/>
  <c r="I196"/>
  <c r="I197"/>
  <c r="N197"/>
  <c r="H198"/>
  <c r="H16"/>
  <c r="L198"/>
  <c r="L16"/>
  <c r="O198"/>
  <c r="O16"/>
  <c r="E200"/>
  <c r="E19"/>
  <c r="N200"/>
  <c r="N19"/>
  <c r="E201"/>
  <c r="I201"/>
  <c r="I202"/>
  <c r="I18"/>
  <c r="N202"/>
  <c r="N18"/>
  <c r="F205"/>
  <c r="F20"/>
  <c r="K205"/>
  <c r="K20"/>
  <c r="P205"/>
  <c r="P20"/>
  <c r="N207"/>
  <c r="I209"/>
  <c r="I210"/>
  <c r="N210"/>
  <c r="G211"/>
  <c r="L211"/>
  <c r="P211"/>
  <c r="I213"/>
  <c r="G215"/>
  <c r="K215"/>
  <c r="P215"/>
  <c r="I216"/>
  <c r="E217"/>
  <c r="G218"/>
  <c r="O218"/>
  <c r="I219"/>
  <c r="I221"/>
  <c r="N221"/>
  <c r="E222"/>
  <c r="N224"/>
  <c r="I226"/>
  <c r="N227"/>
  <c r="I228"/>
  <c r="I231"/>
  <c r="I232"/>
  <c r="I233"/>
  <c r="I234"/>
  <c r="H235"/>
  <c r="M235"/>
  <c r="O235"/>
  <c r="I236"/>
  <c r="E237"/>
  <c r="I237"/>
  <c r="N237"/>
  <c r="E239"/>
  <c r="J23"/>
  <c i="4" r="D48"/>
  <c r="D82"/>
  <c r="D96"/>
  <c i="5" r="L19"/>
  <c r="Q19"/>
  <c r="F22"/>
  <c r="K22"/>
  <c r="O22"/>
  <c r="G19"/>
  <c r="M22"/>
  <c r="H19"/>
  <c r="P19"/>
  <c i="9" l="1" r="E39"/>
  <c r="E38"/>
  <c i="5" r="I22"/>
  <c r="H23"/>
  <c r="K23"/>
  <c i="4" r="D49"/>
  <c r="D83"/>
  <c r="D97"/>
  <c i="5" r="P23"/>
  <c i="4" r="D54"/>
  <c r="D88"/>
  <c i="5" r="F27"/>
  <c r="F24"/>
  <c r="N22"/>
  <c r="E21"/>
  <c r="L23"/>
  <c i="4" r="D50"/>
  <c r="D84"/>
  <c r="D98"/>
  <c i="5" r="Q23"/>
  <c i="4" r="D55"/>
  <c r="D89"/>
  <c i="5" r="O27"/>
  <c r="O24"/>
  <c r="E22"/>
  <c r="M23"/>
  <c i="4" r="D51"/>
  <c r="D85"/>
  <c r="D99"/>
  <c i="5" r="G23"/>
  <c r="E205"/>
  <c r="E20"/>
  <c r="I205"/>
  <c r="I20"/>
  <c r="I215"/>
  <c r="N215"/>
  <c r="N218"/>
  <c r="I27"/>
  <c r="I24"/>
  <c r="E193"/>
  <c r="E190"/>
  <c r="E23"/>
  <c i="4" r="D46"/>
  <c i="5" r="I193"/>
  <c r="I190"/>
  <c r="I23"/>
  <c i="4" r="D47"/>
  <c r="D81"/>
  <c r="D95"/>
  <c i="5" r="E215"/>
  <c r="I198"/>
  <c r="I16"/>
  <c r="N198"/>
  <c r="N16"/>
  <c r="N205"/>
  <c r="N20"/>
  <c r="E211"/>
  <c r="I211"/>
  <c r="N211"/>
  <c r="E218"/>
  <c r="I218"/>
  <c r="E235"/>
  <c r="I235"/>
  <c r="N235"/>
  <c r="N193"/>
  <c r="N190"/>
  <c r="N23"/>
  <c r="E198"/>
  <c r="E16"/>
  <c i="4" l="1" r="D45"/>
  <c r="D52"/>
  <c r="D86"/>
  <c i="9" r="E40"/>
  <c i="5" r="E27"/>
  <c r="N27"/>
  <c r="D27"/>
  <c r="N24"/>
  <c i="4" r="D80"/>
  <c r="D94"/>
  <c l="1" r="D44"/>
  <c r="D79"/>
  <c r="D93"/>
  <c i="5" r="E24"/>
  <c r="D248"/>
  <c l="1" r="D24"/>
  <c r="D247"/>
</calcChain>
</file>

<file path=xl/sharedStrings.xml><?xml version="1.0" encoding="utf-8"?>
<sst xmlns="http://schemas.openxmlformats.org/spreadsheetml/2006/main">
  <si>
    <t>Ūkio subjektas: Uždaroji akcinė bendrovė "Joniškio vandenys"</t>
  </si>
  <si>
    <t xml:space="preserve">Ataskaitinis laikotarpis:  - </t>
  </si>
  <si>
    <t>Ilgalaikio turto grupių ir nusidėvėjimo (amortizacijos) skaičiavimo laikotarpių sąrašas</t>
  </si>
  <si>
    <t>Geriamojo vandens tiekimo ir nuotekų tvarkymo bei paviršinių nuotekų tvarkymo paslaugų įmonių apskaitos atskyrimo taisyklių ir susijusių reikalavimų sąvado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</si>
  <si>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</si>
  <si>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</si>
  <si>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</si>
  <si>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</si>
  <si>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</si>
  <si>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</si>
  <si>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</si>
  <si>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</si>
  <si>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</si>
  <si>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</si>
  <si>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</si>
  <si>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</si>
  <si>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</si>
  <si>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</si>
  <si>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</si>
  <si>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</si>
  <si>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</si>
  <si>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</si>
  <si>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</si>
  <si>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geriamojo vandens tiekimo ir nuotekų surinkimo vamzdynai</t>
  </si>
  <si>
    <t>II.2.4.</t>
  </si>
  <si>
    <t>šilumos ir karšto vandens tiekimo vamzdynai</t>
  </si>
  <si>
    <t>II.2.5.</t>
  </si>
  <si>
    <t>saulės šviesos elektrinės</t>
  </si>
  <si>
    <t>II.2.6.</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</si>
  <si>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</si>
  <si>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</si>
  <si>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</si>
  <si>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</si>
  <si>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</si>
  <si>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</si>
  <si>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</si>
  <si>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</si>
  <si>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</si>
  <si>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</si>
  <si>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geriamojo vandens apskaitos prietaisai </t>
  </si>
  <si>
    <t>Ne mažesnis už metrologinės patikros galiojimo metų skaičių</t>
  </si>
  <si>
    <t>II.4.2.</t>
  </si>
  <si>
    <t xml:space="preserve">atsiskaitomieji karšto vandens apskaitos prietaisai </t>
  </si>
  <si>
    <t>Metrologinės patikros galiojimo metų skaičius</t>
  </si>
  <si>
    <t>II.4.3.</t>
  </si>
  <si>
    <t>šilumos (atsiskaitomieji ir neatsiskaitomieji) apskaitos prietaisai</t>
  </si>
  <si>
    <t>II.4.4.</t>
  </si>
  <si>
    <t>kiti geriamojo vandens ir nuotekų apskaitos prietaisai (įrengti gręžiniuose, įrenginiuose ir.t.t)</t>
  </si>
  <si>
    <t>II.4.5.</t>
  </si>
  <si>
    <t>Kompiuteriai, kompiuteriniai tinklai ir jų įranga</t>
  </si>
  <si>
    <t>II.4.6.</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</si>
  <si>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</si>
  <si>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</si>
  <si>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</si>
  <si>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</si>
  <si>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</si>
  <si>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</si>
  <si>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</si>
  <si>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</si>
  <si>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</si>
  <si>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taisyklių ir susijusių reikalavimų sąvado 2 priedas</t>
  </si>
  <si>
    <t/>
  </si>
  <si>
    <t>Priedas neteko galios nuo 2023 m. rugsėjo 30 d.</t>
  </si>
  <si>
    <t>Ataskaitinio laikotarpio reguliuojamosios veiklos pelno (nuostolių) ataskaita (tūkst. Eur)</t>
  </si>
  <si>
    <t>Geriamojo vandens tiekimo ir nuotekų tvarkymo bei paviršinių nuotekų tvarkymo paslaugų įmonių apskaitos atskyrimo taisyklių ir susijusių reikalavimų sąvado 3 priedas</t>
  </si>
  <si>
    <t>STRAIPSNIAI</t>
  </si>
  <si>
    <t>Ataskaitinis laikotarpis</t>
  </si>
  <si>
    <t>Paaiškinimai</t>
  </si>
  <si>
    <t xml:space="preserve">PAJAMOS </t>
  </si>
  <si>
    <t>A.</t>
  </si>
  <si>
    <t xml:space="preserve">(GARANTINIO) GERIAMOJO VANDENS TIEKIMO IR NUOTEKŲ TVARKYMO (GVTNT)  PAJAMOS:</t>
  </si>
  <si>
    <t>A.1.</t>
  </si>
  <si>
    <t xml:space="preserve">(garantinio) geriamojo vandens tiekimo (GVT) pajamos </t>
  </si>
  <si>
    <t>A.1.1.</t>
  </si>
  <si>
    <t xml:space="preserve"> geriamojo vandens tiekimo pajamos </t>
  </si>
  <si>
    <t>A.1.2.</t>
  </si>
  <si>
    <t>GVTNT ilgalaikio turto nuomos pajamos</t>
  </si>
  <si>
    <t>A.2.</t>
  </si>
  <si>
    <t>(garantinio) nuotekų tvarkymo (NT) veiklos pajamos</t>
  </si>
  <si>
    <t>A.2.1.</t>
  </si>
  <si>
    <t>(garantinis) nuotekų surinkimas centralizuotais nuotekų surinkimo tinklais pajamos</t>
  </si>
  <si>
    <t>A.2.1.1.</t>
  </si>
  <si>
    <t xml:space="preserve">          pajamos už buitinių ir gamybinių nuotekų surinkimą</t>
  </si>
  <si>
    <t>A.2.1.2.</t>
  </si>
  <si>
    <t>pajamos už paviršinių nuotekų tvarkymą, jei yra mišri nuotekų surinkimo sistema</t>
  </si>
  <si>
    <t>A.2.1.3.</t>
  </si>
  <si>
    <t>`</t>
  </si>
  <si>
    <t>A.2.2.</t>
  </si>
  <si>
    <t>(garantinio) nuotekų valymo pajamos</t>
  </si>
  <si>
    <t>A.2.2.1.</t>
  </si>
  <si>
    <t xml:space="preserve">          pajamos už buitinių ir gamybinių nuotekų valymą (be padidėjusios taršos)</t>
  </si>
  <si>
    <t>A.2.2.2.</t>
  </si>
  <si>
    <t>pajamos už padidėjusią ir savitąją taršą</t>
  </si>
  <si>
    <t>A.2.2.3.</t>
  </si>
  <si>
    <t>A.2.2.4.</t>
  </si>
  <si>
    <t>A.2.2.5.</t>
  </si>
  <si>
    <t>Elektros energijos telkimo pajamos</t>
  </si>
  <si>
    <t>A.2.3.</t>
  </si>
  <si>
    <t>(garantinio) nuotekų dumblo tvarkymo pajamos</t>
  </si>
  <si>
    <t>A.2.3.1.</t>
  </si>
  <si>
    <t xml:space="preserve">          pajamos už dumblo tvarkymą (be kitų bendrovių atvežto nuotekų dumblo)</t>
  </si>
  <si>
    <t>A.2.3.2.</t>
  </si>
  <si>
    <t>pajamos už kitų bendrovių atvežtą tvarkyti nuotekų dumblą</t>
  </si>
  <si>
    <t>A.2.3.3.</t>
  </si>
  <si>
    <t>A.2.3.4.</t>
  </si>
  <si>
    <t>A.3.</t>
  </si>
  <si>
    <t>paviršinių nuotekų tvarkymo pajamos</t>
  </si>
  <si>
    <t>A.3.1.</t>
  </si>
  <si>
    <t>pajamos už paviršinių nuotekų tvarkymą, jei yra atskira paviršinių nuotekų surinkimo sistema</t>
  </si>
  <si>
    <t>A.3.2.</t>
  </si>
  <si>
    <t>B.</t>
  </si>
  <si>
    <t>KITŲ VEIKLŲ PAJAMOS</t>
  </si>
  <si>
    <t>B.1.</t>
  </si>
  <si>
    <t>(garantinio vandens tiekėjo) kitos reguliuojamosios veiklos pajamos</t>
  </si>
  <si>
    <t>B.1.1.</t>
  </si>
  <si>
    <t xml:space="preserve">Apskaitos veiklos pajamos </t>
  </si>
  <si>
    <t>B.1.2.</t>
  </si>
  <si>
    <t>garantiniam tiekėjui sumokėtų įmokų pajamos</t>
  </si>
  <si>
    <t>B.1.3.</t>
  </si>
  <si>
    <t>kitos reguliuojamos veiklos pajamos</t>
  </si>
  <si>
    <t>B.1.4.</t>
  </si>
  <si>
    <t>B.2.</t>
  </si>
  <si>
    <t>(garantinio vandens tiekėjo) nereguliuojamosios veiklos pajamos</t>
  </si>
  <si>
    <t>B.2.1.</t>
  </si>
  <si>
    <t>nereguliuojamos veiklos pajamos (įskaitant finansinę veiklą)</t>
  </si>
  <si>
    <t>B.2.2.</t>
  </si>
  <si>
    <t>B.2.3.</t>
  </si>
  <si>
    <t>II.</t>
  </si>
  <si>
    <t>PASKIRSTOMOSIOS SĄNAUDOS</t>
  </si>
  <si>
    <t>4 priedas</t>
  </si>
  <si>
    <t>C.</t>
  </si>
  <si>
    <t xml:space="preserve">(GARANTINIO) GERIAMOJO VANDENS TIEKIMO IR NUOTEKŲ TVARKYMO (GVTNT)  SĄNAUDOS </t>
  </si>
  <si>
    <t>C.1.</t>
  </si>
  <si>
    <t xml:space="preserve">(garantinio) geriamojo vandens tiekimo (GVT) sąnaudos </t>
  </si>
  <si>
    <t>C.2.</t>
  </si>
  <si>
    <t>(garantinio) 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</si>
  <si>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</si>
  <si>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</si>
  <si>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</si>
  <si>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</si>
  <si>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</si>
  <si>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</si>
  <si>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</si>
  <si>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</si>
  <si>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D.</t>
  </si>
  <si>
    <t>KITŲ VEIKLŲ SĄNAUDOS</t>
  </si>
  <si>
    <t>D.1.</t>
  </si>
  <si>
    <t xml:space="preserve">(garantinio vandens tiekėjo) apskaitos veiklos  sąnaudos</t>
  </si>
  <si>
    <t>D.2.</t>
  </si>
  <si>
    <t>(garantinio vandens tiekėjo) kitos reguliuojamosios veiklos sąnaudos</t>
  </si>
  <si>
    <t>D.3.</t>
  </si>
  <si>
    <t>(garantinio vandens tiekėjo) 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</si>
  <si>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</si>
  <si>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</si>
  <si>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</si>
  <si>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</si>
  <si>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</si>
  <si>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</si>
  <si>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</si>
  <si>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</si>
  <si>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</si>
  <si>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</si>
  <si>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</si>
  <si>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</si>
  <si>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</si>
  <si>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sąnaudas (išskyrus tas, kurios yra būtinos reguliuojamai veiklai vykdyti), personalo mokymo sąnaudas, sudarančias daugiau kaip 1,4 proc. Sąvado 11.1.-11.4. papunkčiuose nurodytų verslo vienetų veiklos sąnaudų, nurodytų Sąvado 19.8–19.14 papunkčiuose;</t>
  </si>
  <si>
    <t>E.7.</t>
  </si>
  <si>
    <t>Reprezentacijos, reklamos, viešųjų ryšių, rinkodaros, konsultacijų, tyrimų sąnaudos (išskyrus tas, kurios yra būtinos reguliuojamai veiklai vykdyti) (GVTNT)</t>
  </si>
  <si>
    <t>E.8.</t>
  </si>
  <si>
    <t>Nenaudojamo, likviduoto, nurašyto, esančio atsargose, išnuomoto (išskyrus Sąvado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</si>
  <si>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</si>
  <si>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</si>
  <si>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</si>
  <si>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</si>
  <si>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</si>
  <si>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</si>
  <si>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</si>
  <si>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</si>
  <si>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</si>
  <si>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</si>
  <si>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</si>
  <si>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</si>
  <si>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</si>
  <si>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</si>
  <si>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</si>
  <si>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</si>
  <si>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</si>
  <si>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 xml:space="preserve">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</si>
  <si>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</si>
  <si>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 xml:space="preserve">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</si>
  <si>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</si>
  <si>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</si>
  <si>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</si>
  <si>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</si>
  <si>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</si>
  <si>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PRAEITŲ ATASKAITINIŲ LAIKOTARPIŲ KLAIDŲ TAISYMAI***</t>
  </si>
  <si>
    <t>V.</t>
  </si>
  <si>
    <t>PELNAS (NUOSTOLIS) PRIEŠ PELNO MOKESTĮ</t>
  </si>
  <si>
    <t>F.</t>
  </si>
  <si>
    <t xml:space="preserve">(GARANTINIO) GERIAMOJO VANDENS TIEKIMO IR NUOTEKŲ TVARKYMO (GVTNT)  PELNAS (NUOSTOLIS) </t>
  </si>
  <si>
    <t>F.1.</t>
  </si>
  <si>
    <t xml:space="preserve">(garantinio) geriamojo vandens tiekimo (GVT) pelnas (nuostolis) </t>
  </si>
  <si>
    <t>F.2.</t>
  </si>
  <si>
    <t>(garantinio) 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</si>
  <si>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</si>
  <si>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</si>
  <si>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</si>
  <si>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</si>
  <si>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</si>
  <si>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</si>
  <si>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</si>
  <si>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</si>
  <si>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G.</t>
  </si>
  <si>
    <t>KITŲ VEIKLŲ PELNAS (NUOSTOLIS)</t>
  </si>
  <si>
    <t>G.1.</t>
  </si>
  <si>
    <t xml:space="preserve">(garantinio vandens tiekėjo) apskaitos veiklos  pelnas (nuostolis)</t>
  </si>
  <si>
    <t>G.2.</t>
  </si>
  <si>
    <t>(garantinio vandens tiekėjo) kitos reguliuojamosios veiklos pelnas (nuostolis)</t>
  </si>
  <si>
    <t>G.3.</t>
  </si>
  <si>
    <t>(garantinio vandens tiekėjo) nereguliuojamosios veiklos pelnas (nuostolis)</t>
  </si>
  <si>
    <t>H.</t>
  </si>
  <si>
    <t>PAGAUTĖ - NETEKIMAI</t>
  </si>
  <si>
    <t>VI.</t>
  </si>
  <si>
    <t>PELNO MOKESTIS</t>
  </si>
  <si>
    <t>VII.</t>
  </si>
  <si>
    <t>GRYNASIS PELNAS</t>
  </si>
  <si>
    <t>VIII.</t>
  </si>
  <si>
    <t xml:space="preserve">GERIAMOJO VANDENS TIEKIMO IR NUOTEKŲ TVARKYMO (GVTNT)  PELNINGUMAS** (NUOSTOLINGUMAS),  %</t>
  </si>
  <si>
    <t>VIII.1.</t>
  </si>
  <si>
    <t>geriamojo vandens tiekimo (GVT) pelningumas (nuostolingumas), %</t>
  </si>
  <si>
    <t>VIII.2.</t>
  </si>
  <si>
    <t>nuotekų tvarkymo (NT) veiklos pelningumas (nuostolingumas), %</t>
  </si>
  <si>
    <t>VIII.2.1.</t>
  </si>
  <si>
    <t>nuotekų surinkimas centralizuotais nuotekų surinkimo tinklais pelningumas (nuostolingumas), %</t>
  </si>
  <si>
    <t>VIII.2.2.</t>
  </si>
  <si>
    <t>nuotekų valymo pelningumas (nuostolingumas), %</t>
  </si>
  <si>
    <t>VIII.2.3.</t>
  </si>
  <si>
    <t>nuotekų dumblo tvarkymo pelningumas (nuostolingumas), %</t>
  </si>
  <si>
    <t>VIII.3.</t>
  </si>
  <si>
    <t>paviršinių nuotekų tvarkymo pelningumas (nuostolingumas, jei yra atskira paviršinių nuotekų surinkimo sistema, %</t>
  </si>
  <si>
    <t>*Iškyrus nurašyto į sąnaudas ilgalaikio turto vertė, susidariusi dėl Sąvado 1 priede pakeistų nusidėvėjimo (amortizacijos) laikotarpių</t>
  </si>
  <si>
    <t>** Prieš pelno mokestį</t>
  </si>
  <si>
    <t>*** Praeitų ataskaitinių laikotarpių klaidų, netikslumų taisymai (+, -) atlikti ataskaitiniu laikotarpiu (papildoma informacija apie klaidų, netikslumų pobūdį turi būti pateikta kartu su metiniu reguliuojamosios veiklos ataskaitų rinkiniu)</t>
  </si>
  <si>
    <t>Ataskaitinio laikotarpio reguliuojamosios veiklos sąnaudų paskirstymo verslo vienetams ir paslaugoms ataskaita (tūkst. Eur)</t>
  </si>
  <si>
    <t>Geriamojo vandens tiekimo ir nuotekų tvarkymo bei paviršinių nuotekų tvarkymo paslaugų įmonių apskaitos atskyrimo taisyklių ir susijusių reikalavimų sąvado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</si>
  <si>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</si>
  <si>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</si>
  <si>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</si>
  <si>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</si>
  <si>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</si>
  <si>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</si>
  <si>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</si>
  <si>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</si>
  <si>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</si>
  <si>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</si>
  <si>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</si>
  <si>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</si>
  <si>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</si>
  <si>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</si>
  <si>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</si>
  <si>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</si>
  <si>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</si>
  <si>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</si>
  <si>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</si>
  <si>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 xml:space="preserve">Elektros energija siurbliams,  orapūtėms, maišyklėms ir kitiems technologiniams įrenginiams</t>
  </si>
  <si>
    <t>A.4.</t>
  </si>
  <si>
    <t>Technologinių medžiagų ir technologinio kuro sąnaudos</t>
  </si>
  <si>
    <t>A.5.</t>
  </si>
  <si>
    <t>Einamojo remonto ir aptarnavimo sąnaudos, iš šio skaičius:</t>
  </si>
  <si>
    <t>A.5.1.</t>
  </si>
  <si>
    <t xml:space="preserve">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</si>
  <si>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</si>
  <si>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</si>
  <si>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</si>
  <si>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</si>
  <si>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</si>
  <si>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</si>
  <si>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</si>
  <si>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</si>
  <si>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</si>
  <si>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</si>
  <si>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</si>
  <si>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 xml:space="preserve">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</si>
  <si>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</si>
  <si>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</si>
  <si>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</si>
  <si>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</si>
  <si>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</si>
  <si>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</si>
  <si>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</si>
  <si>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</si>
  <si>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</si>
  <si>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</si>
  <si>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</si>
  <si>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</si>
  <si>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</si>
  <si>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</si>
  <si>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</si>
  <si>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</si>
  <si>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</si>
  <si>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</si>
  <si>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</si>
  <si>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</si>
  <si>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</si>
  <si>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</si>
  <si>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</si>
  <si>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</si>
  <si>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</si>
  <si>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</si>
  <si>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</si>
  <si>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</si>
  <si>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</si>
  <si>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</si>
  <si>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</si>
  <si>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</si>
  <si>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</si>
  <si>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</si>
  <si>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</si>
  <si>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</si>
  <si>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</si>
  <si>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</si>
  <si>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</si>
  <si>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</si>
  <si>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</si>
  <si>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</si>
  <si>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</si>
  <si>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</si>
  <si>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</si>
  <si>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</si>
  <si>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</si>
  <si>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</si>
  <si>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</si>
  <si>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</si>
  <si>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</si>
  <si>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</si>
  <si>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Personalo mokymų sąnaudos</t>
  </si>
  <si>
    <t>B.9.5.</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</si>
  <si>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</si>
  <si>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</si>
  <si>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</si>
  <si>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</si>
  <si>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</si>
  <si>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</si>
  <si>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</si>
  <si>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</si>
  <si>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</si>
  <si>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</si>
  <si>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</si>
  <si>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</si>
  <si>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Įmokos garantiniam vandens tiekėjui</t>
  </si>
  <si>
    <t>B.10.6.</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</si>
  <si>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</si>
  <si>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</si>
  <si>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</si>
  <si>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</si>
  <si>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</si>
  <si>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</si>
  <si>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</si>
  <si>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</si>
  <si>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</si>
  <si>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</si>
  <si>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</si>
  <si>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</si>
  <si>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</si>
  <si>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</si>
  <si>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</si>
  <si>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</si>
  <si>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</si>
  <si>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</si>
  <si>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</si>
  <si>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</si>
  <si>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</si>
  <si>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</si>
  <si>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</si>
  <si>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</si>
  <si>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</si>
  <si>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</si>
  <si>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</si>
  <si>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</si>
  <si>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</si>
  <si>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</si>
  <si>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</si>
  <si>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</si>
  <si>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</si>
  <si>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</si>
  <si>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</si>
  <si>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</si>
  <si>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</si>
  <si>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</si>
  <si>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</si>
  <si>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</si>
  <si>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</si>
  <si>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</si>
  <si>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</si>
  <si>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</si>
  <si>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</si>
  <si>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</si>
  <si>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</si>
  <si>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</si>
  <si>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 xml:space="preserve">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</si>
  <si>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</si>
  <si>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</si>
  <si>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</si>
  <si>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</si>
  <si>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</si>
  <si>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</si>
  <si>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</si>
  <si>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</si>
  <si>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</si>
  <si>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</si>
  <si>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</si>
  <si>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</si>
  <si>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</si>
  <si>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</si>
  <si>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</si>
  <si>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</si>
  <si>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</si>
  <si>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</si>
  <si>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</si>
  <si>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</si>
  <si>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</si>
  <si>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</si>
  <si>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C.6.5.</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</si>
  <si>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</si>
  <si>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</si>
  <si>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</si>
  <si>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</si>
  <si>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</si>
  <si>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</si>
  <si>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</si>
  <si>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</si>
  <si>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</si>
  <si>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</si>
  <si>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</si>
  <si>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</si>
  <si>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</si>
  <si>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</si>
  <si>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</si>
  <si>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</si>
  <si>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</si>
  <si>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</si>
  <si>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</si>
  <si>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</si>
  <si>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</si>
  <si>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</si>
  <si>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</si>
  <si>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</si>
  <si>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</si>
  <si>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</si>
  <si>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</si>
  <si>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</si>
  <si>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</si>
  <si>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</si>
  <si>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</si>
  <si>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</si>
  <si>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</si>
  <si>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r>
      <t>6.</t>
    </r>
    <r>
      <rPr>
        <rFont val="Times New Roman"/>
        <charset val="186"/>
        <family val="1"/>
        <b val="1"/>
        <sz val="10"/>
        <scheme val="none"/>
      </rPr>
      <t xml:space="preserve"> Kitos veiklos (nereguliuojamosios veiklos) verslo vienetas</t>
    </r>
  </si>
  <si>
    <t xml:space="preserve">C.1.  Punktui</t>
  </si>
  <si>
    <t xml:space="preserve">C.2.  Punktui </t>
  </si>
  <si>
    <t xml:space="preserve">C.3.  Punktui </t>
  </si>
  <si>
    <t>D.4.</t>
  </si>
  <si>
    <t xml:space="preserve">C.4.  Punktui </t>
  </si>
  <si>
    <t>Metrologinės patikros sąnaudos</t>
  </si>
  <si>
    <t>Avarijų šalinimo sąnaudos</t>
  </si>
  <si>
    <t>D.5.</t>
  </si>
  <si>
    <t>D.6.</t>
  </si>
  <si>
    <t xml:space="preserve">C.6.  Punktui</t>
  </si>
  <si>
    <t>Darbo saugos sąnaudos</t>
  </si>
  <si>
    <t>Kitos personalo sąnaudos</t>
  </si>
  <si>
    <t>D.7.</t>
  </si>
  <si>
    <t xml:space="preserve">C.7.  Punktui</t>
  </si>
  <si>
    <t>Nekilnojamojo turto mokesčio sąnaudos</t>
  </si>
  <si>
    <t>Žemės nuomos mokesčio sąnaudos</t>
  </si>
  <si>
    <t>D.8.</t>
  </si>
  <si>
    <t xml:space="preserve">C.8.  Punktui</t>
  </si>
  <si>
    <t xml:space="preserve">Banko paslaugų (komisinių) sąnaudos			</t>
  </si>
  <si>
    <t>Kitos finansinės sąnaudos</t>
  </si>
  <si>
    <t>D.9.</t>
  </si>
  <si>
    <t xml:space="preserve">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</si>
  <si>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</si>
  <si>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</si>
  <si>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</si>
  <si>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</si>
  <si>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</si>
  <si>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</si>
  <si>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</si>
  <si>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</si>
  <si>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</si>
  <si>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</si>
  <si>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</si>
  <si>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</si>
  <si>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</si>
  <si>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</si>
  <si>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</si>
  <si>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</si>
  <si>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E.</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</si>
  <si>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</si>
  <si>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</si>
  <si>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</si>
  <si>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</si>
  <si>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</si>
  <si>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</si>
  <si>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</si>
  <si>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</si>
  <si>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</si>
  <si>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</si>
  <si>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</si>
  <si>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</si>
  <si>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</si>
  <si>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</si>
  <si>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</si>
  <si>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</si>
  <si>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</si>
  <si>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E.6.5.</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</si>
  <si>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</si>
  <si>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</si>
  <si>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</si>
  <si>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</si>
  <si>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</si>
  <si>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</si>
  <si>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</si>
  <si>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</si>
  <si>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</si>
  <si>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</si>
  <si>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</si>
  <si>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</si>
  <si>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</si>
  <si>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</si>
  <si>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</si>
  <si>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</si>
  <si>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</si>
  <si>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</si>
  <si>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</si>
  <si>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</si>
  <si>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</si>
  <si>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</si>
  <si>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</si>
  <si>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</si>
  <si>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</si>
  <si>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</si>
  <si>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</si>
  <si>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</si>
  <si>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</si>
  <si>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 xml:space="preserve">Verslo vienetui, paslaugai priskirta  bendrojo turto dalis (% nuo viso bendro turto)**</t>
  </si>
  <si>
    <t>* Suma turi būti 100 proc.</t>
  </si>
  <si>
    <t>** Pagal Sąvado 6 priedą</t>
  </si>
  <si>
    <t>OPEX (su apskaitos veikla)</t>
  </si>
  <si>
    <t>OPEX (be apskaitos veiklos)</t>
  </si>
  <si>
    <t xml:space="preserve">Ataskaitinio laikotarpio reguliuojamosios veiklos ilgalaikio turto įsigijimo ir likutinės vertės suvestinė </t>
  </si>
  <si>
    <t xml:space="preserve">ataskaita  (tūkst. Eur)</t>
  </si>
  <si>
    <t>Geriamojo vandens tiekimo ir nuotekų tvarkymo bei paviršinių nuotekų tvarkymo paslaugų įmonių apskaitos atskyrimo taisyklių ir susijusių reikalavimų sąvado 5 priedas</t>
  </si>
  <si>
    <t xml:space="preserve">I. </t>
  </si>
  <si>
    <t>ILGALAIKIO TURTO LIKUTINĖ VERTĖ PAGAL FINANSINĖS APSKAITOS STANDARTUS (FAS)</t>
  </si>
  <si>
    <t xml:space="preserve">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</si>
  <si>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</si>
  <si>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</si>
  <si>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</si>
  <si>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</si>
  <si>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</si>
  <si>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</si>
  <si>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</si>
  <si>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</si>
  <si>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</si>
  <si>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</si>
  <si>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</si>
  <si>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</si>
  <si>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</si>
  <si>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</si>
  <si>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</si>
  <si>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</si>
  <si>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</si>
  <si>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</si>
  <si>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</si>
  <si>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 xml:space="preserve">Apskaitos veiklos  reguliuojamo ilgalaikio turto likutinė vertė</t>
  </si>
  <si>
    <t>kitos reguliuojamosios veiklos ilgalaikio turto likutinė vertė</t>
  </si>
  <si>
    <t>nereguliuojamosios veiklos ilgalaikio turto likutinė vertė</t>
  </si>
  <si>
    <t xml:space="preserve">II. </t>
  </si>
  <si>
    <t xml:space="preserve">ILGALAIKIO TURTO  ĮSIGIJIMO VERTĖ PAGAL FINANSINĖS APSKAITOS STANDARTUS (FAS)</t>
  </si>
  <si>
    <t xml:space="preserve">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</si>
  <si>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</si>
  <si>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</si>
  <si>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</si>
  <si>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</si>
  <si>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</si>
  <si>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</si>
  <si>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</si>
  <si>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</si>
  <si>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</si>
  <si>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</si>
  <si>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GVTNT VEIKLOS REGULIUOJAMAM ILGALAIKIUI TURTUI (PAGAL RAS) NEPRISKIRTINO TURTO ĮSIGIJIMO VERTĖS</t>
  </si>
  <si>
    <t>GVTNT Ilgalaikio turto įsigijimo verčių pagal RAS ir FAS skirtumas</t>
  </si>
  <si>
    <t xml:space="preserve">KITŲ VEIKLŲ ILGALAIKIO TURTO  ĮSIGIJIMO VERTĖ</t>
  </si>
  <si>
    <t xml:space="preserve">Apskaitos veiklos  reguliuojamo ilgalaikio turto įsigijimo vertė</t>
  </si>
  <si>
    <t>kitos reguliuojamosios veiklos ilgalaikio turto įsigijimo vertė</t>
  </si>
  <si>
    <t>nereguliuojamosios veiklos ilgalaikio turto įsigijimo vertė</t>
  </si>
  <si>
    <t xml:space="preserve">Ataskaitinio laikotarpio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</si>
  <si>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6 priedas</t>
  </si>
  <si>
    <t>ILGALAIKIS TURTAS</t>
  </si>
  <si>
    <t>PASKIRSTOMAS ILGALAIKIS TURTAS</t>
  </si>
  <si>
    <t>A.1.3.</t>
  </si>
  <si>
    <t xml:space="preserve">keliai, aikštelės, šaligatviai ir tvoros </t>
  </si>
  <si>
    <t>A.2.4.</t>
  </si>
  <si>
    <t>A.2.5.</t>
  </si>
  <si>
    <t>A.2.6.</t>
  </si>
  <si>
    <t>Kiti įrenginiai (vandentiekio įrenginiai, nusodintuvai, diukeriai, vandens rezervuarai, gelžbetoniniai metantankai, smėlio gaudytuvai, aerotankai, nusodintuvai, nuotekų valymo flotatoriai, dumblo aikštelės ir kt.)</t>
  </si>
  <si>
    <t>A.4.1.</t>
  </si>
  <si>
    <t>A.4.2.</t>
  </si>
  <si>
    <t>A.4.3.</t>
  </si>
  <si>
    <t>A.4.4.</t>
  </si>
  <si>
    <t>A.4.5.</t>
  </si>
  <si>
    <t>įrankiai (matavimo priemonės, elektriniai įrankiai ir prietaisai, gamybinis inventorius ir kt.)</t>
  </si>
  <si>
    <t>KITAS ILGALAIKIS TURTAS</t>
  </si>
  <si>
    <t>A.6.2.</t>
  </si>
  <si>
    <t>(įrašyti)</t>
  </si>
  <si>
    <t>A.6.3.</t>
  </si>
  <si>
    <t>TIESIOGIAI PASKIRSTOMAS ILGALAIKIS TURTAS</t>
  </si>
  <si>
    <t>B.2.4.</t>
  </si>
  <si>
    <t>B.2.5.</t>
  </si>
  <si>
    <t>B.2.6.</t>
  </si>
  <si>
    <t>B.4.3.</t>
  </si>
  <si>
    <t>B.4.4.</t>
  </si>
  <si>
    <t>B.4.5.</t>
  </si>
  <si>
    <t>B.6.2.</t>
  </si>
  <si>
    <t>B.6.3.</t>
  </si>
  <si>
    <t>NETIESIOGIAI PASKIRSTOMAS ILGALAIKIS TURTAS</t>
  </si>
  <si>
    <t>C.1.3.</t>
  </si>
  <si>
    <t>C.2.4.</t>
  </si>
  <si>
    <t>C.2.5.</t>
  </si>
  <si>
    <t>C.2.6.</t>
  </si>
  <si>
    <t>C.3.2.</t>
  </si>
  <si>
    <t>C.5.1.</t>
  </si>
  <si>
    <t>C.5.2.</t>
  </si>
  <si>
    <t>Netiesiogiai paskirstomo ilgalaikio turto paskirstymo kriterijus</t>
  </si>
  <si>
    <t xml:space="preserve">C.1.1  Punktui</t>
  </si>
  <si>
    <t xml:space="preserve">C.1.2.  Punktui</t>
  </si>
  <si>
    <t xml:space="preserve">C.1.3.  Punktui</t>
  </si>
  <si>
    <t xml:space="preserve">C.2.1  Punktui</t>
  </si>
  <si>
    <t>C.2.2. Punktui</t>
  </si>
  <si>
    <t xml:space="preserve">C.2.3  Punktui</t>
  </si>
  <si>
    <t xml:space="preserve">C.2.4  Punktui</t>
  </si>
  <si>
    <t xml:space="preserve">C.2.5  Punktui</t>
  </si>
  <si>
    <t xml:space="preserve">C.2.6  Punktui</t>
  </si>
  <si>
    <t xml:space="preserve">C.3.1.  Punktui</t>
  </si>
  <si>
    <t xml:space="preserve">C.3.2.  Punktui</t>
  </si>
  <si>
    <t>D.12.</t>
  </si>
  <si>
    <t xml:space="preserve">C.4.1  Punktui</t>
  </si>
  <si>
    <t>D.13.</t>
  </si>
  <si>
    <t xml:space="preserve">C.4.2  Punktui</t>
  </si>
  <si>
    <t>D.14.</t>
  </si>
  <si>
    <t xml:space="preserve">C.4.3  Punktui</t>
  </si>
  <si>
    <t>D.15.</t>
  </si>
  <si>
    <t xml:space="preserve">C.4.4  Punktui</t>
  </si>
  <si>
    <t>D.16.</t>
  </si>
  <si>
    <t xml:space="preserve">C.4.5  Punktui</t>
  </si>
  <si>
    <t>D.17.</t>
  </si>
  <si>
    <t xml:space="preserve">C.5.1  Punktui</t>
  </si>
  <si>
    <t>D.18.</t>
  </si>
  <si>
    <t xml:space="preserve">C.5.2.  Punktui</t>
  </si>
  <si>
    <t>D.19.</t>
  </si>
  <si>
    <t xml:space="preserve">C.6.1.  Punktui</t>
  </si>
  <si>
    <t>D.20.</t>
  </si>
  <si>
    <t xml:space="preserve">C.6.2.  Punktui</t>
  </si>
  <si>
    <t>D.21.</t>
  </si>
  <si>
    <t xml:space="preserve">C.6.3.  Punktui</t>
  </si>
  <si>
    <t>BENDRAI PASKIRSTOMAS ILGALAIKIS TURTAS</t>
  </si>
  <si>
    <t>E.1.2.</t>
  </si>
  <si>
    <t>E.1.3.</t>
  </si>
  <si>
    <t>E.2.3.</t>
  </si>
  <si>
    <t>E.2.4.</t>
  </si>
  <si>
    <t>E.2.5.</t>
  </si>
  <si>
    <t>E.2.6.</t>
  </si>
  <si>
    <t xml:space="preserve">Kiti įrenginiai </t>
  </si>
  <si>
    <t xml:space="preserve">Kita įranga </t>
  </si>
  <si>
    <t>E.5.1.</t>
  </si>
  <si>
    <t>E.5.2.</t>
  </si>
  <si>
    <t>kitos transporto priemonės (pvz. autobusai žmonėms vežti)</t>
  </si>
  <si>
    <t>Bendrai paskirstomo ilgalaikio turto paskirstymo kriterijus</t>
  </si>
  <si>
    <t xml:space="preserve">E.1.1  Punktui</t>
  </si>
  <si>
    <t xml:space="preserve">E.1.2.  Punktui</t>
  </si>
  <si>
    <t xml:space="preserve">E.1.3.  Punktui</t>
  </si>
  <si>
    <t>F.4.</t>
  </si>
  <si>
    <t xml:space="preserve">E.2.1  Punktui</t>
  </si>
  <si>
    <t>F.5.</t>
  </si>
  <si>
    <t>E.2.2. Punktui</t>
  </si>
  <si>
    <t>F.6.</t>
  </si>
  <si>
    <t xml:space="preserve">E.2.3  Punktui</t>
  </si>
  <si>
    <t>F.7.</t>
  </si>
  <si>
    <t xml:space="preserve">E.2.4  Punktui</t>
  </si>
  <si>
    <t>F.8.</t>
  </si>
  <si>
    <t xml:space="preserve">E.2.5  Punktui</t>
  </si>
  <si>
    <t>F.9.</t>
  </si>
  <si>
    <t xml:space="preserve">E.2.6  Punktui</t>
  </si>
  <si>
    <t>F.10.</t>
  </si>
  <si>
    <t xml:space="preserve">E.3.1.  Punktui</t>
  </si>
  <si>
    <t>F.11.</t>
  </si>
  <si>
    <t xml:space="preserve">E.4.1  Punktui</t>
  </si>
  <si>
    <t>F.12.</t>
  </si>
  <si>
    <t xml:space="preserve">E.4.2  Punktui</t>
  </si>
  <si>
    <t>F.13.</t>
  </si>
  <si>
    <t xml:space="preserve">E.4.3  Punktui</t>
  </si>
  <si>
    <t>F.14.</t>
  </si>
  <si>
    <t xml:space="preserve">E.4.4  Punktui</t>
  </si>
  <si>
    <t>F.15.</t>
  </si>
  <si>
    <t xml:space="preserve">E.4.5  Punktui</t>
  </si>
  <si>
    <t>F.16.</t>
  </si>
  <si>
    <t xml:space="preserve">E.5.1  Punktui</t>
  </si>
  <si>
    <t>F.17.</t>
  </si>
  <si>
    <t xml:space="preserve">E.5.2.  Punktui</t>
  </si>
  <si>
    <t>F.18.</t>
  </si>
  <si>
    <t xml:space="preserve">E.6.1.  Punktui</t>
  </si>
  <si>
    <t>F.19.</t>
  </si>
  <si>
    <t xml:space="preserve">E.6.2.  Punktui</t>
  </si>
  <si>
    <t>F.20.</t>
  </si>
  <si>
    <t xml:space="preserve">E.6.3.  Punktui</t>
  </si>
  <si>
    <t xml:space="preserve">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</si>
  <si>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</si>
  <si>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taisyklių ir susijusių reikalavimų sąvado 11 priedas</t>
  </si>
  <si>
    <t>RODIKLIS</t>
  </si>
  <si>
    <t>Matavimo vienetai</t>
  </si>
  <si>
    <t>Pastabos</t>
  </si>
  <si>
    <t>A</t>
  </si>
  <si>
    <t xml:space="preserve"> ELEKTROS ENERGIJOS SUVARTOJIMAS TECHNOLOGINĖMS REIKMĖMS REGULIUOJAMOJE VEIKLOJE  (įskaitant pasigamintą)</t>
  </si>
  <si>
    <t>tūkst. kWh</t>
  </si>
  <si>
    <t xml:space="preserve">iš šio skaičiaus:  Elektros energija patalpų šildymui ir eksploatacijai</t>
  </si>
  <si>
    <t>A.1.1.1.</t>
  </si>
  <si>
    <t xml:space="preserve">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</si>
  <si>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</si>
  <si>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</si>
  <si>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</si>
  <si>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</si>
  <si>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</si>
  <si>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</si>
  <si>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</si>
  <si>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</si>
  <si>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</si>
  <si>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</si>
  <si>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</si>
  <si>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</si>
  <si>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A.1.1.8.</t>
  </si>
  <si>
    <t>netiesioginėje veikloje</t>
  </si>
  <si>
    <t xml:space="preserve">Elektros energija vandens ir nuotekų siurbliams,  orapūtėms, maišyklėms ir kitiems technologiniams įrenginiams</t>
  </si>
  <si>
    <t xml:space="preserve">Tuo atveju, jeigu įmonė naudoja bendrą skaitliuką skirtingose veiklose ir  tiesioginėje veikloje naudojamų vandens ir nuotekų siurblių,  orapūčių, maišyklių ir kitų technologinių įrenginių elektros energijos suvartojimas yra skirstomas naudodajant paskirstymo kriterijus, toks elektros energijos suvartojimas parodomas tiesioginėje veikloje. Netiesioginėje veikloje parodomas tarnybų (pvz. avarinė tarnyba), aptarnaujančių skirtingas veiklas technologinių įrenginių elektros energijos suvartojimas.</t>
  </si>
  <si>
    <t>A.1.2.1.</t>
  </si>
  <si>
    <t>A.1.2.2.</t>
  </si>
  <si>
    <t>A.1.2.3.</t>
  </si>
  <si>
    <t>A.1.2.4.</t>
  </si>
  <si>
    <t>A.1.2.5.</t>
  </si>
  <si>
    <t>A.1.2.6.</t>
  </si>
  <si>
    <t>A.1.2.7.</t>
  </si>
  <si>
    <t>A.1.2.8.</t>
  </si>
  <si>
    <t xml:space="preserve">ELEKTROS ENERGIJOS SUVARTOJIMAS REGULIUOJAMOJE VEIKLOJE IŠ VISO  (įskaitant pasigamintą)</t>
  </si>
  <si>
    <t xml:space="preserve">Apskaitos veikloje </t>
  </si>
  <si>
    <t>tiesiogiai ir netiesiogiai</t>
  </si>
  <si>
    <t>Administracinėje veikloje (bendrai) sunaudota elektra</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</si>
  <si>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</si>
  <si>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</si>
  <si>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</si>
  <si>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</si>
  <si>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</si>
  <si>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</si>
  <si>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</si>
  <si>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rFont val="Times New Roman"/>
        <charset val="186"/>
        <family val="1"/>
        <b val="1"/>
        <sz val="10"/>
        <vertAlign val="subscript"/>
        <scheme val="none"/>
      </rPr>
      <t>2</t>
    </r>
    <r>
      <rPr>
        <rFont val="Times New Roman"/>
        <charset val="186"/>
        <family val="1"/>
        <b val="1"/>
        <sz val="10"/>
        <scheme val="none"/>
      </rPr>
      <t>O</t>
    </r>
  </si>
  <si>
    <t>F.1.1.1.</t>
  </si>
  <si>
    <t>Vidutinis svertinis vandens pakėlimo aukštis vandens gavyboje (įvertinant slėgį)</t>
  </si>
  <si>
    <r>
      <t>mH</t>
    </r>
    <r>
      <rPr>
        <rFont val="Times New Roman"/>
        <charset val="186"/>
        <family val="1"/>
        <b val="1"/>
        <i val="1"/>
        <sz val="10"/>
        <vertAlign val="subscript"/>
        <scheme val="none"/>
      </rPr>
      <t>2</t>
    </r>
    <r>
      <rPr>
        <rFont val="Times New Roman"/>
        <charset val="186"/>
        <family val="1"/>
        <b val="1"/>
        <i val="1"/>
        <sz val="10"/>
        <scheme val="none"/>
      </rPr>
      <t>O</t>
    </r>
  </si>
  <si>
    <t>9 priedas</t>
  </si>
  <si>
    <t>F.1.1.2.</t>
  </si>
  <si>
    <t>Vidutinis svertinis vandens pakėlimo aukštis ruošime (įvertinant slėgį)</t>
  </si>
  <si>
    <t>10 priedas</t>
  </si>
  <si>
    <t>F.1.1.3.</t>
  </si>
  <si>
    <t>Vidutinis svertinis vandens pakėlimo aukštis vandens pristatyme (įvertinant slėgį)</t>
  </si>
  <si>
    <t>F.1.1.4.</t>
  </si>
  <si>
    <t>Vidutinis svertinis vandens pakėlimo aukštis gręžiniuose ir pakėlimo stotyse</t>
  </si>
  <si>
    <t>F.1.1.5.</t>
  </si>
  <si>
    <t xml:space="preserve">Išgauto požeminio vandens kiekis  (pirmas pakėlimas)</t>
  </si>
  <si>
    <r>
      <t>tūkst. m</t>
    </r>
    <r>
      <rPr>
        <rFont val="Times New Roman"/>
        <charset val="186"/>
        <family val="1"/>
        <b val="1"/>
        <i val="1"/>
        <sz val="10"/>
        <vertAlign val="superscript"/>
        <scheme val="none"/>
      </rPr>
      <t>3</t>
    </r>
  </si>
  <si>
    <t>8 priedas</t>
  </si>
  <si>
    <t>F.1.1.6.</t>
  </si>
  <si>
    <t>Patiekto geriamojo vandens kiekis (antro pakėlimo perpumpavimo stotyse pakelto vandens kiekis)</t>
  </si>
  <si>
    <t>F.1.1.7.</t>
  </si>
  <si>
    <t>Trečio, ketvirto,..n-to pakėlimo perpumpavimo stotyse pakelto vandens kiekis</t>
  </si>
  <si>
    <t>F.1.2.</t>
  </si>
  <si>
    <t>Elektros energijos suvartojimas vandens ruošimo veikloje</t>
  </si>
  <si>
    <t>kWh/m³</t>
  </si>
  <si>
    <t>F.1.2.1.</t>
  </si>
  <si>
    <t>F.1.2.2.</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</si>
  <si>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</si>
  <si>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</si>
  <si>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</si>
  <si>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</si>
  <si>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</si>
  <si>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</si>
  <si>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</si>
  <si>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</si>
  <si>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</si>
  <si>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F.1.3.4.</t>
  </si>
  <si>
    <t xml:space="preserve">Perpumpuotų nuotekų kiekis  (per per antrąsias, trečiąsias, ketvirtąsias,...n-tąsias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</si>
  <si>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</si>
  <si>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</si>
  <si>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</si>
  <si>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</si>
  <si>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</si>
  <si>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</si>
  <si>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</si>
  <si>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</si>
  <si>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</si>
  <si>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</si>
  <si>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</si>
  <si>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</si>
  <si>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</si>
  <si>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</si>
  <si>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taisyklių ir susijusių reikalavimų sąvado 10 priedas</t>
  </si>
  <si>
    <t>Vidutinis sąlyginis darbuotojų skaičius</t>
  </si>
  <si>
    <t>Vidutinis sąrašinis darbuotojų skaičius</t>
  </si>
  <si>
    <t xml:space="preserve">DARBUOTOJŲ SKAIČIUS ĮMONĖJE IŠ VISO </t>
  </si>
  <si>
    <t>darb.</t>
  </si>
  <si>
    <t>B</t>
  </si>
  <si>
    <t xml:space="preserve">DARBUOTOJŲ SKAIČIUS REGULIUOJAMOJE VEIKLOJE </t>
  </si>
  <si>
    <t>B.1</t>
  </si>
  <si>
    <t xml:space="preserve">Tiesiogiai priskirtų reguliuojamai veiklai darbuotojų skaičius </t>
  </si>
  <si>
    <t>Geriamojo vandens tiekimo (GVT) veikloje</t>
  </si>
  <si>
    <t>B.1.1.1.</t>
  </si>
  <si>
    <t>B.1.1.2.</t>
  </si>
  <si>
    <t>B.1.1.3.</t>
  </si>
  <si>
    <t xml:space="preserve">Nuotekų tvarkymo (NT) veikloje
</t>
  </si>
  <si>
    <t>B.1.2.1.</t>
  </si>
  <si>
    <t xml:space="preserve">iš šio skaičiaus:    nuotekų surinkime</t>
  </si>
  <si>
    <t>B.1.2.2.</t>
  </si>
  <si>
    <t>B.1.2.3.</t>
  </si>
  <si>
    <t>Paviršinių nuotekų tvarkymo veikloje*</t>
  </si>
  <si>
    <t>Apskaitos prietaisų kontrolieriai rodomi prie netiesioginės veiklos</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</si>
  <si>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</si>
  <si>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</si>
  <si>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</si>
  <si>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</si>
  <si>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</si>
  <si>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</si>
  <si>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</si>
  <si>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</si>
  <si>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</si>
  <si>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</si>
  <si>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</si>
  <si>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</si>
  <si>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</si>
  <si>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</si>
  <si>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</si>
  <si>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</si>
  <si>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</si>
  <si>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</si>
  <si>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</si>
  <si>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</si>
  <si>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</si>
  <si>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</si>
  <si>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</si>
  <si>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</si>
  <si>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</si>
  <si>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</si>
  <si>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</si>
  <si>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</si>
  <si>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žm.</t>
  </si>
  <si>
    <t>Pastabos:</t>
  </si>
  <si>
    <t xml:space="preserve">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</si>
  <si>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</si>
  <si>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taisyklių ir susijusių reikalavimų sąvado 8 priedas</t>
  </si>
  <si>
    <t>RODIKLIAI</t>
  </si>
  <si>
    <t xml:space="preserve">G E R I A M A S I S  V A N D U O</t>
  </si>
  <si>
    <t xml:space="preserve">IŠGAUTO POŽEMINIO VANDENS KIEKIS  (pirmas pakėlimas)</t>
  </si>
  <si>
    <r>
      <t>tūkst. m</t>
    </r>
    <r>
      <rPr>
        <rFont val="Times New Roman"/>
        <charset val="186"/>
        <family val="1"/>
        <b val="1"/>
        <sz val="10"/>
        <vertAlign val="superscript"/>
        <scheme val="none"/>
      </rPr>
      <t>3</t>
    </r>
  </si>
  <si>
    <t xml:space="preserve">PARUOŠTO GERIAMOJO VANDENS KIEKIS </t>
  </si>
  <si>
    <t>PATIEKTO GERIAMOJO VANDENS KIEKIS (antro pakėlimo perpumpavimo stotyse pakelto vandens kiekis)</t>
  </si>
  <si>
    <t>3.1.</t>
  </si>
  <si>
    <t xml:space="preserve">     iš šio skaičiaus:                     patiekto daugiabučiams namams*</t>
  </si>
  <si>
    <r>
      <t>tūkst. m</t>
    </r>
    <r>
      <rPr>
        <rFont val="Times New Roman"/>
        <charset val="186"/>
        <family val="1"/>
        <sz val="10"/>
        <vertAlign val="superscript"/>
        <scheme val="none"/>
      </rPr>
      <t>3</t>
    </r>
  </si>
  <si>
    <t>3.1.1.</t>
  </si>
  <si>
    <t xml:space="preserve">iš šio skaičiaus:                                           karšto vandens ruošimui</t>
  </si>
  <si>
    <r>
      <t>tūkst. m</t>
    </r>
    <r>
      <rPr>
        <rFont val="Times New Roman"/>
        <charset val="186"/>
        <family val="1"/>
        <i val="1"/>
        <sz val="10"/>
        <vertAlign val="superscript"/>
        <scheme val="none"/>
      </rPr>
      <t>3</t>
    </r>
  </si>
  <si>
    <t>3.2.</t>
  </si>
  <si>
    <t>tūkst. m3</t>
  </si>
  <si>
    <t>4.</t>
  </si>
  <si>
    <t xml:space="preserve">REALIZUOTAS GERIAMOJO VANDENS KIEKIS  </t>
  </si>
  <si>
    <t>4.1.</t>
  </si>
  <si>
    <t xml:space="preserve">Vartotojams </t>
  </si>
  <si>
    <t>4.1.1.</t>
  </si>
  <si>
    <t xml:space="preserve">                                 Daugiabučiuose namuose</t>
  </si>
  <si>
    <t>4.1.1.1.</t>
  </si>
  <si>
    <t xml:space="preserve">iš šio skaičiaus:         pagal daugiabučių namų įvadinius apskaitos prietaisus (pvz.bendrijos)**</t>
  </si>
  <si>
    <t>4.1.1.2.</t>
  </si>
  <si>
    <t>4.1.2.</t>
  </si>
  <si>
    <t>Individualiuose namuose</t>
  </si>
  <si>
    <t>4.2.</t>
  </si>
  <si>
    <t xml:space="preserve">Abonentams </t>
  </si>
  <si>
    <t>4.2.1.</t>
  </si>
  <si>
    <t xml:space="preserve">iš šio skaičiaus:                                          karšto vandens tiekėjams</t>
  </si>
  <si>
    <t>4.3.</t>
  </si>
  <si>
    <t xml:space="preserve"> Sezoniniams abonentams</t>
  </si>
  <si>
    <t>5.</t>
  </si>
  <si>
    <t>VANDENS KIEKIS SUVARTOTAS PER HIDRANTUS GAISRAMS GESINTI</t>
  </si>
  <si>
    <t>6.</t>
  </si>
  <si>
    <t>NEAPSKAITYTAS VANDENS KIEKIS</t>
  </si>
  <si>
    <t>6.1.</t>
  </si>
  <si>
    <t xml:space="preserve">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</si>
  <si>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</si>
  <si>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</si>
  <si>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</si>
  <si>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</si>
  <si>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</si>
  <si>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</si>
  <si>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</si>
  <si>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 xml:space="preserve">iš šio skaičiaus:                karšto vandens skirtumas</t>
  </si>
  <si>
    <t>N U O T E K O S</t>
  </si>
  <si>
    <t>7.</t>
  </si>
  <si>
    <t xml:space="preserve">SURINKTA BUITINIŲ IR GAMYBINIŲ NUOTEKŲ  </t>
  </si>
  <si>
    <t>7.1.</t>
  </si>
  <si>
    <t xml:space="preserve">iš šio skaičiaus:                                      buitinių ir gamybinių nuotekų tinklais</t>
  </si>
  <si>
    <t>7.2.</t>
  </si>
  <si>
    <t xml:space="preserve">surenkamų asenizacijos transporto priemonėmis </t>
  </si>
  <si>
    <t>8.</t>
  </si>
  <si>
    <t xml:space="preserve">PERPUMPUOTAS BUITINIŲ IR GAMYBINIŲ NUOTEKŲ KIEKIS                                            (per pirmąsias siurblines)</t>
  </si>
  <si>
    <r>
      <t>tūkst. m</t>
    </r>
    <r>
      <rPr>
        <rFont val="Calibri"/>
        <charset val="186"/>
        <family val="1"/>
        <vertAlign val="superscript"/>
        <scheme val="none"/>
      </rPr>
      <t>3</t>
    </r>
  </si>
  <si>
    <r>
      <t>8</t>
    </r>
    <r>
      <rPr>
        <rFont val="Times New Roman"/>
        <family val="1"/>
        <b val="1"/>
        <sz val="10"/>
        <vertAlign val="superscript"/>
        <scheme val="none"/>
      </rPr>
      <t>1</t>
    </r>
  </si>
  <si>
    <t xml:space="preserve">PERPUMPUOTAS BUITINIŲ IR GAMYBINIŲ NUOTEKŲ KIEKIS                                            (per antrąsias, trečiąsias, ketvirtąsias,...n-tąsias siurblines)</t>
  </si>
  <si>
    <r>
      <t>tūkst. m</t>
    </r>
    <r>
      <rPr>
        <rFont val="Calibri"/>
        <charset val="186"/>
        <family val="1"/>
        <vertAlign val="superscript"/>
        <scheme val="none"/>
      </rPr>
      <t>3</t>
    </r>
  </si>
  <si>
    <t>9.</t>
  </si>
  <si>
    <t>IŠVALYTAS BUITINIŲ IR GAMYBINIŲ NUOTEKŲ KIEKIS</t>
  </si>
  <si>
    <t>10.</t>
  </si>
  <si>
    <t xml:space="preserve">SUTVARKYTAS DUMBLO KIEKIS </t>
  </si>
  <si>
    <t>11.</t>
  </si>
  <si>
    <t>REALIZUOTAS BUITINIŲ IR GAMYBINIŲ NUOTEKŲ TVARKYMO PASLAUGOS KIEKIS</t>
  </si>
  <si>
    <t>REALIZUOTAS IŠVALYTŲ BUITINIŲ IR GAMYBINIŲ NUOTEKŲ TVARKYMO PASLAUGOS KIEKIS</t>
  </si>
  <si>
    <t>11.1.</t>
  </si>
  <si>
    <t>Vartotojams už surinkimą</t>
  </si>
  <si>
    <t>11.1.1.</t>
  </si>
  <si>
    <t xml:space="preserve">                                      Daugiabučiuose namuose</t>
  </si>
  <si>
    <t>11.1.1.1.</t>
  </si>
  <si>
    <t xml:space="preserve">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</si>
  <si>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</si>
  <si>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</si>
  <si>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</si>
  <si>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</si>
  <si>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</si>
  <si>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</si>
  <si>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</si>
  <si>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</si>
  <si>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</si>
  <si>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</si>
  <si>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</si>
  <si>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</si>
  <si>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</si>
  <si>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</si>
  <si>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</si>
  <si>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</si>
  <si>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</si>
  <si>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</si>
  <si>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</si>
  <si>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</si>
  <si>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</si>
  <si>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</si>
  <si>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 xml:space="preserve">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</si>
  <si>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</si>
  <si>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</si>
  <si>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</si>
  <si>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</si>
  <si>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</si>
  <si>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</si>
  <si>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</si>
  <si>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</si>
  <si>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</si>
  <si>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</si>
  <si>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</si>
  <si>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</si>
  <si>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</si>
  <si>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</si>
  <si>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</si>
  <si>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</si>
  <si>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</si>
  <si>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</si>
  <si>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</si>
  <si>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</si>
  <si>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</si>
  <si>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</si>
  <si>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</si>
  <si>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</si>
  <si>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geriamojo vandens skirtumas</t>
  </si>
  <si>
    <t>17.3.1.2.</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</si>
  <si>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</si>
  <si>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</si>
  <si>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</si>
  <si>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</si>
  <si>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</si>
  <si>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</si>
  <si>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</si>
  <si>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</si>
  <si>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</si>
  <si>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</si>
  <si>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</si>
  <si>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</si>
  <si>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</si>
  <si>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</si>
  <si>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</si>
  <si>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</si>
  <si>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</si>
  <si>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</si>
  <si>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 xml:space="preserve">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</si>
  <si>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</si>
  <si>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</si>
  <si>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</si>
  <si>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</si>
  <si>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</si>
  <si>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</si>
  <si>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</si>
  <si>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</si>
  <si>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</si>
  <si>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</si>
  <si>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</si>
  <si>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</si>
  <si>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</si>
  <si>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</si>
  <si>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</si>
  <si>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</si>
  <si>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</si>
  <si>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</si>
  <si>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</si>
  <si>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</si>
  <si>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</si>
  <si>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</si>
  <si>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</si>
  <si>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 xml:space="preserve">Abonentai ir vartotojai  kuriems tik tiekiamas vanduo, iš viso</t>
  </si>
  <si>
    <t>24.3.</t>
  </si>
  <si>
    <t xml:space="preserve">Abonentai ir vartotojai kuriems tik centralizuotai surenkamos nuotekos, iš viso </t>
  </si>
  <si>
    <r>
      <t>*</t>
    </r>
    <r>
      <rPr>
        <rFont val="Calibri"/>
        <b val="1"/>
        <i val="1"/>
        <scheme val="none"/>
      </rPr>
      <t>Pildo Ūkio subjektai, kurių 70 proc. ir daugiau daugiabučių namų įvaduose yra įrengta įvadinė apskaita.</t>
    </r>
    <r>
      <rPr>
        <rFont val="Calibri"/>
        <i val="1"/>
        <scheme val="none"/>
      </rPr>
      <t xml:space="preserve"> Patiekto vandens kiekis apskaičiuojamas 1 lentelėje.</t>
    </r>
  </si>
  <si>
    <t>**Realizuotas geriamojo vandens kiekis daugiabučiuose namuose, už kurį atsiskaitoma pagal daugiabučių namų įvadinius apskaitos prietaisus (pvz. Bendrijos)</t>
  </si>
  <si>
    <t xml:space="preserve">1 lentelė. </t>
  </si>
  <si>
    <t>Patiekto geriamojo vandens kiekio daugiabučiuose namuose nustatymas (Pildo Ūkio subjektai, kurių 70 proc. ir daugiau daugiabučių namų įvaduose yra įrengta įvadinė apskaita).</t>
  </si>
  <si>
    <t>Straipsnis</t>
  </si>
  <si>
    <t>įrengta įvadinė</t>
  </si>
  <si>
    <t>neįrengta įvadinė</t>
  </si>
  <si>
    <t>P.1.</t>
  </si>
  <si>
    <t>Geriamojo vandens kiekis patiektas daugiabučiams namams, tūkst. m3</t>
  </si>
  <si>
    <t>P.2.</t>
  </si>
  <si>
    <t>Realizuotas geriamojo vandens kiekis daugiabučiams namams, tūkst.m3 (suma turi sutapti su 4.1.1. eilute), tūkst. m3</t>
  </si>
  <si>
    <t>P.3.</t>
  </si>
  <si>
    <t>Skirtumas daugiabučiuose tarp įvadinės ir apskaitos butuose, proc.</t>
  </si>
  <si>
    <t xml:space="preserve">Ataskaitinio laikotarpio reguliuojamojo ilgalaikio turto likutinės vertės ( suskaičiuotos pagal Sąvado nuostatas) paskirstymo verslo vienetams ir paslaugoms ataskaita  (tūkst. Eur)</t>
  </si>
  <si>
    <t>Geriamojo vandens tiekimo ir nuotekų tvarkymo bei paviršinių nuotekų tvarkymo paslaugų įmonių apskaitos atskyrimo taisyklių ir susijusių reikalavimų sąvado 7 priedas</t>
  </si>
  <si>
    <t>E.2.1. Punktui</t>
  </si>
  <si>
    <t xml:space="preserve">E.2.3.  Punktui</t>
  </si>
  <si>
    <t>E.2.4. Punktui</t>
  </si>
  <si>
    <t>E.2.5. Punktui</t>
  </si>
  <si>
    <t>E.2.6. Punktui</t>
  </si>
  <si>
    <t xml:space="preserve">E.4.3.  Punktui</t>
  </si>
  <si>
    <t xml:space="preserve">E.4.4.  Punktui</t>
  </si>
  <si>
    <t xml:space="preserve">E.4.5.  Punktui</t>
  </si>
  <si>
    <t>Ataskaitinio laikotarpio technologiniai rodikliai forma</t>
  </si>
  <si>
    <t>Geriamojo vandens tiekimo ir nuotekų tvarkymo bei paviršinių nuotekų tvarkymo paslaugų įmonių apskaitos atskyrimo taisyklių ir susijusių reikalavimų sąvado 9 priedas</t>
  </si>
  <si>
    <t xml:space="preserve">TECHNOLOGINIAI    RODIKLIAI</t>
  </si>
  <si>
    <t xml:space="preserve">A. ŪKIO PROJEKTINIS PAJĖGUMAS  </t>
  </si>
  <si>
    <t xml:space="preserve">Vandens išgavimo  </t>
  </si>
  <si>
    <r>
      <t>tūkst.m</t>
    </r>
    <r>
      <rPr>
        <rFont val="Times New Roman"/>
        <charset val="186"/>
        <family val="1"/>
        <b val="1"/>
        <sz val="10"/>
        <vertAlign val="superscript"/>
        <scheme val="none"/>
      </rPr>
      <t>3</t>
    </r>
    <r>
      <rPr>
        <rFont val="Times New Roman"/>
        <charset val="186"/>
        <family val="1"/>
        <b val="1"/>
        <sz val="10"/>
        <scheme val="none"/>
      </rPr>
      <t>/metus</t>
    </r>
  </si>
  <si>
    <t>Vandens ruošimo įrenginių</t>
  </si>
  <si>
    <t>Vandens pakėlimo stočių</t>
  </si>
  <si>
    <t xml:space="preserve">Nuotekų siurblinių </t>
  </si>
  <si>
    <t xml:space="preserve">Paviršinių nuotekų siurblinių </t>
  </si>
  <si>
    <t>Nuotekų valyklų</t>
  </si>
  <si>
    <t>Vidutinis pajėgumas BDS7</t>
  </si>
  <si>
    <r>
      <t>mgO</t>
    </r>
    <r>
      <rPr>
        <rFont val="Times New Roman"/>
        <charset val="186"/>
        <family val="1"/>
        <sz val="10"/>
        <vertAlign val="subscript"/>
        <scheme val="none"/>
      </rPr>
      <t>2</t>
    </r>
    <r>
      <rPr>
        <rFont val="Times New Roman"/>
        <charset val="186"/>
        <family val="1"/>
        <sz val="10"/>
        <scheme val="none"/>
      </rPr>
      <t>/l</t>
    </r>
  </si>
  <si>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</si>
  <si>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</si>
  <si>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</si>
  <si>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</si>
  <si>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</si>
  <si>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</si>
  <si>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</si>
  <si>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</si>
  <si>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</si>
  <si>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</si>
  <si>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</si>
  <si>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</si>
  <si>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</si>
  <si>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</si>
  <si>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 xml:space="preserve">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</si>
  <si>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</si>
  <si>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</si>
  <si>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</si>
  <si>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</si>
  <si>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</si>
  <si>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</si>
  <si>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</si>
  <si>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</si>
  <si>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</si>
  <si>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</si>
  <si>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</si>
  <si>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</si>
  <si>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rFont val="Times New Roman"/>
        <charset val="186"/>
        <family val="1"/>
        <b val="1"/>
        <sz val="10"/>
        <vertAlign val="subscript"/>
        <scheme val="none"/>
      </rPr>
      <t>2</t>
    </r>
    <r>
      <rPr>
        <rFont val="Times New Roman"/>
        <charset val="186"/>
        <family val="1"/>
        <b val="1"/>
        <sz val="10"/>
        <scheme val="none"/>
      </rPr>
      <t>O*</t>
    </r>
  </si>
  <si>
    <t>C. GERIAMOJO VANDENS RUOŠIMAS</t>
  </si>
  <si>
    <t xml:space="preserve">Vandens aeravimo įrenginių skaičius </t>
  </si>
  <si>
    <t xml:space="preserve">iš to skaičiaus:          vandens aeravimas su priverstine aeracija</t>
  </si>
  <si>
    <t>Metinis paruošto vandens kiekis</t>
  </si>
  <si>
    <t>C.1.2.1.</t>
  </si>
  <si>
    <t xml:space="preserve">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</si>
  <si>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</si>
  <si>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</si>
  <si>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</si>
  <si>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</si>
  <si>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</si>
  <si>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</si>
  <si>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</si>
  <si>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</si>
  <si>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</si>
  <si>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</si>
  <si>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 xml:space="preserve">iš to skaičiaus:                                       natrio hipochloritu</t>
  </si>
  <si>
    <t>C.3.1.1.1.</t>
  </si>
  <si>
    <t xml:space="preserve">dezinfekuoto natrio hipochloritu vandens kiekis </t>
  </si>
  <si>
    <t xml:space="preserve">chloru </t>
  </si>
  <si>
    <t>C.3.2.1.</t>
  </si>
  <si>
    <t xml:space="preserve">dezinfekuoto chloru vandens kiekis </t>
  </si>
  <si>
    <t xml:space="preserve">Bokštų  skaičius</t>
  </si>
  <si>
    <t>Rezervuarų skaičius</t>
  </si>
  <si>
    <t>Instaliuotų siurblių skaičius</t>
  </si>
  <si>
    <t>Membraniniai ultrafiltraciniai filtrai</t>
  </si>
  <si>
    <t>Vandens ruošime dirbančių orapūčių ir slėginių smėlio filtrų skaičius</t>
  </si>
  <si>
    <t>Membraniniai osmoso filtrai</t>
  </si>
  <si>
    <r>
      <t>mH</t>
    </r>
    <r>
      <rPr>
        <rFont val="Times New Roman"/>
        <charset val="186"/>
        <family val="1"/>
        <b val="1"/>
        <sz val="10"/>
        <vertAlign val="subscript"/>
        <scheme val="none"/>
      </rPr>
      <t>2</t>
    </r>
    <r>
      <rPr>
        <rFont val="Times New Roman"/>
        <charset val="186"/>
        <family val="1"/>
        <b val="1"/>
        <sz val="10"/>
        <scheme val="none"/>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</si>
  <si>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</si>
  <si>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</si>
  <si>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</si>
  <si>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</si>
  <si>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</si>
  <si>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</si>
  <si>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</si>
  <si>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</si>
  <si>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</si>
  <si>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</si>
  <si>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</si>
  <si>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</si>
  <si>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</si>
  <si>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</si>
  <si>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</si>
  <si>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</si>
  <si>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 xml:space="preserve">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</si>
  <si>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</si>
  <si>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</si>
  <si>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</si>
  <si>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</si>
  <si>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</si>
  <si>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</si>
  <si>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</si>
  <si>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</si>
  <si>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</si>
  <si>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</si>
  <si>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</si>
  <si>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</si>
  <si>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</si>
  <si>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</si>
  <si>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</si>
  <si>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</si>
  <si>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</si>
  <si>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</si>
  <si>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</si>
  <si>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</si>
  <si>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</si>
  <si>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</si>
  <si>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</si>
  <si>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</si>
  <si>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</si>
  <si>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</si>
  <si>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</si>
  <si>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</si>
  <si>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</si>
  <si>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</si>
  <si>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</si>
  <si>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</si>
  <si>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</si>
  <si>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</si>
  <si>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</si>
  <si>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</si>
  <si>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</si>
  <si>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</si>
  <si>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</si>
  <si>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</si>
  <si>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</si>
  <si>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</si>
  <si>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</si>
  <si>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</si>
  <si>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</si>
  <si>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</si>
  <si>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</si>
  <si>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</si>
  <si>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</si>
  <si>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</si>
  <si>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</si>
  <si>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</si>
  <si>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</si>
  <si>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</si>
  <si>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</si>
  <si>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</si>
  <si>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</si>
  <si>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</si>
  <si>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</si>
  <si>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</si>
  <si>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</si>
  <si>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</si>
  <si>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</si>
  <si>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</si>
  <si>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</si>
  <si>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</si>
  <si>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</si>
  <si>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</si>
  <si>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</si>
  <si>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</si>
  <si>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</si>
  <si>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</si>
  <si>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</si>
  <si>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</si>
  <si>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</si>
  <si>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</si>
  <si>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</si>
  <si>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</si>
  <si>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</si>
  <si>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</si>
  <si>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</si>
  <si>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</si>
  <si>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</si>
  <si>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</si>
  <si>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</si>
  <si>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</si>
  <si>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 xml:space="preserve">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</si>
  <si>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</si>
  <si>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</si>
  <si>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</si>
  <si>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</si>
  <si>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</si>
  <si>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</si>
  <si>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</si>
  <si>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</si>
  <si>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</si>
  <si>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</si>
  <si>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</si>
  <si>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</si>
  <si>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</si>
  <si>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</si>
  <si>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</si>
  <si>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</si>
  <si>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</si>
  <si>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</si>
  <si>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</si>
  <si>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</si>
  <si>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</si>
  <si>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</si>
  <si>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</si>
  <si>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</si>
  <si>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</si>
  <si>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 xml:space="preserve">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</si>
  <si>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</si>
  <si>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</si>
  <si>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</si>
  <si>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</si>
  <si>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</si>
  <si>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</si>
  <si>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</si>
  <si>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</si>
  <si>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</si>
  <si>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</si>
  <si>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</si>
  <si>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</si>
  <si>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</si>
  <si>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</si>
  <si>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</si>
  <si>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</si>
  <si>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</si>
  <si>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</si>
  <si>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</si>
  <si>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</si>
  <si>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</si>
  <si>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</si>
  <si>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</si>
  <si>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</si>
  <si>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</si>
  <si>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</si>
  <si>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</si>
  <si>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</si>
  <si>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</si>
  <si>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</si>
  <si>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</si>
  <si>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</si>
  <si>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</si>
  <si>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</si>
  <si>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</si>
  <si>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</si>
  <si>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</si>
  <si>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</si>
  <si>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</si>
  <si>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</si>
  <si>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</si>
  <si>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</si>
  <si>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</si>
  <si>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</si>
  <si>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</si>
  <si>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</si>
  <si>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</si>
  <si>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</si>
  <si>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</si>
  <si>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</si>
  <si>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</si>
  <si>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</si>
  <si>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</si>
  <si>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</si>
  <si>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</si>
  <si>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</si>
  <si>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</si>
  <si>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</si>
  <si>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</si>
  <si>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</si>
  <si>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</si>
  <si>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</si>
  <si>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</si>
  <si>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</si>
  <si>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</si>
  <si>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</si>
  <si>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</si>
  <si>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</si>
  <si>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</si>
  <si>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 xml:space="preserve">J. TRANSPORTO   ŪKIS</t>
  </si>
  <si>
    <t>J.1.</t>
  </si>
  <si>
    <t>Transporto priemonių skaičius</t>
  </si>
  <si>
    <t>J.1.1.</t>
  </si>
  <si>
    <t xml:space="preserve">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</si>
  <si>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</si>
  <si>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</si>
  <si>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</si>
  <si>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</si>
  <si>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</si>
  <si>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</si>
  <si>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</si>
  <si>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</si>
  <si>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</si>
  <si>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 xml:space="preserve">iš šio skaičiaus:                 geriamojo vandens laboratorijai</t>
  </si>
  <si>
    <t>J.1.5.2.</t>
  </si>
  <si>
    <t>nuotekų laboratorijai</t>
  </si>
  <si>
    <t>J.1.5.3.</t>
  </si>
  <si>
    <t>abonentinės tarnybos personalui</t>
  </si>
  <si>
    <t>J.1.5.4.</t>
  </si>
  <si>
    <t>administracijos personalui</t>
  </si>
  <si>
    <t>J.1.5.5.</t>
  </si>
  <si>
    <t>kitų padalinių personalui</t>
  </si>
  <si>
    <r>
      <t>*mH</t>
    </r>
    <r>
      <rPr>
        <rFont val="Times New Roman"/>
        <charset val="186"/>
        <family val="1"/>
        <b val="1"/>
        <sz val="10"/>
        <vertAlign val="subscript"/>
        <scheme val="none"/>
      </rPr>
      <t>2</t>
    </r>
    <r>
      <rPr>
        <rFont val="Times New Roman"/>
        <charset val="186"/>
        <family val="1"/>
        <b val="1"/>
        <sz val="10"/>
        <scheme val="none"/>
      </rPr>
      <t>O</t>
    </r>
  </si>
  <si>
    <t>aukštis, įvertinant slėgį atidavimo taške ir slėgio netektis vamzdyne, išreikštas vandens stulpo aukščio metrais</t>
  </si>
  <si>
    <t>**</t>
  </si>
  <si>
    <t>pildyti tik esant atskirai paviršinių nuotekų tvarkymo sistemai</t>
  </si>
  <si>
    <t xml:space="preserve">Ataskaitinio laikotarpio tikslinio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</si>
  <si>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12 priedas</t>
  </si>
  <si>
    <t>ILGALAIKIO TURTO VIENETŲ SĄRAŠAS</t>
  </si>
  <si>
    <t xml:space="preserve">1.  Inventorinis numeris </t>
  </si>
  <si>
    <t>LR klimato kaitos mažinimo, šiltnamio efektą sukeliančių dujų mažinimo, aplinkos apsaugos tikslus atitinkantis turtas1 (KK)</t>
  </si>
  <si>
    <t xml:space="preserve">Turto vienetas, kurio atnaujinimas  finansuotas nustatant geriamojo vandens tiekimo ir nuotekų tvarkymo bei paviršinių nuotekų tvarkymo kainų papildomą dedamąją pagal Investicijos derinimo tvarkos aprašo 113.1 papunktį (IDA)</t>
  </si>
  <si>
    <t xml:space="preserve">2. Geriamojo vandens gavyba </t>
  </si>
  <si>
    <t>3. Geriamojo vandens ruošimas</t>
  </si>
  <si>
    <t>4. Geriamojo vandens pristatymas</t>
  </si>
  <si>
    <t>5. Nuotekų surinkimas</t>
  </si>
  <si>
    <t>6. Nuotekų valymas</t>
  </si>
  <si>
    <t>7. Nuotekų dumblo tvarkymas</t>
  </si>
  <si>
    <t>8. Paviršinių nuotekų tvarkymas (tik esant atskirai paviršinių nuotekų tvarkymo sistemai)</t>
  </si>
  <si>
    <t>9. Apskaitos veikla</t>
  </si>
  <si>
    <t>10. Kita reguliuojama veikla</t>
  </si>
  <si>
    <t>11. Kitos veiklos (nereguliuojamosios veiklos) verslo vienetas</t>
  </si>
  <si>
    <t>ilgalaikio turto vienetas</t>
  </si>
  <si>
    <t>Įrašyti</t>
  </si>
  <si>
    <t>1. Šiame priede nurodomas turtas (žymimas KK), kuriam pagal Tarybos patvirtintuose Šilumos tiekėjų, nepriklausomų šilumos gamintojų, geriamojo vandens tiekėjų ir nuotekų tvarkytojų investicijų vertinimo ir derinimo tvarkos apraše nustatytus kriterijus ir tvarką skiriamas papildomas 1 proc. investicijų grąžos priedas. Investicijų grąžos 1 proc. priedas skiriamas įgyvendinant LR klimato kaitos mažinimo, šiltnamio efektą sukeliančių dujų mažinimo, aplinkos apsaugos tikslus, nustatytus atskiriems reguliuojamiems sektoriams Nacionalinėje energetinės nepriklausomybės strategijoje, Lietuvos Respublikos Nacionaliniame energetikos ir klimato kaitos srities veiksmų plane 2021–2030 m. ir Nacionalinėje aplinkos apsaugos strategijoje ir prisidedantiems prie teigiamo poveikio šiuose strateginiuose dokumentuose nustatytiems rodikliams.</t>
  </si>
  <si>
    <r>
      <t>2. Šiame stulpelyje pažymimi turto vienetai (žymima raidėmis IDA), kurie pilnai (arba tik turto vieneto dalis) buvo atnaujinti, įvykdžius ilgalaikio turto (ar jo dalies) investicinius projektus finansuotus iš reguliuojamų geriamojo vandens tiekimo ir nuotekų tvarkymo bei paviršinių nuotekų tvarkymo kainų papildomos dedamosios vadovaujantis Šilumos tiekėjų, nepriklausomų šilumos gamintojų, geriamojo vandens tiekėjų ir nuotekų tvarkytojų, paviršinių nuotekų tvarkytojų investicijų vertinimo ir derinimo Valstybinėje energetikos reguliavimo taryboje tvarkos aprašo, patvirtinto 2019 m. balandžio 1 d. Tarybos nutarimu Nr. O3E-93 „Dėl Šilumos tiekėjų, nepriklausomų šilumos gamintojų, geriamojo vandens tiekėjų ir nuotekų tvarkytojų, paviršinių nuotekų tvarkytojų investicijų vertinimo ir derinimo Valstybinėje energetikos reguliavimo taryboje tvarkos aprašo patvirtinimo“ (toliau – Investicijų derinimo tvarkos aprašas), 11</t>
    </r>
    <r>
      <rPr>
        <rFont val="Times New Roman"/>
        <family val="1"/>
        <vertAlign val="superscript"/>
        <scheme val="none"/>
      </rPr>
      <t>3</t>
    </r>
    <r>
      <rPr>
        <rFont val="Times New Roman"/>
        <family val="1"/>
        <scheme val="none"/>
      </rPr>
      <t>.1 papunkčiu.</t>
    </r>
  </si>
  <si>
    <t xml:space="preserve">Ataskaitinio laikotarpio tikslinio reguliuojamojo ilgalaikio turto likutinės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</si>
  <si>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13 priedas</t>
  </si>
</sst>
</file>

<file path=xl/styles.xml><?xml version="1.0" encoding="utf-8"?>
<styleSheet xmlns="http://schemas.openxmlformats.org/spreadsheetml/2006/main">
  <numFmts count="9">
    <numFmt numFmtId="164" formatCode="0.00000"/>
    <numFmt numFmtId="165" formatCode="#,##0.00000"/>
    <numFmt numFmtId="166" formatCode="#,##0.0000"/>
    <numFmt numFmtId="167" formatCode="#,##0.0"/>
    <numFmt numFmtId="168" formatCode="#,##0.000"/>
    <numFmt numFmtId="169" formatCode="_-* #,##0 _L_t_-;-* #,##0 _L_t_-;_-* &quot;-&quot;?? _L_t_-;_-@_-"/>
    <numFmt numFmtId="170" formatCode="0.0"/>
    <numFmt numFmtId="171" formatCode="0.0%"/>
    <numFmt numFmtId="172" formatCode="_-* #,##0.00 _L_t_-;-* #,##0.00 _L_t_-;_-* &quot;-&quot;?? _L_t_-;_-@_-"/>
  </numFmts>
  <fonts count="63">
    <font>
      <sz val="11"/>
      <name val="Calibri"/>
      <family val="2"/>
      <scheme val="minor"/>
    </font>
    <font>
      <i/>
      <sz val="11"/>
      <name val="Times New Roman"/>
      <family val="1"/>
      <charset val="186"/>
    </font>
    <font>
      <i/>
      <sz val="11"/>
      <name val="Calibri"/>
      <charset val="186"/>
      <scheme val="minor"/>
    </font>
    <font>
      <b/>
      <sz val="11"/>
      <name val="Calibri"/>
      <charset val="186"/>
      <scheme val="minor"/>
    </font>
    <font>
      <sz val="11"/>
      <color theme="1"/>
      <name val="Calibri"/>
      <scheme val="minor"/>
    </font>
    <font>
      <sz val="11"/>
      <name val="Calibri"/>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1"/>
      <name val="Times New Roman"/>
      <family val="1"/>
      <charset val="186"/>
    </font>
    <font>
      <b/>
      <sz val="9"/>
      <name val="Times New Roman"/>
      <family val="1"/>
      <charset val="186"/>
    </font>
    <font>
      <b/>
      <sz val="10"/>
      <name val="Times New Roman"/>
      <family val="1"/>
      <charset val="186"/>
    </font>
    <font>
      <i/>
      <sz val="9"/>
      <name val="Times New Roman"/>
      <family val="1"/>
      <charset val="186"/>
    </font>
    <font>
      <i/>
      <sz val="10"/>
      <name val="Times New Roman"/>
      <family val="1"/>
      <charset val="186"/>
    </font>
    <font>
      <b/>
      <i/>
      <sz val="10"/>
      <name val="Times New Roman"/>
      <family val="1"/>
      <charset val="186"/>
    </font>
    <font>
      <b/>
      <sz val="11"/>
      <name val="Calibri"/>
      <scheme val="minor"/>
    </font>
    <font>
      <sz val="11"/>
      <color rgb="FFFF0000"/>
      <name val="Calibri"/>
      <scheme val="minor"/>
    </font>
    <font>
      <b/>
      <sz val="8"/>
      <name val="Arial"/>
      <charset val="186"/>
    </font>
    <font>
      <b/>
      <sz val="11"/>
      <name val="Times New Roman Baltic"/>
      <charset val="186"/>
    </font>
    <font>
      <sz val="8"/>
      <name val="Arial"/>
      <charset val="186"/>
    </font>
    <font>
      <i/>
      <sz val="8"/>
      <name val="Arial"/>
      <charset val="186"/>
    </font>
    <font>
      <sz val="10"/>
      <name val="Arial"/>
      <charset val="186"/>
    </font>
    <font>
      <i/>
      <sz val="10"/>
      <name val="Times New Roman"/>
      <family val="1"/>
    </font>
    <font>
      <i/>
      <sz val="10"/>
      <name val="Calibri"/>
      <charset val="186"/>
      <scheme val="minor"/>
    </font>
    <font>
      <sz val="10"/>
      <name val="Calibri"/>
      <scheme val="minor"/>
    </font>
    <font>
      <i/>
      <sz val="11"/>
      <name val="Calibri"/>
      <scheme val="minor"/>
    </font>
    <font>
      <sz val="9"/>
      <name val="Times New Roman"/>
      <family val="1"/>
    </font>
    <font>
      <sz val="10"/>
      <color indexed="16"/>
      <name val="Arial"/>
      <charset val="186"/>
    </font>
    <font>
      <sz val="10"/>
      <color indexed="18"/>
      <name val="Arial"/>
      <charset val="186"/>
    </font>
    <font>
      <sz val="10"/>
      <color indexed="58"/>
      <name val="Arial"/>
      <charset val="186"/>
    </font>
    <font>
      <i/>
      <sz val="10"/>
      <name val="Arial"/>
      <charset val="186"/>
    </font>
    <font>
      <sz val="10"/>
      <color rgb="FFFF0000"/>
      <name val="Arial"/>
      <charset val="186"/>
    </font>
    <font>
      <i/>
      <sz val="10"/>
      <color rgb="FFFF0000"/>
      <name val="Arial"/>
      <charset val="186"/>
    </font>
    <font>
      <i/>
      <sz val="10"/>
      <color indexed="18"/>
      <name val="Arial"/>
      <charset val="186"/>
    </font>
    <font>
      <sz val="10"/>
      <color rgb="FF0000FF"/>
      <name val="Times New Roman"/>
      <family val="1"/>
      <charset val="186"/>
    </font>
    <font>
      <b/>
      <sz val="10"/>
      <color indexed="58"/>
      <name val="Arial"/>
      <charset val="186"/>
    </font>
    <font>
      <i/>
      <sz val="10"/>
      <color indexed="58"/>
      <name val="Arial"/>
      <charset val="186"/>
    </font>
    <font>
      <sz val="10"/>
      <color indexed="9"/>
      <name val="Arial"/>
      <charset val="186"/>
    </font>
    <font>
      <sz val="10"/>
      <color rgb="FFFF0000"/>
      <name val="Calibri"/>
      <scheme val="minor"/>
    </font>
    <font>
      <sz val="10"/>
      <color indexed="63"/>
      <name val="Arial"/>
      <charset val="186"/>
    </font>
    <font>
      <b/>
      <sz val="10"/>
      <name val="Arial"/>
      <charset val="186"/>
    </font>
    <font>
      <sz val="12"/>
      <name val="Times New Roman"/>
      <family val="1"/>
      <charset val="186"/>
    </font>
    <font>
      <sz val="12"/>
      <name val="Times New Roman Baltic"/>
      <charset val="186"/>
    </font>
    <font>
      <sz val="11"/>
      <color theme="1"/>
      <name val="Calibri"/>
      <charset val="186"/>
      <scheme val="minor"/>
    </font>
    <font>
      <b/>
      <vertAlign val="subscript"/>
      <sz val="10"/>
      <name val="Times New Roman"/>
      <family val="1"/>
      <charset val="186"/>
    </font>
    <font>
      <b/>
      <i/>
      <vertAlign val="subscript"/>
      <sz val="10"/>
      <name val="Times New Roman"/>
      <family val="1"/>
      <charset val="186"/>
    </font>
    <font>
      <b/>
      <i/>
      <vertAlign val="superscript"/>
      <sz val="10"/>
      <name val="Times New Roman"/>
      <family val="1"/>
      <charset val="186"/>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font>
    <font>
      <b/>
      <vertAlign val="superscript"/>
      <sz val="10"/>
      <name val="Times New Roman"/>
      <family val="1"/>
    </font>
    <font>
      <b/>
      <i/>
      <sz val="11"/>
      <name val="Calibri"/>
    </font>
    <font>
      <i/>
      <sz val="11"/>
      <name val="Calibri"/>
    </font>
    <font>
      <vertAlign val="subscript"/>
      <sz val="10"/>
      <name val="Times New Roman"/>
      <family val="1"/>
      <charset val="186"/>
    </font>
    <font>
      <vertAlign val="superscript"/>
      <sz val="11"/>
      <name val="Times New Roman"/>
      <family val="1"/>
    </font>
    <font>
      <sz val="11"/>
      <name val="Times New Roman"/>
      <family val="1"/>
    </font>
  </fonts>
  <fills count="8">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theme="0" tint="-0.14996795556505"/>
        <bgColor indexed="64"/>
      </patternFill>
    </fill>
    <fill>
      <patternFill patternType="solid">
        <fgColor rgb="FFD9D9D9"/>
        <bgColor rgb="FF000000"/>
      </patternFill>
    </fill>
    <fill>
      <patternFill patternType="solid">
        <fgColor theme="0" tint="-0.14996795556505"/>
        <bgColor rgb="FF000000"/>
      </patternFill>
    </fill>
    <fill>
      <patternFill patternType="solid">
        <fgColor theme="0" tint="-0.149998474074526"/>
        <bgColor rgb="FF000000"/>
      </patternFill>
    </fill>
  </fills>
  <borders count="154">
    <border/>
    <border>
      <left style="medium">
        <color rgb="FFFFFFFF"/>
      </left>
      <right style="medium">
        <color rgb="FFFFFFFF"/>
      </right>
      <top style="medium">
        <color rgb="FFFFFFFF"/>
      </top>
      <bottom style="medium">
        <color rgb="FFFFFFFF"/>
      </bottom>
    </border>
    <border>
      <left style="medium">
        <color indexed="64"/>
      </left>
      <right style="medium">
        <color indexed="64"/>
      </right>
      <top style="medium">
        <color indexed="64"/>
      </top>
      <bottom style="medium">
        <color indexed="64"/>
      </bottom>
    </border>
    <border>
      <left style="medium">
        <color indexed="64"/>
      </left>
      <right style="medium">
        <color indexed="64"/>
      </right>
      <top style="thin">
        <color indexed="64"/>
      </top>
      <bottom style="thin">
        <color indexed="64"/>
      </bottom>
    </border>
    <border>
      <left style="medium">
        <color indexed="64"/>
      </left>
      <right style="medium">
        <color indexed="64"/>
      </right>
      <top style="thin">
        <color indexed="64"/>
      </top>
    </border>
    <border>
      <left style="medium">
        <color indexed="64"/>
      </left>
      <right style="medium">
        <color indexed="64"/>
      </right>
      <top style="medium">
        <color indexed="64"/>
      </top>
      <bottom style="thin">
        <color indexed="64"/>
      </bottom>
    </border>
    <border>
      <left style="medium">
        <color indexed="64"/>
      </left>
      <right style="medium">
        <color indexed="64"/>
      </right>
      <bottom style="thin">
        <color indexed="64"/>
      </bottom>
    </border>
    <border>
      <left style="medium">
        <color indexed="64"/>
      </left>
      <right style="medium">
        <color indexed="64"/>
      </right>
      <top style="thin">
        <color indexed="64"/>
      </top>
      <bottom style="medium">
        <color indexed="64"/>
      </bottom>
    </border>
    <border>
      <left style="thin">
        <color indexed="64"/>
      </left>
      <top style="thin">
        <color indexed="64"/>
      </top>
      <bottom style="thin">
        <color indexed="64"/>
      </bottom>
    </border>
    <border>
      <right style="thin">
        <color indexed="64"/>
      </right>
      <top style="thin">
        <color indexed="64"/>
      </top>
      <bottom style="thin">
        <color indexed="64"/>
      </bottom>
    </border>
    <border>
      <left style="medium">
        <color indexed="64"/>
      </left>
      <right style="thin">
        <color indexed="64"/>
      </right>
      <top style="medium">
        <color indexed="64"/>
      </top>
      <bottom style="medium">
        <color indexed="64"/>
      </bottom>
    </border>
    <border>
      <left style="thin">
        <color indexed="64"/>
      </left>
      <right style="thin">
        <color indexed="64"/>
      </right>
      <top style="medium">
        <color indexed="64"/>
      </top>
      <bottom style="medium">
        <color indexed="64"/>
      </bottom>
    </border>
    <border>
      <left style="thin">
        <color indexed="64"/>
      </left>
      <right style="medium">
        <color indexed="64"/>
      </right>
      <top style="medium">
        <color indexed="64"/>
      </top>
      <bottom style="medium">
        <color indexed="64"/>
      </bottom>
    </border>
    <border>
      <left style="medium">
        <color indexed="64"/>
      </left>
      <right style="thin">
        <color indexed="64"/>
      </right>
      <top style="medium">
        <color indexed="64"/>
      </top>
    </border>
    <border>
      <left style="thin">
        <color indexed="64"/>
      </left>
      <right style="thin">
        <color indexed="64"/>
      </right>
      <top style="medium">
        <color indexed="64"/>
      </top>
    </border>
    <border>
      <left style="thin">
        <color indexed="64"/>
      </left>
      <right style="medium">
        <color indexed="64"/>
      </right>
      <top style="medium">
        <color indexed="64"/>
      </top>
    </border>
    <border>
      <left style="medium">
        <color indexed="64"/>
      </left>
      <right style="thin">
        <color indexed="64"/>
      </right>
      <top style="medium">
        <color indexed="64"/>
      </top>
      <bottom style="thin">
        <color indexed="64"/>
      </bottom>
    </border>
    <border>
      <left style="thin">
        <color indexed="64"/>
      </left>
      <right style="thin">
        <color indexed="64"/>
      </right>
      <top style="medium">
        <color indexed="64"/>
      </top>
      <bottom style="thin">
        <color indexed="64"/>
      </bottom>
    </border>
    <border>
      <left style="thin">
        <color indexed="64"/>
      </left>
      <right style="medium">
        <color indexed="64"/>
      </right>
      <top style="medium">
        <color indexed="64"/>
      </top>
      <bottom style="thin">
        <color indexed="64"/>
      </bottom>
    </border>
    <border>
      <left style="medium">
        <color indexed="64"/>
      </left>
      <right style="thin">
        <color indexed="64"/>
      </right>
      <top style="thin">
        <color indexed="64"/>
      </top>
      <bottom style="thin">
        <color indexed="64"/>
      </bottom>
    </border>
    <border>
      <left style="thin">
        <color indexed="64"/>
      </left>
      <right style="thin">
        <color indexed="64"/>
      </right>
      <top style="thin">
        <color indexed="64"/>
      </top>
      <bottom style="thin">
        <color indexed="64"/>
      </bottom>
    </border>
    <border>
      <left style="thin">
        <color indexed="64"/>
      </left>
      <right style="medium">
        <color indexed="64"/>
      </right>
      <top style="thin">
        <color indexed="64"/>
      </top>
      <bottom style="thin">
        <color indexed="64"/>
      </bottom>
    </border>
    <border>
      <left style="medium">
        <color indexed="64"/>
      </left>
      <right style="thin">
        <color indexed="64"/>
      </right>
      <top style="thin">
        <color indexed="64"/>
      </top>
    </border>
    <border>
      <left style="thin">
        <color indexed="64"/>
      </left>
      <right style="thin">
        <color indexed="64"/>
      </right>
      <top style="thin">
        <color indexed="64"/>
      </top>
    </border>
    <border>
      <left style="thin">
        <color indexed="64"/>
      </left>
      <right style="medium">
        <color indexed="64"/>
      </right>
      <top style="thin">
        <color indexed="64"/>
      </top>
    </border>
    <border>
      <left style="thin">
        <color indexed="64"/>
      </left>
      <top style="medium">
        <color indexed="64"/>
      </top>
      <bottom style="thin">
        <color indexed="64"/>
      </bottom>
    </border>
    <border>
      <left style="medium">
        <color indexed="64"/>
      </left>
      <bottom style="thin">
        <color indexed="64"/>
      </bottom>
    </border>
    <border>
      <left style="medium">
        <color indexed="64"/>
      </left>
      <top style="thin">
        <color indexed="64"/>
      </top>
      <bottom style="thin">
        <color indexed="64"/>
      </bottom>
    </border>
    <border>
      <left style="thin">
        <color indexed="64"/>
      </left>
      <right style="medium">
        <color indexed="64"/>
      </right>
      <bottom style="thin">
        <color indexed="64"/>
      </bottom>
    </border>
    <border>
      <left style="medium">
        <color indexed="64"/>
      </left>
      <top style="thin">
        <color indexed="64"/>
      </top>
    </border>
    <border>
      <left style="medium">
        <color indexed="64"/>
      </left>
      <top style="thin">
        <color indexed="64"/>
      </top>
      <bottom style="medium">
        <color indexed="64"/>
      </bottom>
    </border>
    <border>
      <left style="thin">
        <color indexed="64"/>
      </left>
      <right style="thin">
        <color indexed="64"/>
      </right>
      <top style="thin">
        <color indexed="64"/>
      </top>
      <bottom style="medium">
        <color indexed="64"/>
      </bottom>
    </border>
    <border>
      <left style="thin">
        <color indexed="64"/>
      </left>
      <right style="medium">
        <color indexed="64"/>
      </right>
      <top style="thin">
        <color indexed="64"/>
      </top>
      <bottom style="medium">
        <color indexed="64"/>
      </bottom>
    </border>
    <border>
      <left style="medium">
        <color indexed="64"/>
      </left>
      <bottom style="medium">
        <color indexed="64"/>
      </bottom>
    </border>
    <border>
      <left style="thin">
        <color indexed="64"/>
      </left>
      <right style="thin">
        <color indexed="64"/>
      </right>
      <bottom style="medium">
        <color indexed="64"/>
      </bottom>
    </border>
    <border>
      <left style="thin">
        <color indexed="64"/>
      </left>
      <right style="thin">
        <color indexed="64"/>
      </right>
    </border>
    <border>
      <left style="thin">
        <color indexed="64"/>
      </left>
      <right style="medium">
        <color indexed="64"/>
      </right>
      <bottom style="medium">
        <color indexed="64"/>
      </bottom>
    </border>
    <border>
      <left style="medium">
        <color indexed="64"/>
      </left>
      <right style="thin">
        <color indexed="64"/>
      </right>
      <bottom style="thin">
        <color indexed="64"/>
      </bottom>
    </border>
    <border>
      <left style="thin">
        <color indexed="64"/>
      </left>
      <right style="thin">
        <color indexed="64"/>
      </right>
      <bottom style="thin">
        <color indexed="64"/>
      </bottom>
    </border>
    <border>
      <left style="medium">
        <color indexed="64"/>
      </left>
      <right style="thin">
        <color indexed="64"/>
      </right>
      <top style="thin">
        <color indexed="64"/>
      </top>
      <bottom style="medium">
        <color indexed="64"/>
      </bottom>
    </border>
    <border>
      <left style="medium">
        <color indexed="64"/>
      </left>
      <top style="medium">
        <color indexed="64"/>
      </top>
      <bottom style="medium">
        <color indexed="64"/>
      </bottom>
    </border>
    <border>
      <right style="medium">
        <color indexed="64"/>
      </right>
      <top style="medium">
        <color indexed="64"/>
      </top>
      <bottom style="medium">
        <color indexed="64"/>
      </bottom>
    </border>
    <border>
      <left style="thin">
        <color indexed="64"/>
      </left>
      <right style="medium">
        <color indexed="64"/>
      </right>
      <top style="medium">
        <color indexed="64"/>
      </top>
      <bottom style="double">
        <color indexed="64"/>
      </bottom>
    </border>
    <border>
      <left style="medium">
        <color indexed="64"/>
      </left>
      <right style="medium">
        <color indexed="64"/>
      </right>
      <top style="double">
        <color indexed="64"/>
      </top>
      <bottom style="double">
        <color indexed="64"/>
      </bottom>
    </border>
    <border>
      <left style="medium">
        <color indexed="64"/>
      </left>
      <top style="double">
        <color indexed="64"/>
      </top>
      <bottom style="double">
        <color indexed="64"/>
      </bottom>
    </border>
    <border>
      <left style="medium">
        <color indexed="64"/>
      </left>
      <right style="thin">
        <color indexed="64"/>
      </right>
      <top style="double">
        <color indexed="64"/>
      </top>
      <bottom style="double">
        <color indexed="64"/>
      </bottom>
    </border>
    <border>
      <left style="thin">
        <color indexed="64"/>
      </left>
      <right style="thin">
        <color indexed="64"/>
      </right>
      <top style="double">
        <color indexed="64"/>
      </top>
      <bottom style="double">
        <color indexed="64"/>
      </bottom>
    </border>
    <border>
      <left style="thin">
        <color indexed="64"/>
      </left>
      <right style="medium">
        <color indexed="64"/>
      </right>
      <top style="double">
        <color indexed="64"/>
      </top>
      <bottom style="double">
        <color indexed="64"/>
      </bottom>
    </border>
    <border>
      <right style="medium">
        <color indexed="64"/>
      </right>
      <top style="double">
        <color indexed="64"/>
      </top>
      <bottom style="double">
        <color indexed="64"/>
      </bottom>
    </border>
    <border>
      <right style="thin">
        <color indexed="64"/>
      </right>
      <top style="double">
        <color indexed="64"/>
      </top>
      <bottom style="double">
        <color indexed="64"/>
      </bottom>
    </border>
    <border>
      <left style="thin">
        <color indexed="64"/>
      </left>
      <bottom style="thin">
        <color indexed="64"/>
      </bottom>
    </border>
    <border>
      <right style="medium">
        <color indexed="64"/>
      </right>
      <bottom style="thin">
        <color indexed="64"/>
      </bottom>
    </border>
    <border>
      <left style="medium">
        <color indexed="64"/>
      </left>
      <top style="medium">
        <color indexed="64"/>
      </top>
      <bottom style="thin">
        <color indexed="64"/>
      </bottom>
    </border>
    <border>
      <right style="medium">
        <color indexed="64"/>
      </right>
      <top style="medium">
        <color indexed="64"/>
      </top>
      <bottom style="thin">
        <color indexed="64"/>
      </bottom>
    </border>
    <border>
      <right style="thin">
        <color indexed="64"/>
      </right>
      <top style="medium">
        <color indexed="64"/>
      </top>
      <bottom style="thin">
        <color indexed="64"/>
      </bottom>
    </border>
    <border>
      <right style="thin">
        <color indexed="64"/>
      </right>
      <bottom style="thin">
        <color indexed="64"/>
      </bottom>
    </border>
    <border>
      <right style="medium">
        <color indexed="64"/>
      </right>
      <top style="thin">
        <color indexed="64"/>
      </top>
      <bottom style="thin">
        <color indexed="64"/>
      </bottom>
    </border>
    <border>
      <left style="medium">
        <color indexed="64"/>
      </left>
      <right style="medium">
        <color indexed="64"/>
      </right>
    </border>
    <border>
      <left style="thin">
        <color indexed="64"/>
      </left>
      <top style="thin">
        <color indexed="64"/>
      </top>
    </border>
    <border>
      <right style="medium">
        <color indexed="64"/>
      </right>
      <top style="thin">
        <color indexed="64"/>
      </top>
    </border>
    <border>
      <right style="thin">
        <color indexed="64"/>
      </right>
      <top style="thin">
        <color indexed="64"/>
      </top>
    </border>
    <border>
      <left style="medium">
        <color indexed="64"/>
      </left>
      <right style="medium">
        <color indexed="64"/>
      </right>
      <top style="medium">
        <color indexed="64"/>
      </top>
      <bottom style="double">
        <color indexed="64"/>
      </bottom>
    </border>
    <border>
      <left style="medium">
        <color indexed="64"/>
      </left>
      <top style="medium">
        <color indexed="64"/>
      </top>
      <bottom style="double">
        <color indexed="64"/>
      </bottom>
    </border>
    <border>
      <left style="medium">
        <color indexed="64"/>
      </left>
      <right style="thin">
        <color indexed="64"/>
      </right>
      <top style="medium">
        <color indexed="64"/>
      </top>
      <bottom style="double">
        <color indexed="64"/>
      </bottom>
    </border>
    <border>
      <left style="thin">
        <color indexed="64"/>
      </left>
      <right style="thin">
        <color indexed="64"/>
      </right>
      <top style="medium">
        <color indexed="64"/>
      </top>
      <bottom style="double">
        <color indexed="64"/>
      </bottom>
    </border>
    <border>
      <right style="medium">
        <color indexed="64"/>
      </right>
      <top style="medium">
        <color indexed="64"/>
      </top>
      <bottom style="double">
        <color indexed="64"/>
      </bottom>
    </border>
    <border>
      <right style="thin">
        <color indexed="64"/>
      </right>
      <top style="medium">
        <color indexed="64"/>
      </top>
      <bottom style="double">
        <color indexed="64"/>
      </bottom>
    </border>
    <border>
      <left style="medium">
        <color indexed="64"/>
      </left>
      <right style="medium">
        <color indexed="64"/>
      </right>
      <bottom style="double">
        <color indexed="64"/>
      </bottom>
    </border>
    <border>
      <left style="medium">
        <color indexed="64"/>
      </left>
      <bottom style="double">
        <color indexed="64"/>
      </bottom>
    </border>
    <border>
      <left style="medium">
        <color indexed="64"/>
      </left>
      <right style="thin">
        <color indexed="64"/>
      </right>
      <bottom style="double">
        <color indexed="64"/>
      </bottom>
    </border>
    <border>
      <left style="thin">
        <color indexed="64"/>
      </left>
      <right style="thin">
        <color indexed="64"/>
      </right>
      <bottom style="double">
        <color indexed="64"/>
      </bottom>
    </border>
    <border>
      <left style="thin">
        <color indexed="64"/>
      </left>
      <right style="medium">
        <color indexed="64"/>
      </right>
      <bottom style="double">
        <color indexed="64"/>
      </bottom>
    </border>
    <border>
      <right style="medium">
        <color indexed="64"/>
      </right>
      <bottom style="double">
        <color indexed="64"/>
      </bottom>
    </border>
    <border>
      <right style="thin">
        <color indexed="64"/>
      </right>
      <bottom style="double">
        <color indexed="64"/>
      </bottom>
    </border>
    <border>
      <left style="medium">
        <color indexed="64"/>
      </left>
      <top style="thin">
        <color indexed="64"/>
      </top>
      <bottom style="double">
        <color indexed="64"/>
      </bottom>
    </border>
    <border>
      <left style="medium">
        <color indexed="64"/>
      </left>
      <right style="medium">
        <color indexed="64"/>
      </right>
      <top style="thin">
        <color indexed="64"/>
      </top>
      <bottom style="double">
        <color indexed="64"/>
      </bottom>
    </border>
    <border>
      <left style="medium">
        <color indexed="64"/>
      </left>
      <right style="thin">
        <color indexed="64"/>
      </right>
      <top style="thin">
        <color indexed="64"/>
      </top>
      <bottom style="double">
        <color indexed="64"/>
      </bottom>
    </border>
    <border>
      <left style="thin">
        <color indexed="64"/>
      </left>
      <right style="thin">
        <color indexed="64"/>
      </right>
      <top style="thin">
        <color indexed="64"/>
      </top>
      <bottom style="double">
        <color indexed="64"/>
      </bottom>
    </border>
    <border>
      <left style="thin">
        <color indexed="64"/>
      </left>
      <right style="medium">
        <color indexed="64"/>
      </right>
      <top style="thin">
        <color indexed="64"/>
      </top>
      <bottom style="double">
        <color indexed="64"/>
      </bottom>
    </border>
    <border>
      <right style="medium">
        <color indexed="64"/>
      </right>
      <top style="thin">
        <color indexed="64"/>
      </top>
      <bottom style="double">
        <color indexed="64"/>
      </bottom>
    </border>
    <border>
      <right style="thin">
        <color indexed="64"/>
      </right>
      <top style="thin">
        <color indexed="64"/>
      </top>
      <bottom style="double">
        <color indexed="64"/>
      </bottom>
    </border>
    <border>
      <top style="thin">
        <color indexed="64"/>
      </top>
    </border>
    <border>
      <right style="thin">
        <color indexed="64"/>
      </right>
      <top style="thin">
        <color indexed="64"/>
      </top>
      <bottom style="medium">
        <color indexed="64"/>
      </bottom>
    </border>
    <border>
      <left style="medium">
        <color indexed="64"/>
      </left>
    </border>
    <border>
      <top style="thin">
        <color indexed="64"/>
      </top>
      <bottom style="thin">
        <color indexed="64"/>
      </bottom>
    </border>
    <border>
      <left style="medium">
        <color indexed="64"/>
      </left>
      <top style="medium">
        <color indexed="64"/>
      </top>
    </border>
    <border>
      <left style="medium">
        <color indexed="64"/>
      </left>
      <right style="medium">
        <color indexed="64"/>
      </right>
      <top style="medium">
        <color indexed="64"/>
      </top>
    </border>
    <border>
      <right style="medium">
        <color indexed="64"/>
      </right>
      <top style="medium">
        <color indexed="64"/>
      </top>
    </border>
    <border>
      <left style="thin">
        <color indexed="64"/>
      </left>
      <top style="medium">
        <color indexed="64"/>
      </top>
    </border>
    <border>
      <left style="medium">
        <color indexed="64"/>
      </left>
      <right style="double">
        <color indexed="64"/>
      </right>
      <top style="medium">
        <color indexed="64"/>
      </top>
      <bottom style="thin">
        <color indexed="64"/>
      </bottom>
    </border>
    <border>
      <left style="double">
        <color indexed="64"/>
      </left>
      <right style="medium">
        <color indexed="64"/>
      </right>
      <top style="medium">
        <color indexed="64"/>
      </top>
      <bottom style="thin">
        <color indexed="64"/>
      </bottom>
    </border>
    <border>
      <left style="double">
        <color indexed="64"/>
      </left>
      <top style="medium">
        <color indexed="64"/>
      </top>
      <bottom style="thin">
        <color indexed="64"/>
      </bottom>
    </border>
    <border>
      <right style="double">
        <color indexed="64"/>
      </right>
      <top style="medium">
        <color indexed="64"/>
      </top>
      <bottom style="thin">
        <color indexed="64"/>
      </bottom>
    </border>
    <border>
      <left style="double">
        <color indexed="64"/>
      </left>
      <right style="thin">
        <color indexed="64"/>
      </right>
      <top style="medium">
        <color indexed="64"/>
      </top>
      <bottom style="thin">
        <color indexed="64"/>
      </bottom>
    </border>
    <border>
      <left style="medium">
        <color indexed="64"/>
      </left>
      <right style="double">
        <color indexed="64"/>
      </right>
      <top style="thin">
        <color indexed="64"/>
      </top>
      <bottom style="thin">
        <color indexed="64"/>
      </bottom>
    </border>
    <border>
      <left style="double">
        <color indexed="64"/>
      </left>
      <right style="medium">
        <color indexed="64"/>
      </right>
      <bottom style="thin">
        <color indexed="64"/>
      </bottom>
    </border>
    <border>
      <left style="double">
        <color indexed="64"/>
      </left>
      <bottom style="thin">
        <color indexed="64"/>
      </bottom>
    </border>
    <border>
      <left style="double">
        <color indexed="64"/>
      </left>
      <right style="thin">
        <color indexed="64"/>
      </right>
      <bottom style="thin">
        <color indexed="64"/>
      </bottom>
    </border>
    <border>
      <left style="medium">
        <color indexed="64"/>
      </left>
      <right style="double">
        <color indexed="64"/>
      </right>
      <top style="thin">
        <color indexed="64"/>
      </top>
    </border>
    <border>
      <left style="double">
        <color indexed="64"/>
      </left>
      <right style="medium">
        <color indexed="64"/>
      </right>
    </border>
    <border>
      <left style="double">
        <color indexed="64"/>
      </left>
    </border>
    <border>
      <left style="double">
        <color indexed="64"/>
      </left>
      <right style="thin">
        <color indexed="64"/>
      </right>
    </border>
    <border>
      <left style="thin">
        <color indexed="64"/>
      </left>
      <right style="medium">
        <color indexed="64"/>
      </right>
    </border>
    <border>
      <right style="medium">
        <color indexed="64"/>
      </right>
    </border>
    <border>
      <left style="medium">
        <color indexed="64"/>
      </left>
      <right style="double">
        <color indexed="64"/>
      </right>
      <top style="medium">
        <color indexed="64"/>
      </top>
      <bottom style="medium">
        <color indexed="64"/>
      </bottom>
    </border>
    <border>
      <left style="double">
        <color indexed="64"/>
      </left>
      <right style="medium">
        <color indexed="64"/>
      </right>
      <top style="medium">
        <color indexed="64"/>
      </top>
      <bottom style="medium">
        <color indexed="64"/>
      </bottom>
    </border>
    <border>
      <left style="double">
        <color indexed="64"/>
      </left>
      <top style="medium">
        <color indexed="64"/>
      </top>
      <bottom style="medium">
        <color indexed="64"/>
      </bottom>
    </border>
    <border>
      <left style="double">
        <color indexed="64"/>
      </left>
      <right style="thin">
        <color indexed="64"/>
      </right>
      <top style="medium">
        <color indexed="64"/>
      </top>
      <bottom style="medium">
        <color indexed="64"/>
      </bottom>
    </border>
    <border>
      <left style="double">
        <color indexed="64"/>
      </left>
      <right style="double">
        <color indexed="64"/>
      </right>
      <top style="thin">
        <color indexed="64"/>
      </top>
      <bottom style="thin">
        <color indexed="64"/>
      </bottom>
    </border>
    <border>
      <right style="double">
        <color indexed="64"/>
      </right>
      <top style="thin">
        <color indexed="64"/>
      </top>
      <bottom style="thin">
        <color indexed="64"/>
      </bottom>
    </border>
    <border>
      <left style="double">
        <color indexed="64"/>
      </left>
      <top style="thin">
        <color indexed="64"/>
      </top>
      <bottom style="thin">
        <color indexed="64"/>
      </bottom>
    </border>
    <border>
      <left style="double">
        <color indexed="64"/>
      </left>
      <right style="medium">
        <color indexed="64"/>
      </right>
      <top style="thin">
        <color indexed="64"/>
      </top>
      <bottom style="thin">
        <color indexed="64"/>
      </bottom>
    </border>
    <border>
      <left style="double">
        <color indexed="64"/>
      </left>
      <right style="thin">
        <color indexed="64"/>
      </right>
      <top style="thin">
        <color indexed="64"/>
      </top>
      <bottom style="thin">
        <color indexed="64"/>
      </bottom>
    </border>
    <border>
      <left style="medium">
        <color indexed="64"/>
      </left>
      <right style="double">
        <color indexed="64"/>
      </right>
      <top style="medium">
        <color indexed="64"/>
      </top>
      <bottom style="double">
        <color indexed="64"/>
      </bottom>
    </border>
    <border>
      <left style="double">
        <color indexed="64"/>
      </left>
      <right style="medium">
        <color indexed="64"/>
      </right>
      <top style="medium">
        <color indexed="64"/>
      </top>
      <bottom style="double">
        <color indexed="64"/>
      </bottom>
    </border>
    <border>
      <left style="double">
        <color indexed="64"/>
      </left>
      <top style="medium">
        <color indexed="64"/>
      </top>
      <bottom style="double">
        <color indexed="64"/>
      </bottom>
    </border>
    <border>
      <left style="double">
        <color indexed="64"/>
      </left>
      <right style="thin">
        <color indexed="64"/>
      </right>
      <top style="medium">
        <color indexed="64"/>
      </top>
      <bottom style="double">
        <color indexed="64"/>
      </bottom>
    </border>
    <border>
      <left style="thin">
        <color indexed="64"/>
      </left>
      <top style="double">
        <color indexed="64"/>
      </top>
      <bottom style="double">
        <color indexed="64"/>
      </bottom>
    </border>
    <border>
      <left style="medium">
        <color indexed="64"/>
      </left>
      <right style="medium">
        <color indexed="64"/>
      </right>
      <top style="double">
        <color indexed="64"/>
      </top>
      <bottom style="thin">
        <color indexed="64"/>
      </bottom>
    </border>
    <border>
      <left style="medium">
        <color indexed="64"/>
      </left>
      <top style="double">
        <color indexed="64"/>
      </top>
      <bottom style="thin">
        <color indexed="64"/>
      </bottom>
    </border>
    <border>
      <left style="medium">
        <color indexed="64"/>
      </left>
      <right style="thin">
        <color indexed="64"/>
      </right>
      <top style="double">
        <color indexed="64"/>
      </top>
      <bottom style="thin">
        <color indexed="64"/>
      </bottom>
    </border>
    <border>
      <left style="thin">
        <color indexed="64"/>
      </left>
      <right style="thin">
        <color indexed="64"/>
      </right>
      <top style="double">
        <color indexed="64"/>
      </top>
      <bottom style="thin">
        <color indexed="64"/>
      </bottom>
    </border>
    <border>
      <left style="thin">
        <color indexed="64"/>
      </left>
      <right style="medium">
        <color indexed="64"/>
      </right>
      <top style="double">
        <color indexed="64"/>
      </top>
      <bottom style="thin">
        <color indexed="64"/>
      </bottom>
    </border>
    <border>
      <left style="thin">
        <color indexed="64"/>
      </left>
      <top style="double">
        <color indexed="64"/>
      </top>
      <bottom style="thin">
        <color indexed="64"/>
      </bottom>
    </border>
    <border>
      <right style="medium">
        <color indexed="64"/>
      </right>
      <top style="double">
        <color indexed="64"/>
      </top>
      <bottom style="thin">
        <color indexed="64"/>
      </bottom>
    </border>
    <border>
      <right style="thin">
        <color indexed="64"/>
      </right>
      <top style="double">
        <color indexed="64"/>
      </top>
      <bottom style="thin">
        <color indexed="64"/>
      </bottom>
    </border>
    <border>
      <left style="medium">
        <color indexed="64"/>
      </left>
      <right style="medium">
        <color indexed="64"/>
      </right>
      <bottom style="medium">
        <color indexed="64"/>
      </bottom>
    </border>
    <border>
      <left style="thin">
        <color indexed="64"/>
      </left>
      <top style="thin">
        <color indexed="64"/>
      </top>
      <bottom style="medium">
        <color indexed="64"/>
      </bottom>
    </border>
    <border>
      <right style="medium">
        <color indexed="64"/>
      </right>
      <top style="thin">
        <color indexed="64"/>
      </top>
      <bottom style="medium">
        <color indexed="64"/>
      </bottom>
    </border>
    <border>
      <left style="thin">
        <color indexed="64"/>
      </left>
      <top style="medium">
        <color indexed="64"/>
      </top>
      <bottom style="double">
        <color indexed="64"/>
      </bottom>
    </border>
    <border>
      <left style="medium">
        <color indexed="64"/>
      </left>
      <right style="thin">
        <color indexed="64"/>
      </right>
    </border>
    <border>
      <left style="thin">
        <color indexed="64"/>
      </left>
    </border>
    <border>
      <left style="thin">
        <color indexed="64"/>
      </left>
      <top style="medium">
        <color indexed="64"/>
      </top>
      <bottom style="medium">
        <color indexed="64"/>
      </bottom>
    </border>
    <border>
      <left style="thin">
        <color indexed="64"/>
      </left>
      <top style="thin">
        <color indexed="64"/>
      </top>
      <bottom style="double">
        <color indexed="64"/>
      </bottom>
    </border>
    <border>
      <bottom style="thin">
        <color indexed="64"/>
      </bottom>
    </border>
    <border>
      <left style="medium">
        <color indexed="64"/>
      </left>
      <right style="thin">
        <color indexed="64"/>
      </right>
      <bottom style="medium">
        <color indexed="64"/>
      </bottom>
    </border>
    <border>
      <left style="thin">
        <color indexed="64"/>
      </left>
      <bottom style="medium">
        <color indexed="64"/>
      </bottom>
    </border>
    <border>
      <right style="medium">
        <color indexed="64"/>
      </right>
      <bottom style="medium">
        <color indexed="64"/>
      </bottom>
    </border>
    <border>
      <top style="medium">
        <color indexed="64"/>
      </top>
    </border>
    <border>
      <top style="medium">
        <color indexed="64"/>
      </top>
      <bottom style="medium">
        <color indexed="64"/>
      </bottom>
    </border>
    <border>
      <bottom style="medium">
        <color indexed="64"/>
      </bottom>
    </border>
    <border>
      <top style="medium">
        <color indexed="64"/>
      </top>
      <bottom style="thin">
        <color indexed="64"/>
      </bottom>
    </border>
    <border>
      <top style="thin">
        <color indexed="64"/>
      </top>
      <bottom style="medium">
        <color indexed="64"/>
      </bottom>
    </border>
    <border>
      <top style="double">
        <color indexed="64"/>
      </top>
      <bottom style="double">
        <color indexed="64"/>
      </bottom>
    </border>
    <border>
      <left style="medium">
        <color indexed="64"/>
      </left>
      <top style="double">
        <color indexed="64"/>
      </top>
    </border>
    <border>
      <right style="thin">
        <color indexed="64"/>
      </right>
    </border>
    <border>
      <left style="medium">
        <color indexed="64"/>
      </left>
      <right style="double">
        <color indexed="64"/>
      </right>
      <top style="double">
        <color indexed="64"/>
      </top>
      <bottom style="double">
        <color indexed="64"/>
      </bottom>
    </border>
    <border>
      <left style="double">
        <color indexed="64"/>
      </left>
      <right style="medium">
        <color indexed="64"/>
      </right>
      <top style="double">
        <color indexed="64"/>
      </top>
      <bottom style="double">
        <color indexed="64"/>
      </bottom>
    </border>
    <border>
      <left style="medium">
        <color indexed="64"/>
      </left>
      <right style="double">
        <color indexed="64"/>
      </right>
      <bottom style="thin">
        <color indexed="64"/>
      </bottom>
    </border>
    <border>
      <left style="double">
        <color indexed="64"/>
      </left>
      <right style="medium">
        <color indexed="64"/>
      </right>
      <top style="thin">
        <color indexed="64"/>
      </top>
    </border>
    <border>
      <top style="thin">
        <color indexed="64"/>
      </top>
      <bottom style="double">
        <color indexed="64"/>
      </bottom>
    </border>
    <border>
      <left style="double">
        <color indexed="64"/>
      </left>
      <right style="medium">
        <color indexed="64"/>
      </right>
      <top style="thin">
        <color indexed="64"/>
      </top>
      <bottom style="double">
        <color indexed="64"/>
      </bottom>
    </border>
    <border>
      <left style="medium">
        <color indexed="64"/>
      </left>
      <right style="double">
        <color indexed="64"/>
      </right>
    </border>
    <border>
      <left style="double">
        <color indexed="64"/>
      </left>
      <right style="medium">
        <color indexed="64"/>
      </right>
      <top style="thin">
        <color indexed="64"/>
      </top>
      <bottom style="medium">
        <color indexed="64"/>
      </bottom>
    </border>
  </borders>
  <cellStyleXfs count="7">
    <xf numFmtId="0" fontId="0" fillId="0" borderId="0"/>
    <xf numFmtId="0" fontId="0" fillId="0" borderId="0"/>
    <xf numFmtId="0" fontId="47" fillId="0" borderId="0"/>
    <xf numFmtId="0" fontId="48" fillId="0" borderId="0"/>
    <xf numFmtId="172" fontId="49" fillId="0" borderId="0" applyFont="0" applyFill="0" applyBorder="0" applyAlignment="0" applyProtection="0"/>
    <xf numFmtId="0" fontId="0" fillId="0" borderId="0"/>
    <xf numFmtId="0" fontId="49" fillId="0" borderId="0"/>
  </cellStyleXfs>
  <cellXfs count="1506">
    <xf numFmtId="0" fontId="0" fillId="0" borderId="0" xfId="0"/>
    <xf numFmtId="0" fontId="1" fillId="0" borderId="0" xfId="1" applyFont="1"/>
    <xf numFmtId="0" fontId="2" fillId="0" borderId="0" xfId="0" applyFont="1"/>
    <xf numFmtId="0" fontId="3" fillId="0" borderId="0" xfId="0" applyFont="1"/>
    <xf numFmtId="0" fontId="4" fillId="0" borderId="0" xfId="1" applyFont="1"/>
    <xf numFmtId="0" fontId="5" fillId="0" borderId="0" xfId="0" applyFont="1"/>
    <xf numFmtId="0" fontId="5" fillId="0" borderId="1" xfId="0" applyFont="1" applyBorder="1" applyAlignment="1">
      <alignment horizontal="left"/>
    </xf>
    <xf numFmtId="0" fontId="5" fillId="0" borderId="1" xfId="0" applyFont="1" applyBorder="1"/>
    <xf numFmtId="0" fontId="3" fillId="0" borderId="1" xfId="0" applyFont="1" applyBorder="1" applyAlignment="1">
      <alignment horizontal="left"/>
    </xf>
    <xf numFmtId="0" fontId="6" fillId="0" borderId="0" xfId="0" applyFont="1" applyAlignment="1">
      <alignment horizontal="right" vertical="center" wrapText="1"/>
    </xf>
    <xf numFmtId="0" fontId="7" fillId="2" borderId="2" xfId="2" applyFont="1" applyFill="1" applyBorder="1" applyAlignment="1">
      <alignment horizontal="center" vertical="center"/>
    </xf>
    <xf numFmtId="0" fontId="7" fillId="2" borderId="2" xfId="2" applyFont="1" applyFill="1" applyBorder="1" applyAlignment="1">
      <alignment horizontal="center" vertical="center" wrapText="1"/>
    </xf>
    <xf numFmtId="0" fontId="8" fillId="2" borderId="3" xfId="2" applyFont="1" applyFill="1" applyBorder="1" applyAlignment="1">
      <alignment horizontal="center" vertical="center"/>
    </xf>
    <xf numFmtId="0" fontId="7" fillId="2" borderId="3" xfId="2" applyFont="1" applyFill="1" applyBorder="1" applyAlignment="1">
      <alignment horizontal="left" vertical="center" wrapText="1"/>
    </xf>
    <xf numFmtId="0" fontId="9" fillId="2" borderId="3" xfId="2" applyFont="1" applyFill="1" applyBorder="1" applyAlignment="1">
      <alignment horizontal="center" vertical="center"/>
    </xf>
    <xf numFmtId="0" fontId="8" fillId="2" borderId="3" xfId="2" applyFont="1" applyFill="1" applyBorder="1" applyAlignment="1">
      <alignment horizontal="left" vertical="center" wrapText="1"/>
    </xf>
    <xf numFmtId="49" fontId="8" fillId="2" borderId="3" xfId="2" applyNumberFormat="1" applyFont="1" applyFill="1" applyBorder="1" applyAlignment="1">
      <alignment horizontal="center" vertical="center"/>
    </xf>
    <xf numFmtId="0" fontId="8" fillId="2" borderId="4" xfId="2" applyFont="1" applyFill="1" applyBorder="1" applyAlignment="1">
      <alignment horizontal="center" vertical="center"/>
    </xf>
    <xf numFmtId="0" fontId="8" fillId="2" borderId="4" xfId="2" applyFont="1" applyFill="1" applyBorder="1" applyAlignment="1">
      <alignment horizontal="left" vertical="center" wrapText="1"/>
    </xf>
    <xf numFmtId="0" fontId="8" fillId="2" borderId="5" xfId="2" applyFont="1" applyFill="1" applyBorder="1" applyAlignment="1">
      <alignment horizontal="center" vertical="center"/>
    </xf>
    <xf numFmtId="0" fontId="7" fillId="2" borderId="5" xfId="2" applyFont="1" applyFill="1" applyBorder="1" applyAlignment="1">
      <alignment horizontal="left" vertical="center" wrapText="1"/>
    </xf>
    <xf numFmtId="0" fontId="8" fillId="2" borderId="6" xfId="2" applyFont="1" applyFill="1" applyBorder="1" applyAlignment="1">
      <alignment horizontal="center" vertical="center"/>
    </xf>
    <xf numFmtId="0" fontId="8" fillId="2" borderId="6" xfId="2" applyFont="1" applyFill="1" applyBorder="1" applyAlignment="1">
      <alignment horizontal="left" vertical="center" wrapText="1"/>
    </xf>
    <xf numFmtId="2" fontId="8" fillId="2" borderId="3" xfId="2" applyNumberFormat="1" applyFont="1" applyFill="1" applyBorder="1" applyAlignment="1">
      <alignment horizontal="left" vertical="center" wrapText="1"/>
    </xf>
    <xf numFmtId="2" fontId="8" fillId="2" borderId="4" xfId="2" applyNumberFormat="1" applyFont="1" applyFill="1" applyBorder="1" applyAlignment="1">
      <alignment horizontal="left" vertical="center" wrapText="1"/>
    </xf>
    <xf numFmtId="0" fontId="8" fillId="2" borderId="7" xfId="2" applyFont="1" applyFill="1" applyBorder="1" applyAlignment="1">
      <alignment horizontal="center" vertical="center"/>
    </xf>
    <xf numFmtId="2" fontId="8" fillId="2" borderId="7" xfId="2" applyNumberFormat="1" applyFont="1" applyFill="1" applyBorder="1" applyAlignment="1">
      <alignment horizontal="left" vertical="center" wrapText="1"/>
    </xf>
    <xf numFmtId="0" fontId="8" fillId="2" borderId="4"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10" fillId="2" borderId="0" xfId="0" applyFont="1" applyFill="1"/>
    <xf numFmtId="0" fontId="5" fillId="2" borderId="6" xfId="0" applyFont="1" applyFill="1" applyBorder="1" applyAlignment="1">
      <alignment horizontal="center"/>
    </xf>
    <xf numFmtId="0" fontId="9" fillId="2" borderId="5" xfId="2" applyFont="1" applyFill="1" applyBorder="1" applyAlignment="1">
      <alignment horizontal="center" vertical="center"/>
    </xf>
    <xf numFmtId="0" fontId="8" fillId="2" borderId="7" xfId="2" applyFont="1" applyFill="1" applyBorder="1" applyAlignment="1">
      <alignment horizontal="left" vertical="center" wrapText="1"/>
    </xf>
    <xf numFmtId="0" fontId="10" fillId="0" borderId="0" xfId="0" applyFont="1"/>
    <xf numFmtId="0" fontId="11" fillId="0" borderId="0" xfId="0" applyFont="1"/>
    <xf numFmtId="0" fontId="8" fillId="0" borderId="0" xfId="2" applyFont="1" applyAlignment="1">
      <alignment horizontal="left" vertical="center" wrapText="1"/>
    </xf>
    <xf numFmtId="0" fontId="12" fillId="0" borderId="0" xfId="0" applyFont="1"/>
    <xf numFmtId="0" fontId="12" fillId="0" borderId="1" xfId="0" applyFont="1" applyBorder="1" applyAlignment="1" applyProtection="1">
      <alignment horizontal="left"/>
    </xf>
    <xf numFmtId="0" fontId="12" fillId="0" borderId="1" xfId="0" applyFont="1" applyBorder="1" applyProtection="1"/>
    <xf numFmtId="0" fontId="13" fillId="0" borderId="1" xfId="0" applyFont="1" applyBorder="1" applyAlignment="1" applyProtection="1">
      <alignment horizontal="left"/>
    </xf>
    <xf numFmtId="0" fontId="12" fillId="0" borderId="1" xfId="0" applyFont="1" applyBorder="1"/>
    <xf numFmtId="0" fontId="14" fillId="0" borderId="0" xfId="0" applyFont="1" applyAlignment="1">
      <alignment horizontal="right" vertical="center" wrapText="1"/>
    </xf>
    <xf numFmtId="49" fontId="12" fillId="2" borderId="8" xfId="0" applyNumberFormat="1" applyFont="1" applyFill="1" applyBorder="1" applyAlignment="1"/>
    <xf numFmtId="49" fontId="12" fillId="2" borderId="9" xfId="0" applyNumberFormat="1" applyFont="1" applyFill="1" applyBorder="1" applyAlignment="1"/>
    <xf numFmtId="0" fontId="11" fillId="0" borderId="0" xfId="1" applyFont="1"/>
    <xf numFmtId="0" fontId="10" fillId="0" borderId="0" xfId="1" applyFont="1"/>
    <xf numFmtId="0" fontId="11" fillId="0" borderId="1" xfId="1" applyFont="1" applyBorder="1" applyAlignment="1">
      <alignment horizontal="left"/>
    </xf>
    <xf numFmtId="0" fontId="11" fillId="0" borderId="1" xfId="1" applyFont="1" applyBorder="1"/>
    <xf numFmtId="0" fontId="10" fillId="0" borderId="1" xfId="1" applyFont="1" applyBorder="1"/>
    <xf numFmtId="0" fontId="15" fillId="0" borderId="1" xfId="1" applyFont="1" applyBorder="1" applyAlignment="1">
      <alignment horizontal="left"/>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3" fontId="17" fillId="2" borderId="11" xfId="1" applyNumberFormat="1" applyFont="1" applyFill="1" applyBorder="1" applyAlignment="1">
      <alignment horizontal="center" vertical="center"/>
    </xf>
    <xf numFmtId="0" fontId="17" fillId="2" borderId="12" xfId="1" applyFont="1" applyFill="1" applyBorder="1" applyAlignment="1">
      <alignment horizontal="center" vertical="center"/>
    </xf>
    <xf numFmtId="0" fontId="16" fillId="2" borderId="13" xfId="1" applyFont="1" applyFill="1" applyBorder="1" applyAlignment="1">
      <alignment horizontal="center" vertical="center" wrapText="1"/>
    </xf>
    <xf numFmtId="0" fontId="16" fillId="2" borderId="14" xfId="1" applyFont="1" applyFill="1" applyBorder="1" applyAlignment="1">
      <alignment horizontal="center" vertical="center" wrapText="1"/>
    </xf>
    <xf numFmtId="164" fontId="16" fillId="2" borderId="14" xfId="1" applyNumberFormat="1" applyFont="1" applyFill="1" applyBorder="1" applyAlignment="1">
      <alignment horizontal="center" vertical="center"/>
    </xf>
    <xf numFmtId="0" fontId="6" fillId="2" borderId="15" xfId="1" applyFont="1" applyFill="1" applyBorder="1"/>
    <xf numFmtId="165" fontId="16" fillId="2" borderId="14" xfId="1" applyNumberFormat="1" applyFont="1" applyFill="1" applyBorder="1" applyAlignment="1">
      <alignment horizontal="center" vertical="center"/>
    </xf>
    <xf numFmtId="0" fontId="6" fillId="2" borderId="15" xfId="1" applyFont="1" applyFill="1" applyBorder="1" applyAlignment="1">
      <alignment horizontal="center" vertical="center"/>
    </xf>
    <xf numFmtId="165" fontId="11" fillId="0" borderId="0" xfId="1" applyNumberFormat="1" applyFont="1" applyAlignment="1">
      <alignment vertical="center"/>
    </xf>
    <xf numFmtId="0" fontId="16" fillId="2" borderId="16" xfId="1" applyFont="1" applyFill="1" applyBorder="1" applyAlignment="1">
      <alignment horizontal="center" vertical="center" wrapText="1"/>
    </xf>
    <xf numFmtId="0" fontId="16" fillId="2" borderId="17" xfId="1" applyFont="1" applyFill="1" applyBorder="1" applyAlignment="1">
      <alignment vertical="center" wrapText="1"/>
    </xf>
    <xf numFmtId="165" fontId="16" fillId="2" borderId="17" xfId="1" applyNumberFormat="1" applyFont="1" applyFill="1" applyBorder="1" applyAlignment="1">
      <alignment horizontal="center"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wrapText="1"/>
    </xf>
    <xf numFmtId="0" fontId="18" fillId="2" borderId="20" xfId="1" applyFont="1" applyFill="1" applyBorder="1" applyAlignment="1">
      <alignment horizontal="right" vertical="center" wrapText="1"/>
    </xf>
    <xf numFmtId="165" fontId="6" fillId="0" borderId="20" xfId="1" applyNumberFormat="1" applyFont="1" applyBorder="1" applyAlignment="1" applyProtection="1">
      <alignment horizontal="center" vertical="center"/>
      <protection locked="0"/>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wrapText="1"/>
    </xf>
    <xf numFmtId="0" fontId="18" fillId="2" borderId="23" xfId="1" applyFont="1" applyFill="1" applyBorder="1" applyAlignment="1">
      <alignment horizontal="right" vertical="center" wrapText="1"/>
    </xf>
    <xf numFmtId="165" fontId="6" fillId="0" borderId="23" xfId="1" applyNumberFormat="1" applyFont="1" applyBorder="1" applyAlignment="1" applyProtection="1">
      <alignment horizontal="center" vertical="center"/>
      <protection locked="0"/>
    </xf>
    <xf numFmtId="0" fontId="6" fillId="2" borderId="24" xfId="1" applyFont="1" applyFill="1" applyBorder="1" applyAlignment="1">
      <alignment horizontal="center" vertical="center"/>
    </xf>
    <xf numFmtId="0" fontId="16" fillId="2" borderId="19" xfId="1" applyFont="1" applyFill="1" applyBorder="1" applyAlignment="1">
      <alignment horizontal="center" vertical="center" wrapText="1"/>
    </xf>
    <xf numFmtId="0" fontId="16" fillId="2" borderId="20" xfId="1" applyFont="1" applyFill="1" applyBorder="1" applyAlignment="1">
      <alignment vertical="center" wrapText="1"/>
    </xf>
    <xf numFmtId="165" fontId="16" fillId="2" borderId="20" xfId="1" applyNumberFormat="1" applyFont="1" applyFill="1" applyBorder="1" applyAlignment="1">
      <alignment horizontal="center" vertical="center"/>
    </xf>
    <xf numFmtId="165" fontId="6" fillId="2" borderId="17" xfId="1" applyNumberFormat="1" applyFont="1" applyFill="1" applyBorder="1" applyAlignment="1">
      <alignment horizontal="center" vertical="center"/>
    </xf>
    <xf numFmtId="0" fontId="16" fillId="2" borderId="17" xfId="1" applyFont="1" applyFill="1" applyBorder="1" applyAlignment="1">
      <alignment horizontal="center" vertical="center" wrapText="1"/>
    </xf>
    <xf numFmtId="165" fontId="6" fillId="3" borderId="20" xfId="1" applyNumberFormat="1" applyFont="1" applyFill="1" applyBorder="1" applyAlignment="1" applyProtection="1">
      <alignment horizontal="center" vertical="center"/>
      <protection locked="0"/>
    </xf>
    <xf numFmtId="0" fontId="16" fillId="2" borderId="10" xfId="1" applyFont="1" applyFill="1" applyBorder="1" applyAlignment="1">
      <alignment horizontal="center" vertical="center" wrapText="1"/>
    </xf>
    <xf numFmtId="0" fontId="16" fillId="2" borderId="11" xfId="1" applyFont="1" applyFill="1" applyBorder="1" applyAlignment="1">
      <alignment horizontal="center" vertical="center" wrapText="1"/>
    </xf>
    <xf numFmtId="4" fontId="16" fillId="2" borderId="11" xfId="1" applyNumberFormat="1" applyFont="1" applyFill="1" applyBorder="1" applyAlignment="1">
      <alignment horizontal="center" vertical="center"/>
    </xf>
    <xf numFmtId="0" fontId="6" fillId="2" borderId="12" xfId="1" applyFont="1" applyFill="1" applyBorder="1" applyAlignment="1">
      <alignment horizontal="center" vertical="center"/>
    </xf>
    <xf numFmtId="4" fontId="11" fillId="0" borderId="0" xfId="1" applyNumberFormat="1" applyFont="1"/>
    <xf numFmtId="4" fontId="16" fillId="2" borderId="17" xfId="1" applyNumberFormat="1" applyFont="1" applyFill="1" applyBorder="1" applyAlignment="1">
      <alignment horizontal="center" vertical="center"/>
    </xf>
    <xf numFmtId="0" fontId="6" fillId="2" borderId="20" xfId="1" applyFont="1" applyFill="1" applyBorder="1" applyAlignment="1">
      <alignment vertical="center" wrapText="1"/>
    </xf>
    <xf numFmtId="4" fontId="6" fillId="2" borderId="20" xfId="1" applyNumberFormat="1" applyFont="1" applyFill="1" applyBorder="1" applyAlignment="1">
      <alignment horizontal="center" vertical="center"/>
    </xf>
    <xf numFmtId="0" fontId="18" fillId="2" borderId="19" xfId="1" applyFont="1" applyFill="1" applyBorder="1" applyAlignment="1">
      <alignment horizontal="center" vertical="center" wrapText="1"/>
    </xf>
    <xf numFmtId="0" fontId="18" fillId="2" borderId="20" xfId="1" applyFont="1" applyFill="1" applyBorder="1" applyAlignment="1">
      <alignment vertical="center" wrapText="1"/>
    </xf>
    <xf numFmtId="4" fontId="18" fillId="2" borderId="20" xfId="1" applyNumberFormat="1" applyFont="1" applyFill="1" applyBorder="1" applyAlignment="1">
      <alignment horizontal="center" vertical="center"/>
    </xf>
    <xf numFmtId="0" fontId="18" fillId="2" borderId="21" xfId="1" applyFont="1" applyFill="1" applyBorder="1" applyAlignment="1">
      <alignment horizontal="center" vertical="center"/>
    </xf>
    <xf numFmtId="0" fontId="19" fillId="0" borderId="0" xfId="1" applyFont="1"/>
    <xf numFmtId="0" fontId="10" fillId="0" borderId="0" xfId="1" applyFont="1" applyAlignment="1">
      <alignment vertical="center"/>
    </xf>
    <xf numFmtId="0" fontId="6" fillId="2" borderId="23" xfId="1" applyFont="1" applyFill="1" applyBorder="1" applyAlignment="1">
      <alignment vertical="center" wrapText="1"/>
    </xf>
    <xf numFmtId="4" fontId="6" fillId="2" borderId="23" xfId="1" applyNumberFormat="1" applyFont="1" applyFill="1" applyBorder="1" applyAlignment="1">
      <alignment horizontal="center" vertical="center"/>
    </xf>
    <xf numFmtId="0" fontId="16" fillId="2" borderId="25" xfId="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0" xfId="0" applyFont="1" applyFill="1" applyBorder="1" applyAlignment="1">
      <alignment wrapText="1"/>
    </xf>
    <xf numFmtId="4" fontId="10" fillId="0" borderId="20" xfId="0" applyNumberFormat="1" applyFont="1" applyBorder="1" applyAlignment="1" applyProtection="1">
      <alignment horizontal="center" vertical="center" wrapText="1"/>
      <protection locked="0"/>
    </xf>
    <xf numFmtId="0" fontId="10" fillId="2" borderId="21"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0" borderId="0" xfId="1" applyFont="1" applyAlignment="1">
      <alignment wrapText="1"/>
    </xf>
    <xf numFmtId="4" fontId="10" fillId="0" borderId="0" xfId="1" applyNumberFormat="1" applyFont="1" applyAlignment="1">
      <alignment vertical="center"/>
    </xf>
    <xf numFmtId="0" fontId="10" fillId="2" borderId="2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wrapText="1"/>
    </xf>
    <xf numFmtId="4" fontId="10" fillId="0" borderId="31" xfId="0" applyNumberFormat="1" applyFont="1" applyBorder="1" applyAlignment="1" applyProtection="1">
      <alignment horizontal="center" vertical="center" wrapText="1"/>
      <protection locked="0"/>
    </xf>
    <xf numFmtId="0" fontId="10" fillId="2" borderId="32"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4" xfId="0" applyFont="1" applyFill="1" applyBorder="1" applyAlignment="1">
      <alignment horizontal="center" wrapText="1"/>
    </xf>
    <xf numFmtId="4" fontId="10" fillId="0" borderId="35" xfId="0" applyNumberFormat="1" applyFont="1" applyBorder="1" applyAlignment="1" applyProtection="1">
      <alignment horizontal="center" vertical="center" wrapText="1"/>
      <protection locked="0"/>
    </xf>
    <xf numFmtId="0" fontId="10" fillId="2" borderId="36" xfId="0" applyFont="1" applyFill="1" applyBorder="1" applyAlignment="1">
      <alignment horizontal="center" vertical="center" wrapText="1"/>
    </xf>
    <xf numFmtId="0" fontId="16" fillId="2" borderId="34" xfId="1" applyFont="1" applyFill="1" applyBorder="1" applyAlignment="1">
      <alignment horizontal="center" vertical="center" wrapText="1"/>
    </xf>
    <xf numFmtId="4" fontId="16" fillId="0" borderId="11" xfId="1" applyNumberFormat="1" applyFont="1" applyBorder="1" applyAlignment="1" applyProtection="1">
      <alignment horizontal="center" vertical="center"/>
      <protection locked="0"/>
    </xf>
    <xf numFmtId="0" fontId="16" fillId="2" borderId="37" xfId="1" applyFont="1" applyFill="1" applyBorder="1" applyAlignment="1">
      <alignment horizontal="center" vertical="center" wrapText="1"/>
    </xf>
    <xf numFmtId="0" fontId="16" fillId="2" borderId="38" xfId="1" applyFont="1" applyFill="1" applyBorder="1" applyAlignment="1">
      <alignment horizontal="center" vertical="center" wrapText="1"/>
    </xf>
    <xf numFmtId="4" fontId="16" fillId="2" borderId="38" xfId="1" applyNumberFormat="1" applyFont="1" applyFill="1" applyBorder="1" applyAlignment="1">
      <alignment horizontal="center" vertical="center"/>
    </xf>
    <xf numFmtId="0" fontId="6" fillId="2" borderId="28" xfId="1" applyFont="1" applyFill="1" applyBorder="1" applyAlignment="1">
      <alignment horizontal="center" vertical="center"/>
    </xf>
    <xf numFmtId="0" fontId="16" fillId="2" borderId="22" xfId="1" applyFont="1" applyFill="1" applyBorder="1" applyAlignment="1">
      <alignment horizontal="center" vertical="center" wrapText="1"/>
    </xf>
    <xf numFmtId="0" fontId="16" fillId="2" borderId="23" xfId="1" applyFont="1" applyFill="1" applyBorder="1" applyAlignment="1">
      <alignment horizontal="center" vertical="center" wrapText="1"/>
    </xf>
    <xf numFmtId="4" fontId="16" fillId="0" borderId="23" xfId="1" applyNumberFormat="1" applyFont="1" applyBorder="1" applyAlignment="1" applyProtection="1">
      <alignment horizontal="center" vertical="center"/>
      <protection locked="0"/>
    </xf>
    <xf numFmtId="0" fontId="6" fillId="2" borderId="39" xfId="1" applyFont="1" applyFill="1" applyBorder="1" applyAlignment="1">
      <alignment horizontal="center" vertical="center" wrapText="1"/>
    </xf>
    <xf numFmtId="0" fontId="6" fillId="2" borderId="31" xfId="1" applyFont="1" applyFill="1" applyBorder="1" applyAlignment="1">
      <alignment vertical="center" wrapText="1"/>
    </xf>
    <xf numFmtId="4" fontId="6" fillId="2" borderId="31" xfId="1" applyNumberFormat="1" applyFont="1" applyFill="1" applyBorder="1" applyAlignment="1">
      <alignment horizontal="center" vertical="center"/>
    </xf>
    <xf numFmtId="0" fontId="6" fillId="2" borderId="32" xfId="1" applyFont="1" applyFill="1" applyBorder="1" applyAlignment="1">
      <alignment horizontal="center" vertical="center"/>
    </xf>
    <xf numFmtId="165" fontId="5" fillId="0" borderId="0" xfId="0" applyNumberFormat="1" applyFont="1"/>
    <xf numFmtId="165" fontId="5" fillId="0" borderId="1" xfId="0" applyNumberFormat="1" applyFont="1" applyBorder="1"/>
    <xf numFmtId="4" fontId="17" fillId="2" borderId="2" xfId="0" applyNumberFormat="1" applyFont="1" applyFill="1" applyBorder="1" applyAlignment="1">
      <alignment horizontal="center" vertical="center"/>
    </xf>
    <xf numFmtId="4" fontId="17" fillId="2" borderId="40" xfId="0" applyNumberFormat="1" applyFont="1" applyFill="1" applyBorder="1" applyAlignment="1">
      <alignment horizontal="center" vertical="center" wrapText="1"/>
    </xf>
    <xf numFmtId="4" fontId="17" fillId="2" borderId="2" xfId="0" applyNumberFormat="1" applyFont="1" applyFill="1" applyBorder="1" applyAlignment="1">
      <alignment horizontal="center" vertical="center" wrapText="1"/>
    </xf>
    <xf numFmtId="4" fontId="19" fillId="2" borderId="10" xfId="0" applyNumberFormat="1" applyFont="1" applyFill="1" applyBorder="1" applyAlignment="1">
      <alignment horizontal="center" vertical="center" wrapText="1"/>
    </xf>
    <xf numFmtId="4" fontId="19" fillId="2" borderId="11" xfId="0" applyNumberFormat="1" applyFont="1" applyFill="1" applyBorder="1" applyAlignment="1">
      <alignment horizontal="center" vertical="center" wrapText="1"/>
    </xf>
    <xf numFmtId="4" fontId="19" fillId="2" borderId="12" xfId="0" applyNumberFormat="1" applyFont="1" applyFill="1" applyBorder="1" applyAlignment="1">
      <alignment horizontal="center" vertical="center" wrapText="1"/>
    </xf>
    <xf numFmtId="4" fontId="17" fillId="2" borderId="41" xfId="0" applyNumberFormat="1" applyFont="1" applyFill="1" applyBorder="1" applyAlignment="1">
      <alignment horizontal="center" vertical="center" wrapText="1"/>
    </xf>
    <xf numFmtId="4" fontId="19" fillId="2" borderId="42" xfId="0" applyNumberFormat="1" applyFont="1" applyFill="1" applyBorder="1" applyAlignment="1">
      <alignment horizontal="center" vertical="center" wrapText="1"/>
    </xf>
    <xf numFmtId="4" fontId="19" fillId="2" borderId="11" xfId="0" applyNumberFormat="1" applyFont="1" applyFill="1" applyBorder="1" applyAlignment="1" applyProtection="1">
      <alignment horizontal="center" vertical="center" wrapText="1"/>
      <protection hidden="1"/>
    </xf>
    <xf numFmtId="4" fontId="19" fillId="2" borderId="42" xfId="0" applyNumberFormat="1" applyFont="1" applyFill="1" applyBorder="1" applyAlignment="1" applyProtection="1">
      <alignment horizontal="center" vertical="center" wrapText="1"/>
      <protection hidden="1"/>
    </xf>
    <xf numFmtId="4" fontId="7" fillId="2" borderId="41" xfId="0" applyNumberFormat="1" applyFont="1" applyFill="1" applyBorder="1" applyAlignment="1">
      <alignment horizontal="center" vertical="center" wrapText="1"/>
    </xf>
    <xf numFmtId="4" fontId="17" fillId="2" borderId="43" xfId="0" applyNumberFormat="1" applyFont="1" applyFill="1" applyBorder="1" applyAlignment="1">
      <alignment horizontal="center" vertical="center"/>
    </xf>
    <xf numFmtId="4" fontId="17" fillId="2" borderId="44" xfId="0" applyNumberFormat="1" applyFont="1" applyFill="1" applyBorder="1" applyAlignment="1">
      <alignment horizontal="center" vertical="center" wrapText="1"/>
    </xf>
    <xf numFmtId="4" fontId="19" fillId="2" borderId="44" xfId="0" applyNumberFormat="1" applyFont="1" applyFill="1" applyBorder="1" applyAlignment="1">
      <alignment horizontal="center" vertical="center"/>
    </xf>
    <xf numFmtId="4" fontId="19" fillId="2" borderId="43" xfId="0" applyNumberFormat="1" applyFont="1" applyFill="1" applyBorder="1" applyAlignment="1">
      <alignment horizontal="center" vertical="center"/>
    </xf>
    <xf numFmtId="4" fontId="19" fillId="2" borderId="45" xfId="0" applyNumberFormat="1" applyFont="1" applyFill="1" applyBorder="1" applyAlignment="1">
      <alignment horizontal="center" vertical="center"/>
    </xf>
    <xf numFmtId="4" fontId="19" fillId="2" borderId="46" xfId="0" applyNumberFormat="1" applyFont="1" applyFill="1" applyBorder="1" applyAlignment="1">
      <alignment horizontal="center" vertical="center"/>
    </xf>
    <xf numFmtId="4" fontId="19" fillId="2" borderId="47" xfId="0" applyNumberFormat="1" applyFont="1" applyFill="1" applyBorder="1" applyAlignment="1">
      <alignment horizontal="center" vertical="center"/>
    </xf>
    <xf numFmtId="4" fontId="19" fillId="2" borderId="48" xfId="0" applyNumberFormat="1" applyFont="1" applyFill="1" applyBorder="1" applyAlignment="1">
      <alignment horizontal="center" vertical="center"/>
    </xf>
    <xf numFmtId="4" fontId="19" fillId="2" borderId="49" xfId="0" applyNumberFormat="1" applyFont="1" applyFill="1" applyBorder="1" applyAlignment="1">
      <alignment horizontal="center" vertical="center"/>
    </xf>
    <xf numFmtId="4" fontId="17" fillId="2" borderId="6" xfId="0" applyNumberFormat="1" applyFont="1" applyFill="1" applyBorder="1" applyAlignment="1">
      <alignment horizontal="center" vertical="center"/>
    </xf>
    <xf numFmtId="4" fontId="17" fillId="2" borderId="50" xfId="0" applyNumberFormat="1" applyFont="1" applyFill="1" applyBorder="1" applyAlignment="1">
      <alignment horizontal="left" vertical="center" wrapText="1"/>
    </xf>
    <xf numFmtId="4" fontId="17" fillId="2" borderId="26" xfId="0" applyNumberFormat="1" applyFont="1" applyFill="1" applyBorder="1" applyAlignment="1">
      <alignment horizontal="center" vertical="center" wrapText="1"/>
    </xf>
    <xf numFmtId="4" fontId="17" fillId="2" borderId="6" xfId="0" applyNumberFormat="1" applyFont="1" applyFill="1" applyBorder="1" applyAlignment="1">
      <alignment horizontal="center" vertical="center" wrapText="1"/>
    </xf>
    <xf numFmtId="4" fontId="17" fillId="2" borderId="37" xfId="0" applyNumberFormat="1" applyFont="1" applyFill="1" applyBorder="1" applyAlignment="1">
      <alignment horizontal="center" vertical="center" wrapText="1"/>
    </xf>
    <xf numFmtId="4" fontId="17" fillId="2" borderId="38" xfId="0" applyNumberFormat="1" applyFont="1" applyFill="1" applyBorder="1" applyAlignment="1">
      <alignment horizontal="center" vertical="center" wrapText="1"/>
    </xf>
    <xf numFmtId="4" fontId="17" fillId="2" borderId="28" xfId="0" applyNumberFormat="1" applyFont="1" applyFill="1" applyBorder="1" applyAlignment="1">
      <alignment horizontal="center" vertical="center" wrapText="1"/>
    </xf>
    <xf numFmtId="4" fontId="17" fillId="2" borderId="51" xfId="0" applyNumberFormat="1" applyFont="1" applyFill="1" applyBorder="1" applyAlignment="1">
      <alignment horizontal="center" vertical="center" wrapText="1"/>
    </xf>
    <xf numFmtId="4" fontId="17" fillId="2" borderId="5" xfId="0" applyNumberFormat="1" applyFont="1" applyFill="1" applyBorder="1" applyAlignment="1">
      <alignment horizontal="center" vertical="center"/>
    </xf>
    <xf numFmtId="4" fontId="17" fillId="2" borderId="25" xfId="0" applyNumberFormat="1" applyFont="1" applyFill="1" applyBorder="1" applyAlignment="1">
      <alignment horizontal="left" vertical="center" wrapText="1"/>
    </xf>
    <xf numFmtId="4" fontId="17" fillId="2" borderId="52" xfId="0" applyNumberFormat="1" applyFont="1" applyFill="1" applyBorder="1" applyAlignment="1">
      <alignment horizontal="center" vertical="center" wrapText="1"/>
    </xf>
    <xf numFmtId="4" fontId="17" fillId="2" borderId="5" xfId="0" applyNumberFormat="1" applyFont="1" applyFill="1" applyBorder="1" applyAlignment="1">
      <alignment horizontal="center" vertical="center" wrapText="1"/>
    </xf>
    <xf numFmtId="4" fontId="17" fillId="2" borderId="16" xfId="0" applyNumberFormat="1" applyFont="1" applyFill="1" applyBorder="1" applyAlignment="1">
      <alignment horizontal="center" vertical="center" wrapText="1"/>
    </xf>
    <xf numFmtId="4" fontId="17" fillId="2" borderId="17" xfId="0" applyNumberFormat="1" applyFont="1" applyFill="1" applyBorder="1" applyAlignment="1">
      <alignment horizontal="center" vertical="center" wrapText="1"/>
    </xf>
    <xf numFmtId="4" fontId="17" fillId="2" borderId="18" xfId="0" applyNumberFormat="1" applyFont="1" applyFill="1" applyBorder="1" applyAlignment="1">
      <alignment horizontal="center" vertical="center" wrapText="1"/>
    </xf>
    <xf numFmtId="4" fontId="17" fillId="2" borderId="53" xfId="0" applyNumberFormat="1" applyFont="1" applyFill="1" applyBorder="1" applyAlignment="1">
      <alignment horizontal="center" vertical="center" wrapText="1"/>
    </xf>
    <xf numFmtId="4" fontId="17" fillId="2" borderId="54" xfId="0" applyNumberFormat="1" applyFont="1" applyFill="1" applyBorder="1" applyAlignment="1">
      <alignment horizontal="center" vertical="center" wrapText="1"/>
    </xf>
    <xf numFmtId="4" fontId="19" fillId="2" borderId="6" xfId="0" applyNumberFormat="1" applyFont="1" applyFill="1" applyBorder="1" applyAlignment="1">
      <alignment horizontal="right" vertical="center"/>
    </xf>
    <xf numFmtId="4" fontId="19" fillId="2" borderId="50" xfId="0" applyNumberFormat="1" applyFont="1" applyFill="1" applyBorder="1" applyAlignment="1">
      <alignment horizontal="right" vertical="center" wrapText="1"/>
    </xf>
    <xf numFmtId="4" fontId="19" fillId="2" borderId="26" xfId="0" applyNumberFormat="1" applyFont="1" applyFill="1" applyBorder="1" applyAlignment="1">
      <alignment horizontal="center" vertical="center" wrapText="1"/>
    </xf>
    <xf numFmtId="4" fontId="19" fillId="2" borderId="6" xfId="0" applyNumberFormat="1" applyFont="1" applyFill="1" applyBorder="1" applyAlignment="1">
      <alignment horizontal="center" vertical="center" wrapText="1"/>
    </xf>
    <xf numFmtId="4" fontId="19" fillId="2" borderId="37" xfId="0" applyNumberFormat="1" applyFont="1" applyFill="1" applyBorder="1" applyAlignment="1">
      <alignment horizontal="center" vertical="center" wrapText="1"/>
    </xf>
    <xf numFmtId="4" fontId="19" fillId="2" borderId="38" xfId="0" applyNumberFormat="1" applyFont="1" applyFill="1" applyBorder="1" applyAlignment="1">
      <alignment horizontal="center" vertical="center" wrapText="1"/>
    </xf>
    <xf numFmtId="4" fontId="19" fillId="2" borderId="28" xfId="0" applyNumberFormat="1" applyFont="1" applyFill="1" applyBorder="1" applyAlignment="1">
      <alignment horizontal="center" vertical="center" wrapText="1"/>
    </xf>
    <xf numFmtId="4" fontId="19" fillId="2" borderId="51" xfId="0" applyNumberFormat="1" applyFont="1" applyFill="1" applyBorder="1" applyAlignment="1">
      <alignment horizontal="center" vertical="center" wrapText="1"/>
    </xf>
    <xf numFmtId="4" fontId="19" fillId="2" borderId="55" xfId="0" applyNumberFormat="1" applyFont="1" applyFill="1" applyBorder="1" applyAlignment="1">
      <alignment horizontal="center" vertical="center" wrapText="1"/>
    </xf>
    <xf numFmtId="165" fontId="2" fillId="0" borderId="0" xfId="0" applyNumberFormat="1" applyFont="1"/>
    <xf numFmtId="4" fontId="19" fillId="2" borderId="6" xfId="0" applyNumberFormat="1" applyFont="1" applyFill="1" applyBorder="1" applyAlignment="1">
      <alignment horizontal="center" vertical="center"/>
    </xf>
    <xf numFmtId="4" fontId="19" fillId="2" borderId="8" xfId="0" applyNumberFormat="1" applyFont="1" applyFill="1" applyBorder="1" applyAlignment="1">
      <alignment horizontal="right" vertical="center" wrapText="1"/>
    </xf>
    <xf numFmtId="4" fontId="19" fillId="2" borderId="27" xfId="0" applyNumberFormat="1" applyFont="1" applyFill="1" applyBorder="1" applyAlignment="1">
      <alignment horizontal="center" vertical="center" wrapText="1"/>
    </xf>
    <xf numFmtId="4" fontId="19" fillId="2" borderId="3" xfId="0" applyNumberFormat="1" applyFont="1" applyFill="1" applyBorder="1" applyAlignment="1">
      <alignment horizontal="center" vertical="center" wrapText="1"/>
    </xf>
    <xf numFmtId="4" fontId="19" fillId="2" borderId="19" xfId="0" applyNumberFormat="1" applyFont="1" applyFill="1" applyBorder="1" applyAlignment="1">
      <alignment horizontal="center" vertical="center" wrapText="1"/>
    </xf>
    <xf numFmtId="4" fontId="19" fillId="2" borderId="20" xfId="0" applyNumberFormat="1" applyFont="1" applyFill="1" applyBorder="1" applyAlignment="1">
      <alignment horizontal="center" vertical="center" wrapText="1"/>
    </xf>
    <xf numFmtId="4" fontId="19" fillId="2" borderId="21" xfId="0" applyNumberFormat="1" applyFont="1" applyFill="1" applyBorder="1" applyAlignment="1">
      <alignment horizontal="center" vertical="center" wrapText="1"/>
    </xf>
    <xf numFmtId="4" fontId="19" fillId="2" borderId="56" xfId="0" applyNumberFormat="1" applyFont="1" applyFill="1" applyBorder="1" applyAlignment="1">
      <alignment horizontal="center" vertical="center" wrapText="1"/>
    </xf>
    <xf numFmtId="4" fontId="19" fillId="2" borderId="9" xfId="0" applyNumberFormat="1" applyFont="1" applyFill="1" applyBorder="1" applyAlignment="1">
      <alignment horizontal="center" vertical="center" wrapText="1"/>
    </xf>
    <xf numFmtId="4" fontId="19" fillId="2" borderId="57" xfId="0" applyNumberFormat="1" applyFont="1" applyFill="1" applyBorder="1" applyAlignment="1">
      <alignment horizontal="center" vertical="center"/>
    </xf>
    <xf numFmtId="4" fontId="19" fillId="2" borderId="58" xfId="0" applyNumberFormat="1" applyFont="1" applyFill="1" applyBorder="1" applyAlignment="1">
      <alignment horizontal="right" vertical="center" wrapText="1"/>
    </xf>
    <xf numFmtId="4" fontId="19" fillId="2" borderId="29" xfId="0" applyNumberFormat="1" applyFont="1" applyFill="1" applyBorder="1" applyAlignment="1">
      <alignment horizontal="center" vertical="center" wrapText="1"/>
    </xf>
    <xf numFmtId="4" fontId="19" fillId="2" borderId="4" xfId="0" applyNumberFormat="1" applyFont="1" applyFill="1" applyBorder="1" applyAlignment="1">
      <alignment horizontal="center" vertical="center" wrapText="1"/>
    </xf>
    <xf numFmtId="4" fontId="19" fillId="2" borderId="22" xfId="0" applyNumberFormat="1" applyFont="1" applyFill="1" applyBorder="1" applyAlignment="1">
      <alignment horizontal="center" vertical="center" wrapText="1"/>
    </xf>
    <xf numFmtId="4" fontId="19" fillId="2" borderId="23" xfId="0" applyNumberFormat="1" applyFont="1" applyFill="1" applyBorder="1" applyAlignment="1">
      <alignment horizontal="center" vertical="center" wrapText="1"/>
    </xf>
    <xf numFmtId="4" fontId="19" fillId="2" borderId="24" xfId="0" applyNumberFormat="1" applyFont="1" applyFill="1" applyBorder="1" applyAlignment="1">
      <alignment horizontal="center" vertical="center" wrapText="1"/>
    </xf>
    <xf numFmtId="4" fontId="19" fillId="2" borderId="59" xfId="0" applyNumberFormat="1" applyFont="1" applyFill="1" applyBorder="1" applyAlignment="1">
      <alignment horizontal="center" vertical="center" wrapText="1"/>
    </xf>
    <xf numFmtId="4" fontId="19" fillId="2" borderId="60" xfId="0" applyNumberFormat="1" applyFont="1" applyFill="1" applyBorder="1" applyAlignment="1">
      <alignment horizontal="center" vertical="center" wrapText="1"/>
    </xf>
    <xf numFmtId="4" fontId="17" fillId="2" borderId="25" xfId="0" applyNumberFormat="1" applyFont="1" applyFill="1" applyBorder="1" applyAlignment="1">
      <alignment wrapText="1"/>
    </xf>
    <xf numFmtId="4" fontId="19" fillId="2" borderId="8" xfId="0" applyNumberFormat="1" applyFont="1" applyFill="1" applyBorder="1" applyAlignment="1">
      <alignment horizontal="right" wrapText="1"/>
    </xf>
    <xf numFmtId="4" fontId="5" fillId="0" borderId="0" xfId="0" applyNumberFormat="1" applyFont="1"/>
    <xf numFmtId="4" fontId="17" fillId="2" borderId="61" xfId="0" applyNumberFormat="1" applyFont="1" applyFill="1" applyBorder="1" applyAlignment="1">
      <alignment horizontal="center" vertical="center" wrapText="1"/>
    </xf>
    <xf numFmtId="4" fontId="17" fillId="2" borderId="62" xfId="0" applyNumberFormat="1" applyFont="1" applyFill="1" applyBorder="1" applyAlignment="1">
      <alignment horizontal="left" vertical="center" wrapText="1"/>
    </xf>
    <xf numFmtId="165" fontId="17" fillId="2" borderId="62" xfId="0" applyNumberFormat="1" applyFont="1" applyFill="1" applyBorder="1" applyAlignment="1">
      <alignment horizontal="center" vertical="center" wrapText="1"/>
    </xf>
    <xf numFmtId="165" fontId="17" fillId="2" borderId="61" xfId="0" applyNumberFormat="1" applyFont="1" applyFill="1" applyBorder="1" applyAlignment="1">
      <alignment horizontal="center" vertical="center" wrapText="1"/>
    </xf>
    <xf numFmtId="165" fontId="17" fillId="2" borderId="63" xfId="0" applyNumberFormat="1" applyFont="1" applyFill="1" applyBorder="1" applyAlignment="1">
      <alignment horizontal="center" vertical="center" wrapText="1"/>
    </xf>
    <xf numFmtId="165" fontId="17" fillId="2" borderId="64" xfId="0" applyNumberFormat="1" applyFont="1" applyFill="1" applyBorder="1" applyAlignment="1">
      <alignment horizontal="center" vertical="center" wrapText="1"/>
    </xf>
    <xf numFmtId="165" fontId="17" fillId="2" borderId="42" xfId="0" applyNumberFormat="1" applyFont="1" applyFill="1" applyBorder="1" applyAlignment="1">
      <alignment horizontal="center" vertical="center" wrapText="1"/>
    </xf>
    <xf numFmtId="165" fontId="17" fillId="2" borderId="65" xfId="0" applyNumberFormat="1" applyFont="1" applyFill="1" applyBorder="1" applyAlignment="1">
      <alignment horizontal="center" vertical="center" wrapText="1"/>
    </xf>
    <xf numFmtId="165" fontId="17" fillId="2" borderId="66" xfId="0" applyNumberFormat="1" applyFont="1" applyFill="1" applyBorder="1" applyAlignment="1">
      <alignment horizontal="center" vertical="center" wrapText="1"/>
    </xf>
    <xf numFmtId="165" fontId="20" fillId="2" borderId="61" xfId="0" applyNumberFormat="1" applyFont="1" applyFill="1" applyBorder="1" applyAlignment="1">
      <alignment horizontal="center" vertical="center" wrapText="1"/>
    </xf>
    <xf numFmtId="4" fontId="17" fillId="2" borderId="67" xfId="0" applyNumberFormat="1" applyFont="1" applyFill="1" applyBorder="1" applyAlignment="1">
      <alignment horizontal="center" vertical="center" wrapText="1"/>
    </xf>
    <xf numFmtId="4" fontId="17" fillId="2" borderId="68" xfId="0" applyNumberFormat="1" applyFont="1" applyFill="1" applyBorder="1" applyAlignment="1">
      <alignment horizontal="center" vertical="center" wrapText="1"/>
    </xf>
    <xf numFmtId="4" fontId="17" fillId="2" borderId="69" xfId="0" applyNumberFormat="1" applyFont="1" applyFill="1" applyBorder="1" applyAlignment="1">
      <alignment horizontal="center" vertical="center" wrapText="1"/>
    </xf>
    <xf numFmtId="4" fontId="17" fillId="2" borderId="70" xfId="0" applyNumberFormat="1" applyFont="1" applyFill="1" applyBorder="1" applyAlignment="1">
      <alignment horizontal="center" vertical="center" wrapText="1"/>
    </xf>
    <xf numFmtId="4" fontId="17" fillId="2" borderId="71" xfId="0" applyNumberFormat="1" applyFont="1" applyFill="1" applyBorder="1" applyAlignment="1">
      <alignment horizontal="center" vertical="center" wrapText="1"/>
    </xf>
    <xf numFmtId="4" fontId="17" fillId="2" borderId="72" xfId="0" applyNumberFormat="1" applyFont="1" applyFill="1" applyBorder="1" applyAlignment="1">
      <alignment horizontal="center" vertical="center" wrapText="1"/>
    </xf>
    <xf numFmtId="4" fontId="17" fillId="2" borderId="73" xfId="0" applyNumberFormat="1" applyFont="1" applyFill="1" applyBorder="1" applyAlignment="1">
      <alignment horizontal="center" vertical="center" wrapText="1"/>
    </xf>
    <xf numFmtId="4" fontId="20" fillId="2" borderId="67" xfId="0" applyNumberFormat="1" applyFont="1" applyFill="1" applyBorder="1" applyAlignment="1">
      <alignment horizontal="center" vertical="center" wrapText="1"/>
    </xf>
    <xf numFmtId="165" fontId="3" fillId="0" borderId="0" xfId="0" applyNumberFormat="1" applyFont="1"/>
    <xf numFmtId="4" fontId="20" fillId="2" borderId="5" xfId="0" applyNumberFormat="1" applyFont="1" applyFill="1" applyBorder="1" applyAlignment="1">
      <alignment horizontal="center" vertical="center" wrapText="1"/>
    </xf>
    <xf numFmtId="4" fontId="17" fillId="2" borderId="52" xfId="0" applyNumberFormat="1" applyFont="1" applyFill="1" applyBorder="1" applyAlignment="1">
      <alignment horizontal="left" vertical="center" wrapText="1"/>
    </xf>
    <xf numFmtId="0" fontId="5" fillId="0" borderId="0" xfId="0" applyFont="1" applyAlignment="1">
      <alignment vertical="center"/>
    </xf>
    <xf numFmtId="4" fontId="10" fillId="2" borderId="3" xfId="0" applyNumberFormat="1" applyFont="1" applyFill="1" applyBorder="1" applyAlignment="1">
      <alignment horizontal="center" vertical="center" wrapText="1"/>
    </xf>
    <xf numFmtId="4" fontId="10" fillId="2" borderId="27" xfId="0" applyNumberFormat="1" applyFont="1" applyFill="1" applyBorder="1" applyAlignment="1">
      <alignment horizontal="right" vertical="center" wrapText="1"/>
    </xf>
    <xf numFmtId="4" fontId="10" fillId="2" borderId="27" xfId="0" applyNumberFormat="1" applyFont="1" applyFill="1" applyBorder="1" applyAlignment="1">
      <alignment horizontal="center" vertical="center" wrapText="1"/>
    </xf>
    <xf numFmtId="4" fontId="10" fillId="2" borderId="19" xfId="0" applyNumberFormat="1" applyFont="1" applyFill="1" applyBorder="1" applyAlignment="1">
      <alignment horizontal="center" vertical="center" wrapText="1"/>
    </xf>
    <xf numFmtId="4" fontId="10" fillId="2" borderId="20" xfId="0" applyNumberFormat="1" applyFont="1" applyFill="1" applyBorder="1" applyAlignment="1">
      <alignment horizontal="center" vertical="center" wrapText="1"/>
    </xf>
    <xf numFmtId="4" fontId="10" fillId="2" borderId="21" xfId="0" applyNumberFormat="1" applyFont="1" applyFill="1" applyBorder="1" applyAlignment="1">
      <alignment horizontal="center" vertical="center" wrapText="1"/>
    </xf>
    <xf numFmtId="4" fontId="10" fillId="2" borderId="56" xfId="0" applyNumberFormat="1" applyFont="1" applyFill="1" applyBorder="1" applyAlignment="1">
      <alignment horizontal="center" vertical="center" wrapText="1"/>
    </xf>
    <xf numFmtId="4" fontId="10" fillId="2" borderId="9" xfId="0" applyNumberFormat="1" applyFont="1" applyFill="1" applyBorder="1" applyAlignment="1">
      <alignment horizontal="center" vertical="center" wrapText="1"/>
    </xf>
    <xf numFmtId="4" fontId="10" fillId="2" borderId="29" xfId="0" applyNumberFormat="1" applyFont="1" applyFill="1" applyBorder="1" applyAlignment="1">
      <alignment horizontal="right" vertical="center" wrapText="1"/>
    </xf>
    <xf numFmtId="4" fontId="10" fillId="2" borderId="29" xfId="0" applyNumberFormat="1" applyFont="1" applyFill="1" applyBorder="1" applyAlignment="1">
      <alignment horizontal="center" vertical="center" wrapText="1"/>
    </xf>
    <xf numFmtId="4" fontId="10" fillId="2" borderId="4" xfId="0" applyNumberFormat="1" applyFont="1" applyFill="1" applyBorder="1" applyAlignment="1">
      <alignment horizontal="center" vertical="center" wrapText="1"/>
    </xf>
    <xf numFmtId="4" fontId="10" fillId="2" borderId="22" xfId="0" applyNumberFormat="1" applyFont="1" applyFill="1" applyBorder="1" applyAlignment="1">
      <alignment horizontal="center" vertical="center" wrapText="1"/>
    </xf>
    <xf numFmtId="4" fontId="10" fillId="2" borderId="23" xfId="0" applyNumberFormat="1" applyFont="1" applyFill="1" applyBorder="1" applyAlignment="1">
      <alignment horizontal="center" vertical="center" wrapText="1"/>
    </xf>
    <xf numFmtId="4" fontId="10" fillId="2" borderId="24" xfId="0" applyNumberFormat="1" applyFont="1" applyFill="1" applyBorder="1" applyAlignment="1">
      <alignment horizontal="center" vertical="center" wrapText="1"/>
    </xf>
    <xf numFmtId="4" fontId="10" fillId="2" borderId="59" xfId="0" applyNumberFormat="1" applyFont="1" applyFill="1" applyBorder="1" applyAlignment="1">
      <alignment horizontal="center" vertical="center" wrapText="1"/>
    </xf>
    <xf numFmtId="4" fontId="10" fillId="2" borderId="60" xfId="0" applyNumberFormat="1" applyFont="1" applyFill="1" applyBorder="1" applyAlignment="1">
      <alignment horizontal="center" vertical="center" wrapText="1"/>
    </xf>
    <xf numFmtId="4" fontId="10" fillId="2" borderId="74" xfId="0" applyNumberFormat="1" applyFont="1" applyFill="1" applyBorder="1" applyAlignment="1">
      <alignment horizontal="right" vertical="center" wrapText="1"/>
    </xf>
    <xf numFmtId="4" fontId="10" fillId="2" borderId="74" xfId="0" applyNumberFormat="1" applyFont="1" applyFill="1" applyBorder="1" applyAlignment="1">
      <alignment horizontal="center" vertical="center" wrapText="1"/>
    </xf>
    <xf numFmtId="4" fontId="10" fillId="2" borderId="75" xfId="0" applyNumberFormat="1" applyFont="1" applyFill="1" applyBorder="1" applyAlignment="1">
      <alignment horizontal="center" vertical="center" wrapText="1"/>
    </xf>
    <xf numFmtId="4" fontId="10" fillId="2" borderId="76" xfId="0" applyNumberFormat="1" applyFont="1" applyFill="1" applyBorder="1" applyAlignment="1">
      <alignment horizontal="center" vertical="center" wrapText="1"/>
    </xf>
    <xf numFmtId="4" fontId="10" fillId="2" borderId="77" xfId="0" applyNumberFormat="1" applyFont="1" applyFill="1" applyBorder="1" applyAlignment="1">
      <alignment horizontal="center" vertical="center" wrapText="1"/>
    </xf>
    <xf numFmtId="4" fontId="10" fillId="2" borderId="78" xfId="0" applyNumberFormat="1" applyFont="1" applyFill="1" applyBorder="1" applyAlignment="1">
      <alignment horizontal="center" vertical="center" wrapText="1"/>
    </xf>
    <xf numFmtId="4" fontId="10" fillId="2" borderId="79" xfId="0" applyNumberFormat="1" applyFont="1" applyFill="1" applyBorder="1" applyAlignment="1">
      <alignment horizontal="center" vertical="center" wrapText="1"/>
    </xf>
    <xf numFmtId="4" fontId="10" fillId="2" borderId="80" xfId="0" applyNumberFormat="1" applyFont="1" applyFill="1" applyBorder="1" applyAlignment="1">
      <alignment horizontal="center" vertical="center" wrapText="1"/>
    </xf>
    <xf numFmtId="4" fontId="17" fillId="2" borderId="44" xfId="0" applyNumberFormat="1" applyFont="1" applyFill="1" applyBorder="1" applyAlignment="1">
      <alignment horizontal="center" vertical="center"/>
    </xf>
    <xf numFmtId="4" fontId="17" fillId="2" borderId="45" xfId="0" applyNumberFormat="1" applyFont="1" applyFill="1" applyBorder="1" applyAlignment="1">
      <alignment horizontal="center" vertical="center"/>
    </xf>
    <xf numFmtId="4" fontId="17" fillId="2" borderId="46" xfId="0" applyNumberFormat="1" applyFont="1" applyFill="1" applyBorder="1" applyAlignment="1">
      <alignment horizontal="center" vertical="center"/>
    </xf>
    <xf numFmtId="4" fontId="17" fillId="2" borderId="47" xfId="0" applyNumberFormat="1" applyFont="1" applyFill="1" applyBorder="1" applyAlignment="1">
      <alignment horizontal="center" vertical="center"/>
    </xf>
    <xf numFmtId="4" fontId="17" fillId="2" borderId="48" xfId="0" applyNumberFormat="1" applyFont="1" applyFill="1" applyBorder="1" applyAlignment="1">
      <alignment horizontal="center" vertical="center"/>
    </xf>
    <xf numFmtId="4" fontId="17" fillId="2" borderId="49" xfId="0" applyNumberFormat="1" applyFont="1" applyFill="1" applyBorder="1" applyAlignment="1">
      <alignment horizontal="center" vertical="center"/>
    </xf>
    <xf numFmtId="4" fontId="17" fillId="0" borderId="0" xfId="0" applyNumberFormat="1" applyFont="1" applyAlignment="1">
      <alignment horizontal="center" vertical="center"/>
    </xf>
    <xf numFmtId="4" fontId="17" fillId="0" borderId="37" xfId="0" applyNumberFormat="1" applyFont="1" applyBorder="1" applyAlignment="1" applyProtection="1">
      <alignment horizontal="center" vertical="center" wrapText="1"/>
      <protection locked="0"/>
    </xf>
    <xf numFmtId="4" fontId="17" fillId="0" borderId="38" xfId="0" applyNumberFormat="1" applyFont="1" applyBorder="1" applyAlignment="1" applyProtection="1">
      <alignment horizontal="center" vertical="center" wrapText="1"/>
      <protection locked="0"/>
    </xf>
    <xf numFmtId="4" fontId="17" fillId="0" borderId="28" xfId="0" applyNumberFormat="1" applyFont="1" applyBorder="1" applyAlignment="1" applyProtection="1">
      <alignment horizontal="center" vertical="center" wrapText="1"/>
      <protection locked="0"/>
    </xf>
    <xf numFmtId="4" fontId="17" fillId="0" borderId="26" xfId="0" applyNumberFormat="1" applyFont="1" applyBorder="1" applyAlignment="1" applyProtection="1">
      <alignment horizontal="center" vertical="center" wrapText="1"/>
      <protection locked="0"/>
    </xf>
    <xf numFmtId="4" fontId="17" fillId="0" borderId="55" xfId="0" applyNumberFormat="1" applyFont="1" applyBorder="1" applyAlignment="1" applyProtection="1">
      <alignment horizontal="center" vertical="center" wrapText="1"/>
      <protection locked="0"/>
    </xf>
    <xf numFmtId="4" fontId="17" fillId="0" borderId="6" xfId="0" applyNumberFormat="1" applyFont="1" applyBorder="1" applyAlignment="1" applyProtection="1">
      <alignment horizontal="center" vertical="center" wrapText="1"/>
      <protection locked="0"/>
    </xf>
    <xf numFmtId="4" fontId="17" fillId="2" borderId="52" xfId="0" applyNumberFormat="1" applyFont="1" applyFill="1" applyBorder="1" applyAlignment="1">
      <alignment horizontal="left" wrapText="1"/>
    </xf>
    <xf numFmtId="4" fontId="10" fillId="0" borderId="3" xfId="0" applyNumberFormat="1" applyFont="1" applyBorder="1" applyAlignment="1" applyProtection="1">
      <alignment horizontal="center" vertical="center" wrapText="1"/>
      <protection locked="0"/>
    </xf>
    <xf numFmtId="4" fontId="10" fillId="0" borderId="19" xfId="0" applyNumberFormat="1" applyFont="1" applyBorder="1" applyAlignment="1" applyProtection="1">
      <alignment horizontal="center" vertical="center" wrapText="1"/>
      <protection locked="0"/>
    </xf>
    <xf numFmtId="4" fontId="10" fillId="0" borderId="21" xfId="0" applyNumberFormat="1" applyFont="1" applyBorder="1" applyAlignment="1" applyProtection="1">
      <alignment horizontal="center" vertical="center" wrapText="1"/>
      <protection locked="0"/>
    </xf>
    <xf numFmtId="4" fontId="10" fillId="0" borderId="27" xfId="0" applyNumberFormat="1" applyFont="1" applyBorder="1" applyAlignment="1" applyProtection="1">
      <alignment horizontal="center" vertical="center" wrapText="1"/>
      <protection locked="0"/>
    </xf>
    <xf numFmtId="4" fontId="10" fillId="0" borderId="9" xfId="0" applyNumberFormat="1" applyFont="1" applyBorder="1" applyAlignment="1" applyProtection="1">
      <alignment horizontal="center" vertical="center" wrapText="1"/>
      <protection locked="0"/>
    </xf>
    <xf numFmtId="4" fontId="10" fillId="3" borderId="20" xfId="0" applyNumberFormat="1" applyFont="1" applyFill="1" applyBorder="1" applyAlignment="1" applyProtection="1">
      <alignment horizontal="center" vertical="center" wrapText="1"/>
      <protection locked="0"/>
    </xf>
    <xf numFmtId="4" fontId="10" fillId="3" borderId="21" xfId="0" applyNumberFormat="1" applyFont="1" applyFill="1" applyBorder="1" applyAlignment="1" applyProtection="1">
      <alignment horizontal="center" vertical="center" wrapText="1"/>
      <protection locked="0"/>
    </xf>
    <xf numFmtId="4" fontId="10" fillId="3" borderId="19" xfId="0" applyNumberFormat="1" applyFont="1" applyFill="1" applyBorder="1" applyAlignment="1" applyProtection="1">
      <alignment horizontal="center" vertical="center" wrapText="1"/>
      <protection locked="0"/>
    </xf>
    <xf numFmtId="4" fontId="10" fillId="3" borderId="27" xfId="0" applyNumberFormat="1" applyFont="1" applyFill="1" applyBorder="1" applyAlignment="1" applyProtection="1">
      <alignment horizontal="center" vertical="center" wrapText="1"/>
      <protection locked="0"/>
    </xf>
    <xf numFmtId="4" fontId="19" fillId="2" borderId="29" xfId="0" applyNumberFormat="1" applyFont="1" applyFill="1" applyBorder="1" applyAlignment="1">
      <alignment horizontal="right" wrapText="1"/>
    </xf>
    <xf numFmtId="4" fontId="19" fillId="2" borderId="81" xfId="0" applyNumberFormat="1" applyFont="1" applyFill="1" applyBorder="1" applyAlignment="1">
      <alignment horizontal="right" wrapText="1"/>
    </xf>
    <xf numFmtId="4" fontId="17" fillId="3" borderId="16" xfId="0" applyNumberFormat="1" applyFont="1" applyFill="1" applyBorder="1" applyAlignment="1" applyProtection="1">
      <alignment horizontal="center" vertical="center" wrapText="1"/>
      <protection locked="0"/>
    </xf>
    <xf numFmtId="4" fontId="17" fillId="3" borderId="17" xfId="0" applyNumberFormat="1" applyFont="1" applyFill="1" applyBorder="1" applyAlignment="1" applyProtection="1">
      <alignment horizontal="center" vertical="center" wrapText="1"/>
      <protection locked="0"/>
    </xf>
    <xf numFmtId="4" fontId="17" fillId="3" borderId="18" xfId="0" applyNumberFormat="1" applyFont="1" applyFill="1" applyBorder="1" applyAlignment="1" applyProtection="1">
      <alignment horizontal="center" vertical="center" wrapText="1"/>
      <protection locked="0"/>
    </xf>
    <xf numFmtId="4" fontId="17" fillId="3" borderId="52" xfId="0" applyNumberFormat="1" applyFont="1" applyFill="1" applyBorder="1" applyAlignment="1" applyProtection="1">
      <alignment horizontal="center" vertical="center" wrapText="1"/>
      <protection locked="0"/>
    </xf>
    <xf numFmtId="4" fontId="17" fillId="0" borderId="54" xfId="0" applyNumberFormat="1" applyFont="1" applyBorder="1" applyAlignment="1" applyProtection="1">
      <alignment horizontal="center" vertical="center" wrapText="1"/>
      <protection locked="0"/>
    </xf>
    <xf numFmtId="4" fontId="17" fillId="0" borderId="18" xfId="0" applyNumberFormat="1" applyFont="1" applyBorder="1" applyAlignment="1" applyProtection="1">
      <alignment horizontal="center" vertical="center" wrapText="1"/>
      <protection locked="0"/>
    </xf>
    <xf numFmtId="4" fontId="17" fillId="3" borderId="5" xfId="0" applyNumberFormat="1" applyFont="1" applyFill="1" applyBorder="1" applyAlignment="1" applyProtection="1">
      <alignment horizontal="center" vertical="center" wrapText="1"/>
      <protection locked="0"/>
    </xf>
    <xf numFmtId="4" fontId="19" fillId="2" borderId="3" xfId="0" applyNumberFormat="1" applyFont="1" applyFill="1" applyBorder="1" applyAlignment="1">
      <alignment horizontal="center" vertical="center"/>
    </xf>
    <xf numFmtId="4" fontId="19" fillId="2" borderId="27" xfId="0" applyNumberFormat="1" applyFont="1" applyFill="1" applyBorder="1" applyAlignment="1">
      <alignment horizontal="right" wrapText="1"/>
    </xf>
    <xf numFmtId="4" fontId="10" fillId="3" borderId="3" xfId="0" applyNumberFormat="1" applyFont="1" applyFill="1" applyBorder="1" applyAlignment="1" applyProtection="1">
      <alignment horizontal="center" vertical="center" wrapText="1"/>
      <protection locked="0"/>
    </xf>
    <xf numFmtId="4" fontId="19" fillId="2" borderId="4" xfId="0" applyNumberFormat="1" applyFont="1" applyFill="1" applyBorder="1" applyAlignment="1">
      <alignment horizontal="center" vertical="center"/>
    </xf>
    <xf numFmtId="4" fontId="10" fillId="3" borderId="22" xfId="0" applyNumberFormat="1" applyFont="1" applyFill="1" applyBorder="1" applyAlignment="1" applyProtection="1">
      <alignment horizontal="center" vertical="center" wrapText="1"/>
      <protection locked="0"/>
    </xf>
    <xf numFmtId="4" fontId="10" fillId="3" borderId="23" xfId="0" applyNumberFormat="1" applyFont="1" applyFill="1" applyBorder="1" applyAlignment="1" applyProtection="1">
      <alignment horizontal="center" vertical="center" wrapText="1"/>
      <protection locked="0"/>
    </xf>
    <xf numFmtId="4" fontId="10" fillId="3" borderId="24" xfId="0" applyNumberFormat="1" applyFont="1" applyFill="1" applyBorder="1" applyAlignment="1" applyProtection="1">
      <alignment horizontal="center" vertical="center" wrapText="1"/>
      <protection locked="0"/>
    </xf>
    <xf numFmtId="4" fontId="10" fillId="3" borderId="29" xfId="0" applyNumberFormat="1" applyFont="1" applyFill="1" applyBorder="1" applyAlignment="1" applyProtection="1">
      <alignment horizontal="center" vertical="center" wrapText="1"/>
      <protection locked="0"/>
    </xf>
    <xf numFmtId="4" fontId="10" fillId="0" borderId="60" xfId="0" applyNumberFormat="1" applyFont="1" applyBorder="1" applyAlignment="1" applyProtection="1">
      <alignment horizontal="center" vertical="center" wrapText="1"/>
      <protection locked="0"/>
    </xf>
    <xf numFmtId="4" fontId="10" fillId="0" borderId="24" xfId="0" applyNumberFormat="1" applyFont="1" applyBorder="1" applyAlignment="1" applyProtection="1">
      <alignment horizontal="center" vertical="center" wrapText="1"/>
      <protection locked="0"/>
    </xf>
    <xf numFmtId="4" fontId="10" fillId="3" borderId="4" xfId="0" applyNumberFormat="1" applyFont="1" applyFill="1" applyBorder="1" applyAlignment="1" applyProtection="1">
      <alignment horizontal="center" vertical="center" wrapText="1"/>
      <protection locked="0"/>
    </xf>
    <xf numFmtId="4" fontId="19" fillId="0" borderId="19" xfId="0" applyNumberFormat="1" applyFont="1" applyBorder="1" applyAlignment="1" applyProtection="1">
      <alignment horizontal="center" vertical="center" wrapText="1"/>
      <protection locked="0"/>
    </xf>
    <xf numFmtId="4" fontId="19" fillId="0" borderId="20" xfId="0" applyNumberFormat="1" applyFont="1" applyBorder="1" applyAlignment="1" applyProtection="1">
      <alignment horizontal="center" vertical="center" wrapText="1"/>
      <protection locked="0"/>
    </xf>
    <xf numFmtId="4" fontId="19" fillId="0" borderId="21" xfId="0" applyNumberFormat="1" applyFont="1" applyBorder="1" applyAlignment="1" applyProtection="1">
      <alignment horizontal="center" vertical="center" wrapText="1"/>
      <protection locked="0"/>
    </xf>
    <xf numFmtId="4" fontId="19" fillId="0" borderId="27" xfId="0" applyNumberFormat="1" applyFont="1" applyBorder="1" applyAlignment="1" applyProtection="1">
      <alignment horizontal="center" vertical="center" wrapText="1"/>
      <protection locked="0"/>
    </xf>
    <xf numFmtId="4" fontId="19" fillId="0" borderId="9" xfId="0" applyNumberFormat="1" applyFont="1" applyBorder="1" applyAlignment="1" applyProtection="1">
      <alignment horizontal="center" vertical="center" wrapText="1"/>
      <protection locked="0"/>
    </xf>
    <xf numFmtId="4" fontId="19" fillId="0" borderId="3" xfId="0" applyNumberFormat="1" applyFont="1" applyBorder="1" applyAlignment="1" applyProtection="1">
      <alignment horizontal="center" vertical="center" wrapText="1"/>
      <protection locked="0"/>
    </xf>
    <xf numFmtId="4" fontId="19" fillId="0" borderId="22" xfId="0" applyNumberFormat="1" applyFont="1" applyBorder="1" applyAlignment="1" applyProtection="1">
      <alignment horizontal="center" vertical="center" wrapText="1"/>
      <protection locked="0"/>
    </xf>
    <xf numFmtId="4" fontId="19" fillId="0" borderId="23" xfId="0" applyNumberFormat="1" applyFont="1" applyBorder="1" applyAlignment="1" applyProtection="1">
      <alignment horizontal="center" vertical="center" wrapText="1"/>
      <protection locked="0"/>
    </xf>
    <xf numFmtId="4" fontId="19" fillId="0" borderId="24" xfId="0" applyNumberFormat="1" applyFont="1" applyBorder="1" applyAlignment="1" applyProtection="1">
      <alignment horizontal="center" vertical="center" wrapText="1"/>
      <protection locked="0"/>
    </xf>
    <xf numFmtId="4" fontId="19" fillId="0" borderId="29" xfId="0" applyNumberFormat="1" applyFont="1" applyBorder="1" applyAlignment="1" applyProtection="1">
      <alignment horizontal="center" vertical="center" wrapText="1"/>
      <protection locked="0"/>
    </xf>
    <xf numFmtId="4" fontId="19" fillId="0" borderId="60" xfId="0" applyNumberFormat="1" applyFont="1" applyBorder="1" applyAlignment="1" applyProtection="1">
      <alignment horizontal="center" vertical="center" wrapText="1"/>
      <protection locked="0"/>
    </xf>
    <xf numFmtId="4" fontId="19" fillId="0" borderId="4" xfId="0" applyNumberFormat="1" applyFont="1" applyBorder="1" applyAlignment="1" applyProtection="1">
      <alignment horizontal="center" vertical="center" wrapText="1"/>
      <protection locked="0"/>
    </xf>
    <xf numFmtId="4" fontId="19" fillId="3" borderId="9" xfId="0" applyNumberFormat="1" applyFont="1" applyFill="1" applyBorder="1" applyAlignment="1" applyProtection="1">
      <alignment horizontal="center" vertical="center" wrapText="1"/>
      <protection locked="0"/>
    </xf>
    <xf numFmtId="4" fontId="19" fillId="3" borderId="21" xfId="0" applyNumberFormat="1" applyFont="1" applyFill="1" applyBorder="1" applyAlignment="1" applyProtection="1">
      <alignment horizontal="center" vertical="center" wrapText="1"/>
      <protection locked="0"/>
    </xf>
    <xf numFmtId="4" fontId="19" fillId="2" borderId="7" xfId="0" applyNumberFormat="1" applyFont="1" applyFill="1" applyBorder="1" applyAlignment="1">
      <alignment horizontal="center" vertical="center"/>
    </xf>
    <xf numFmtId="4" fontId="19" fillId="2" borderId="30" xfId="0" applyNumberFormat="1" applyFont="1" applyFill="1" applyBorder="1" applyAlignment="1">
      <alignment horizontal="right" wrapText="1"/>
    </xf>
    <xf numFmtId="4" fontId="19" fillId="2" borderId="30" xfId="0" applyNumberFormat="1" applyFont="1" applyFill="1" applyBorder="1" applyAlignment="1">
      <alignment horizontal="center" vertical="center" wrapText="1"/>
    </xf>
    <xf numFmtId="4" fontId="19" fillId="2" borderId="7" xfId="0" applyNumberFormat="1" applyFont="1" applyFill="1" applyBorder="1" applyAlignment="1">
      <alignment horizontal="center" vertical="center" wrapText="1"/>
    </xf>
    <xf numFmtId="4" fontId="19" fillId="0" borderId="39" xfId="0" applyNumberFormat="1" applyFont="1" applyBorder="1" applyAlignment="1" applyProtection="1">
      <alignment horizontal="center" vertical="center" wrapText="1"/>
      <protection locked="0"/>
    </xf>
    <xf numFmtId="4" fontId="19" fillId="0" borderId="31" xfId="0" applyNumberFormat="1" applyFont="1" applyBorder="1" applyAlignment="1" applyProtection="1">
      <alignment horizontal="center" vertical="center" wrapText="1"/>
      <protection locked="0"/>
    </xf>
    <xf numFmtId="4" fontId="19" fillId="0" borderId="32" xfId="0" applyNumberFormat="1" applyFont="1" applyBorder="1" applyAlignment="1" applyProtection="1">
      <alignment horizontal="center" vertical="center" wrapText="1"/>
      <protection locked="0"/>
    </xf>
    <xf numFmtId="4" fontId="19" fillId="0" borderId="30" xfId="0" applyNumberFormat="1" applyFont="1" applyBorder="1" applyAlignment="1" applyProtection="1">
      <alignment horizontal="center" vertical="center" wrapText="1"/>
      <protection locked="0"/>
    </xf>
    <xf numFmtId="4" fontId="19" fillId="3" borderId="82" xfId="0" applyNumberFormat="1" applyFont="1" applyFill="1" applyBorder="1" applyAlignment="1" applyProtection="1">
      <alignment horizontal="center" vertical="center" wrapText="1"/>
      <protection locked="0"/>
    </xf>
    <xf numFmtId="4" fontId="19" fillId="3" borderId="32" xfId="0" applyNumberFormat="1" applyFont="1" applyFill="1" applyBorder="1" applyAlignment="1" applyProtection="1">
      <alignment horizontal="center" vertical="center" wrapText="1"/>
      <protection locked="0"/>
    </xf>
    <xf numFmtId="4" fontId="19" fillId="0" borderId="7" xfId="0" applyNumberFormat="1" applyFont="1" applyBorder="1" applyAlignment="1" applyProtection="1">
      <alignment horizontal="center" vertical="center" wrapText="1"/>
      <protection locked="0"/>
    </xf>
    <xf numFmtId="4" fontId="17" fillId="2" borderId="4" xfId="0" applyNumberFormat="1" applyFont="1" applyFill="1" applyBorder="1" applyAlignment="1">
      <alignment horizontal="center" vertical="center"/>
    </xf>
    <xf numFmtId="4" fontId="17" fillId="2" borderId="29" xfId="0" applyNumberFormat="1" applyFont="1" applyFill="1" applyBorder="1" applyAlignment="1">
      <alignment horizontal="left" wrapText="1"/>
    </xf>
    <xf numFmtId="4" fontId="17" fillId="2" borderId="29" xfId="0" applyNumberFormat="1" applyFont="1" applyFill="1" applyBorder="1" applyAlignment="1">
      <alignment horizontal="center" vertical="center" wrapText="1"/>
    </xf>
    <xf numFmtId="4" fontId="17" fillId="2" borderId="4" xfId="0" applyNumberFormat="1" applyFont="1" applyFill="1" applyBorder="1" applyAlignment="1">
      <alignment horizontal="center" vertical="center" wrapText="1"/>
    </xf>
    <xf numFmtId="4" fontId="17" fillId="0" borderId="22" xfId="0" applyNumberFormat="1" applyFont="1" applyBorder="1" applyAlignment="1" applyProtection="1">
      <alignment horizontal="center" vertical="center" wrapText="1"/>
      <protection locked="0"/>
    </xf>
    <xf numFmtId="4" fontId="17" fillId="0" borderId="23" xfId="0" applyNumberFormat="1" applyFont="1" applyBorder="1" applyAlignment="1" applyProtection="1">
      <alignment horizontal="center" vertical="center" wrapText="1"/>
      <protection locked="0"/>
    </xf>
    <xf numFmtId="4" fontId="17" fillId="0" borderId="24" xfId="0" applyNumberFormat="1" applyFont="1" applyBorder="1" applyAlignment="1" applyProtection="1">
      <alignment horizontal="center" vertical="center" wrapText="1"/>
      <protection locked="0"/>
    </xf>
    <xf numFmtId="4" fontId="17" fillId="0" borderId="29" xfId="0" applyNumberFormat="1" applyFont="1" applyBorder="1" applyAlignment="1" applyProtection="1">
      <alignment horizontal="center" vertical="center" wrapText="1"/>
      <protection locked="0"/>
    </xf>
    <xf numFmtId="4" fontId="17" fillId="3" borderId="60" xfId="0" applyNumberFormat="1" applyFont="1" applyFill="1" applyBorder="1" applyAlignment="1" applyProtection="1">
      <alignment horizontal="center" vertical="center" wrapText="1"/>
      <protection locked="0"/>
    </xf>
    <xf numFmtId="4" fontId="17" fillId="3" borderId="24" xfId="0" applyNumberFormat="1" applyFont="1" applyFill="1" applyBorder="1" applyAlignment="1" applyProtection="1">
      <alignment horizontal="center" vertical="center" wrapText="1"/>
      <protection locked="0"/>
    </xf>
    <xf numFmtId="4" fontId="17" fillId="0" borderId="4" xfId="0" applyNumberFormat="1" applyFont="1" applyBorder="1" applyAlignment="1" applyProtection="1">
      <alignment horizontal="center" vertical="center" wrapText="1"/>
      <protection locked="0"/>
    </xf>
    <xf numFmtId="0" fontId="5" fillId="0" borderId="0" xfId="0" applyFont="1" applyAlignment="1">
      <alignment wrapText="1"/>
    </xf>
    <xf numFmtId="4" fontId="10" fillId="2" borderId="6" xfId="0" applyNumberFormat="1" applyFont="1" applyFill="1" applyBorder="1" applyAlignment="1">
      <alignment horizontal="center" vertical="center"/>
    </xf>
    <xf numFmtId="4" fontId="10" fillId="2" borderId="26" xfId="0" applyNumberFormat="1" applyFont="1" applyFill="1" applyBorder="1" applyAlignment="1">
      <alignment horizontal="right" vertical="center" wrapText="1"/>
    </xf>
    <xf numFmtId="4" fontId="10" fillId="2" borderId="26" xfId="0" applyNumberFormat="1" applyFont="1" applyFill="1" applyBorder="1" applyAlignment="1">
      <alignment horizontal="center" vertical="center" wrapText="1"/>
    </xf>
    <xf numFmtId="4" fontId="10" fillId="2" borderId="6" xfId="0" applyNumberFormat="1" applyFont="1" applyFill="1" applyBorder="1" applyAlignment="1">
      <alignment horizontal="center" vertical="center" wrapText="1"/>
    </xf>
    <xf numFmtId="4" fontId="10" fillId="0" borderId="37" xfId="0" applyNumberFormat="1" applyFont="1" applyBorder="1" applyAlignment="1" applyProtection="1">
      <alignment horizontal="center" vertical="center" wrapText="1"/>
      <protection locked="0"/>
    </xf>
    <xf numFmtId="4" fontId="10" fillId="0" borderId="38" xfId="0" applyNumberFormat="1" applyFont="1" applyBorder="1" applyAlignment="1" applyProtection="1">
      <alignment horizontal="center" vertical="center" wrapText="1"/>
      <protection locked="0"/>
    </xf>
    <xf numFmtId="4" fontId="10" fillId="0" borderId="28" xfId="0" applyNumberFormat="1" applyFont="1" applyBorder="1" applyAlignment="1" applyProtection="1">
      <alignment horizontal="center" vertical="center" wrapText="1"/>
      <protection locked="0"/>
    </xf>
    <xf numFmtId="4" fontId="10" fillId="0" borderId="26" xfId="0" applyNumberFormat="1" applyFont="1" applyBorder="1" applyAlignment="1" applyProtection="1">
      <alignment horizontal="center" vertical="center" wrapText="1"/>
      <protection locked="0"/>
    </xf>
    <xf numFmtId="4" fontId="10" fillId="3" borderId="55" xfId="0" applyNumberFormat="1" applyFont="1" applyFill="1" applyBorder="1" applyAlignment="1" applyProtection="1">
      <alignment horizontal="center" vertical="center" wrapText="1"/>
      <protection locked="0"/>
    </xf>
    <xf numFmtId="4" fontId="10" fillId="3" borderId="28" xfId="0" applyNumberFormat="1" applyFont="1" applyFill="1" applyBorder="1" applyAlignment="1" applyProtection="1">
      <alignment horizontal="center" vertical="center" wrapText="1"/>
      <protection locked="0"/>
    </xf>
    <xf numFmtId="4" fontId="10" fillId="0" borderId="6" xfId="0" applyNumberFormat="1" applyFont="1" applyBorder="1" applyAlignment="1" applyProtection="1">
      <alignment horizontal="center" vertical="center" wrapText="1"/>
      <protection locked="0"/>
    </xf>
    <xf numFmtId="4" fontId="10" fillId="2" borderId="3" xfId="0" applyNumberFormat="1" applyFont="1" applyFill="1" applyBorder="1" applyAlignment="1">
      <alignment horizontal="center" vertical="center"/>
    </xf>
    <xf numFmtId="4" fontId="10" fillId="2" borderId="27" xfId="0" applyNumberFormat="1" applyFont="1" applyFill="1" applyBorder="1" applyAlignment="1">
      <alignment horizontal="right" wrapText="1"/>
    </xf>
    <xf numFmtId="4" fontId="10" fillId="2" borderId="4" xfId="0" applyNumberFormat="1" applyFont="1" applyFill="1" applyBorder="1" applyAlignment="1">
      <alignment horizontal="center" vertical="center"/>
    </xf>
    <xf numFmtId="4" fontId="10" fillId="2" borderId="29" xfId="0" applyNumberFormat="1" applyFont="1" applyFill="1" applyBorder="1" applyAlignment="1">
      <alignment horizontal="right" wrapText="1"/>
    </xf>
    <xf numFmtId="4" fontId="10" fillId="0" borderId="22" xfId="0" applyNumberFormat="1" applyFont="1" applyBorder="1" applyAlignment="1" applyProtection="1">
      <alignment horizontal="center" vertical="center" wrapText="1"/>
      <protection locked="0"/>
    </xf>
    <xf numFmtId="4" fontId="10" fillId="0" borderId="23" xfId="0" applyNumberFormat="1" applyFont="1" applyBorder="1" applyAlignment="1" applyProtection="1">
      <alignment horizontal="center" vertical="center" wrapText="1"/>
      <protection locked="0"/>
    </xf>
    <xf numFmtId="4" fontId="10" fillId="0" borderId="29" xfId="0" applyNumberFormat="1" applyFont="1" applyBorder="1" applyAlignment="1" applyProtection="1">
      <alignment horizontal="center" vertical="center" wrapText="1"/>
      <protection locked="0"/>
    </xf>
    <xf numFmtId="4" fontId="10" fillId="3" borderId="60" xfId="0" applyNumberFormat="1" applyFont="1" applyFill="1" applyBorder="1" applyAlignment="1" applyProtection="1">
      <alignment horizontal="center" vertical="center" wrapText="1"/>
      <protection locked="0"/>
    </xf>
    <xf numFmtId="4" fontId="10" fillId="0" borderId="4" xfId="0" applyNumberFormat="1" applyFont="1" applyBorder="1" applyAlignment="1" applyProtection="1">
      <alignment horizontal="center" vertical="center" wrapText="1"/>
      <protection locked="0"/>
    </xf>
    <xf numFmtId="165" fontId="17" fillId="2" borderId="44" xfId="0" applyNumberFormat="1" applyFont="1" applyFill="1" applyBorder="1" applyAlignment="1">
      <alignment horizontal="center" vertical="center"/>
    </xf>
    <xf numFmtId="165" fontId="17" fillId="0" borderId="83" xfId="0" applyNumberFormat="1" applyFont="1" applyBorder="1" applyAlignment="1">
      <alignment horizontal="center" vertical="center" wrapText="1"/>
    </xf>
    <xf numFmtId="165" fontId="17" fillId="0" borderId="0" xfId="0" applyNumberFormat="1" applyFont="1" applyAlignment="1">
      <alignment horizontal="center" vertical="center" wrapText="1"/>
    </xf>
    <xf numFmtId="4" fontId="17" fillId="2" borderId="8" xfId="0" applyNumberFormat="1" applyFont="1" applyFill="1" applyBorder="1" applyAlignment="1">
      <alignment horizontal="left" vertical="center" wrapText="1"/>
    </xf>
    <xf numFmtId="165" fontId="17" fillId="2" borderId="27" xfId="0" applyNumberFormat="1" applyFont="1" applyFill="1" applyBorder="1" applyAlignment="1">
      <alignment horizontal="center" vertical="center" wrapText="1"/>
    </xf>
    <xf numFmtId="4" fontId="17" fillId="2" borderId="3" xfId="0" applyNumberFormat="1" applyFont="1" applyFill="1" applyBorder="1" applyAlignment="1">
      <alignment horizontal="center" vertical="center" wrapText="1"/>
    </xf>
    <xf numFmtId="4" fontId="17" fillId="2" borderId="19" xfId="0" applyNumberFormat="1" applyFont="1" applyFill="1" applyBorder="1" applyAlignment="1">
      <alignment horizontal="center" vertical="center" wrapText="1"/>
    </xf>
    <xf numFmtId="4" fontId="17" fillId="2" borderId="20" xfId="0" applyNumberFormat="1" applyFont="1" applyFill="1" applyBorder="1" applyAlignment="1">
      <alignment horizontal="center" vertical="center" wrapText="1"/>
    </xf>
    <xf numFmtId="4" fontId="17" fillId="2" borderId="21" xfId="0" applyNumberFormat="1" applyFont="1" applyFill="1" applyBorder="1" applyAlignment="1">
      <alignment horizontal="center" vertical="center" wrapText="1"/>
    </xf>
    <xf numFmtId="4" fontId="17" fillId="2" borderId="27" xfId="0" applyNumberFormat="1" applyFont="1" applyFill="1" applyBorder="1" applyAlignment="1">
      <alignment horizontal="center" vertical="center" wrapText="1"/>
    </xf>
    <xf numFmtId="4" fontId="17" fillId="2" borderId="9" xfId="0" applyNumberFormat="1" applyFont="1" applyFill="1" applyBorder="1" applyAlignment="1">
      <alignment horizontal="center" vertical="center" wrapText="1"/>
    </xf>
    <xf numFmtId="165" fontId="10" fillId="0" borderId="27" xfId="0" applyNumberFormat="1" applyFont="1" applyBorder="1" applyAlignment="1" applyProtection="1">
      <alignment horizontal="center" vertical="center" wrapText="1"/>
      <protection locked="0"/>
    </xf>
    <xf numFmtId="165" fontId="10" fillId="0" borderId="83" xfId="0" applyNumberFormat="1" applyFont="1" applyBorder="1" applyAlignment="1">
      <alignment horizontal="center" vertical="center" wrapText="1"/>
    </xf>
    <xf numFmtId="165" fontId="10" fillId="0" borderId="0" xfId="0" applyNumberFormat="1" applyFont="1" applyAlignment="1">
      <alignment horizontal="center" vertical="center" wrapText="1"/>
    </xf>
    <xf numFmtId="165" fontId="17" fillId="2" borderId="52" xfId="0" applyNumberFormat="1" applyFont="1" applyFill="1" applyBorder="1" applyAlignment="1">
      <alignment horizontal="center" vertical="center" wrapText="1"/>
    </xf>
    <xf numFmtId="165" fontId="17" fillId="3" borderId="52" xfId="0" applyNumberFormat="1" applyFont="1" applyFill="1" applyBorder="1" applyAlignment="1" applyProtection="1">
      <alignment horizontal="center" vertical="center" wrapText="1"/>
      <protection locked="0"/>
    </xf>
    <xf numFmtId="165" fontId="17" fillId="3" borderId="83" xfId="0" applyNumberFormat="1" applyFont="1" applyFill="1" applyBorder="1" applyAlignment="1">
      <alignment horizontal="center" vertical="center" wrapText="1"/>
    </xf>
    <xf numFmtId="165" fontId="10" fillId="3" borderId="83" xfId="0" applyNumberFormat="1" applyFont="1" applyFill="1" applyBorder="1" applyAlignment="1">
      <alignment horizontal="center" vertical="center" wrapText="1"/>
    </xf>
    <xf numFmtId="4" fontId="10" fillId="2" borderId="84" xfId="0" applyNumberFormat="1" applyFont="1" applyFill="1" applyBorder="1" applyAlignment="1">
      <alignment horizontal="center" vertical="center" wrapText="1"/>
    </xf>
    <xf numFmtId="165" fontId="10" fillId="0" borderId="29" xfId="0" applyNumberFormat="1" applyFont="1" applyBorder="1" applyAlignment="1" applyProtection="1">
      <alignment horizontal="center" vertical="center" wrapText="1"/>
      <protection locked="0"/>
    </xf>
    <xf numFmtId="4" fontId="10" fillId="2" borderId="8" xfId="0" applyNumberFormat="1" applyFont="1" applyFill="1" applyBorder="1" applyAlignment="1">
      <alignment horizontal="center" vertical="center" wrapText="1"/>
    </xf>
    <xf numFmtId="165" fontId="10" fillId="3" borderId="27" xfId="0" applyNumberFormat="1" applyFont="1" applyFill="1" applyBorder="1" applyAlignment="1" applyProtection="1">
      <alignment horizontal="center" vertical="center" wrapText="1"/>
      <protection locked="0"/>
    </xf>
    <xf numFmtId="165" fontId="10" fillId="3" borderId="29" xfId="0" applyNumberFormat="1" applyFont="1" applyFill="1" applyBorder="1" applyAlignment="1" applyProtection="1">
      <alignment horizontal="center" vertical="center" wrapText="1"/>
      <protection locked="0"/>
    </xf>
    <xf numFmtId="165" fontId="10" fillId="0" borderId="30" xfId="0" applyNumberFormat="1" applyFont="1" applyBorder="1" applyAlignment="1" applyProtection="1">
      <alignment horizontal="center" vertical="center" wrapText="1"/>
      <protection locked="0"/>
    </xf>
    <xf numFmtId="4" fontId="10" fillId="2" borderId="7" xfId="0" applyNumberFormat="1" applyFont="1" applyFill="1" applyBorder="1" applyAlignment="1">
      <alignment horizontal="center" vertical="center" wrapText="1"/>
    </xf>
    <xf numFmtId="4" fontId="10" fillId="2" borderId="39"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wrapText="1"/>
    </xf>
    <xf numFmtId="4" fontId="10" fillId="2" borderId="32" xfId="0" applyNumberFormat="1" applyFont="1" applyFill="1" applyBorder="1" applyAlignment="1">
      <alignment horizontal="center" vertical="center" wrapText="1"/>
    </xf>
    <xf numFmtId="4" fontId="10" fillId="2" borderId="30" xfId="0" applyNumberFormat="1" applyFont="1" applyFill="1" applyBorder="1" applyAlignment="1">
      <alignment horizontal="center" vertical="center" wrapText="1"/>
    </xf>
    <xf numFmtId="4" fontId="10" fillId="2" borderId="82" xfId="0" applyNumberFormat="1" applyFont="1" applyFill="1" applyBorder="1" applyAlignment="1">
      <alignment horizontal="center" vertical="center" wrapText="1"/>
    </xf>
    <xf numFmtId="165" fontId="17" fillId="0" borderId="29" xfId="0" applyNumberFormat="1" applyFont="1" applyBorder="1" applyAlignment="1" applyProtection="1">
      <alignment horizontal="center" vertical="center" wrapText="1"/>
      <protection locked="0"/>
    </xf>
    <xf numFmtId="4" fontId="17" fillId="2" borderId="22" xfId="0" applyNumberFormat="1" applyFont="1" applyFill="1" applyBorder="1" applyAlignment="1">
      <alignment horizontal="center" vertical="center" wrapText="1"/>
    </xf>
    <xf numFmtId="4" fontId="17" fillId="2" borderId="23" xfId="0" applyNumberFormat="1" applyFont="1" applyFill="1" applyBorder="1" applyAlignment="1">
      <alignment horizontal="center" vertical="center" wrapText="1"/>
    </xf>
    <xf numFmtId="4" fontId="17" fillId="2" borderId="24" xfId="0" applyNumberFormat="1" applyFont="1" applyFill="1" applyBorder="1" applyAlignment="1">
      <alignment horizontal="center" vertical="center" wrapText="1"/>
    </xf>
    <xf numFmtId="4" fontId="17" fillId="2" borderId="60" xfId="0" applyNumberFormat="1" applyFont="1" applyFill="1" applyBorder="1" applyAlignment="1">
      <alignment horizontal="center" vertical="center" wrapText="1"/>
    </xf>
    <xf numFmtId="4" fontId="19" fillId="2" borderId="26" xfId="0" applyNumberFormat="1" applyFont="1" applyFill="1" applyBorder="1" applyAlignment="1">
      <alignment horizontal="right" vertical="center" wrapText="1"/>
    </xf>
    <xf numFmtId="165" fontId="10" fillId="0" borderId="26" xfId="0" applyNumberFormat="1" applyFont="1" applyBorder="1" applyAlignment="1" applyProtection="1">
      <alignment horizontal="center" vertical="center" wrapText="1"/>
      <protection locked="0"/>
    </xf>
    <xf numFmtId="4" fontId="10" fillId="2" borderId="37" xfId="0" applyNumberFormat="1" applyFont="1" applyFill="1" applyBorder="1" applyAlignment="1">
      <alignment horizontal="center" vertical="center" wrapText="1"/>
    </xf>
    <xf numFmtId="4" fontId="10" fillId="2" borderId="38" xfId="0" applyNumberFormat="1" applyFont="1" applyFill="1" applyBorder="1" applyAlignment="1">
      <alignment horizontal="center" vertical="center" wrapText="1"/>
    </xf>
    <xf numFmtId="4" fontId="10" fillId="2" borderId="28" xfId="0" applyNumberFormat="1" applyFont="1" applyFill="1" applyBorder="1" applyAlignment="1">
      <alignment horizontal="center" vertical="center" wrapText="1"/>
    </xf>
    <xf numFmtId="4" fontId="10" fillId="2" borderId="55" xfId="0" applyNumberFormat="1" applyFont="1" applyFill="1" applyBorder="1" applyAlignment="1">
      <alignment horizontal="center" vertical="center" wrapText="1"/>
    </xf>
    <xf numFmtId="4" fontId="19" fillId="2" borderId="29" xfId="0" applyNumberFormat="1" applyFont="1" applyFill="1" applyBorder="1" applyAlignment="1">
      <alignment horizontal="right" vertical="center" wrapText="1"/>
    </xf>
    <xf numFmtId="4" fontId="17" fillId="2" borderId="85" xfId="0" applyNumberFormat="1" applyFont="1" applyFill="1" applyBorder="1" applyAlignment="1">
      <alignment horizontal="center" vertical="center" wrapText="1"/>
    </xf>
    <xf numFmtId="4" fontId="17" fillId="2" borderId="86" xfId="0" applyNumberFormat="1" applyFont="1" applyFill="1" applyBorder="1" applyAlignment="1">
      <alignment horizontal="center" vertical="center" wrapText="1"/>
    </xf>
    <xf numFmtId="4" fontId="19" fillId="2" borderId="13" xfId="0" applyNumberFormat="1" applyFont="1" applyFill="1" applyBorder="1" applyAlignment="1">
      <alignment horizontal="center" vertical="center" wrapText="1"/>
    </xf>
    <xf numFmtId="4" fontId="19" fillId="2" borderId="14" xfId="0" applyNumberFormat="1" applyFont="1" applyFill="1" applyBorder="1" applyAlignment="1">
      <alignment horizontal="center" vertical="center" wrapText="1"/>
    </xf>
    <xf numFmtId="4" fontId="19" fillId="2" borderId="15" xfId="0" applyNumberFormat="1" applyFont="1" applyFill="1" applyBorder="1" applyAlignment="1">
      <alignment horizontal="center" vertical="center" wrapText="1"/>
    </xf>
    <xf numFmtId="4" fontId="17" fillId="2" borderId="87" xfId="0" applyNumberFormat="1" applyFont="1" applyFill="1" applyBorder="1" applyAlignment="1">
      <alignment horizontal="center" vertical="center" wrapText="1"/>
    </xf>
    <xf numFmtId="4" fontId="19" fillId="2" borderId="88" xfId="0" applyNumberFormat="1" applyFont="1" applyFill="1" applyBorder="1" applyAlignment="1">
      <alignment horizontal="center" vertical="center" wrapText="1"/>
    </xf>
    <xf numFmtId="4" fontId="19" fillId="2" borderId="14" xfId="0" applyNumberFormat="1" applyFont="1" applyFill="1" applyBorder="1" applyAlignment="1" applyProtection="1">
      <alignment horizontal="center" vertical="center" wrapText="1"/>
      <protection hidden="1"/>
    </xf>
    <xf numFmtId="4" fontId="19" fillId="2" borderId="15" xfId="0" applyNumberFormat="1" applyFont="1" applyFill="1" applyBorder="1" applyAlignment="1" applyProtection="1">
      <alignment horizontal="center" vertical="center" wrapText="1"/>
      <protection hidden="1"/>
    </xf>
    <xf numFmtId="4" fontId="7" fillId="2" borderId="87" xfId="0" applyNumberFormat="1"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26" xfId="0" applyFont="1" applyFill="1" applyBorder="1" applyAlignment="1">
      <alignment horizontal="left" vertical="center" wrapText="1"/>
    </xf>
    <xf numFmtId="2" fontId="17" fillId="2" borderId="89" xfId="0" applyNumberFormat="1" applyFont="1" applyFill="1" applyBorder="1" applyAlignment="1">
      <alignment horizontal="center" vertical="center" wrapText="1"/>
    </xf>
    <xf numFmtId="2" fontId="17" fillId="2" borderId="5" xfId="0" applyNumberFormat="1" applyFont="1" applyFill="1" applyBorder="1" applyAlignment="1">
      <alignment horizontal="center" vertical="center" wrapText="1"/>
    </xf>
    <xf numFmtId="2" fontId="17" fillId="2" borderId="90" xfId="0" applyNumberFormat="1" applyFont="1" applyFill="1" applyBorder="1" applyAlignment="1">
      <alignment horizontal="center" vertical="center" wrapText="1"/>
    </xf>
    <xf numFmtId="2" fontId="17" fillId="2" borderId="91" xfId="0" applyNumberFormat="1" applyFont="1" applyFill="1" applyBorder="1" applyAlignment="1">
      <alignment horizontal="center" vertical="center" wrapText="1"/>
    </xf>
    <xf numFmtId="2" fontId="17" fillId="2" borderId="92" xfId="0" applyNumberFormat="1" applyFont="1" applyFill="1" applyBorder="1" applyAlignment="1">
      <alignment horizontal="center" vertical="center" wrapText="1"/>
    </xf>
    <xf numFmtId="2" fontId="17" fillId="2" borderId="93" xfId="0" applyNumberFormat="1" applyFont="1" applyFill="1" applyBorder="1" applyAlignment="1">
      <alignment horizontal="center" vertical="center" wrapText="1"/>
    </xf>
    <xf numFmtId="2" fontId="17" fillId="2" borderId="18" xfId="0" applyNumberFormat="1" applyFont="1" applyFill="1" applyBorder="1" applyAlignment="1">
      <alignment horizontal="center" vertical="center" wrapText="1"/>
    </xf>
    <xf numFmtId="2" fontId="17" fillId="2" borderId="53" xfId="0" applyNumberFormat="1" applyFont="1" applyFill="1" applyBorder="1" applyAlignment="1">
      <alignment horizontal="center" vertical="center" wrapText="1"/>
    </xf>
    <xf numFmtId="2" fontId="10" fillId="2" borderId="94" xfId="0" applyNumberFormat="1" applyFont="1" applyFill="1" applyBorder="1" applyAlignment="1">
      <alignment horizontal="center" vertical="center" wrapText="1"/>
    </xf>
    <xf numFmtId="2" fontId="10" fillId="2" borderId="3" xfId="0" applyNumberFormat="1" applyFont="1" applyFill="1" applyBorder="1" applyAlignment="1">
      <alignment horizontal="center" vertical="center" wrapText="1"/>
    </xf>
    <xf numFmtId="2" fontId="10" fillId="0" borderId="95" xfId="0" applyNumberFormat="1" applyFont="1" applyBorder="1" applyAlignment="1" applyProtection="1">
      <alignment horizontal="center" vertical="center" wrapText="1"/>
      <protection locked="0"/>
    </xf>
    <xf numFmtId="2" fontId="10" fillId="0" borderId="96" xfId="0" applyNumberFormat="1" applyFont="1" applyBorder="1" applyAlignment="1" applyProtection="1">
      <alignment horizontal="center" vertical="center" wrapText="1"/>
      <protection locked="0"/>
    </xf>
    <xf numFmtId="2" fontId="10" fillId="0" borderId="6" xfId="0" applyNumberFormat="1" applyFont="1" applyBorder="1" applyAlignment="1" applyProtection="1">
      <alignment horizontal="center" vertical="center" wrapText="1"/>
      <protection locked="0"/>
    </xf>
    <xf numFmtId="2" fontId="10" fillId="2" borderId="56" xfId="0" applyNumberFormat="1" applyFont="1" applyFill="1" applyBorder="1" applyAlignment="1">
      <alignment horizontal="center" vertical="center" wrapText="1"/>
    </xf>
    <xf numFmtId="2" fontId="10" fillId="3" borderId="97" xfId="0" applyNumberFormat="1" applyFont="1" applyFill="1" applyBorder="1" applyAlignment="1" applyProtection="1">
      <alignment horizontal="center" vertical="center" wrapText="1"/>
      <protection locked="0"/>
    </xf>
    <xf numFmtId="2" fontId="10" fillId="3" borderId="28" xfId="0" applyNumberFormat="1" applyFont="1" applyFill="1" applyBorder="1" applyAlignment="1" applyProtection="1">
      <alignment horizontal="center" vertical="center" wrapText="1"/>
      <protection locked="0"/>
    </xf>
    <xf numFmtId="2" fontId="10" fillId="0" borderId="51" xfId="0" applyNumberFormat="1" applyFont="1" applyBorder="1" applyAlignment="1" applyProtection="1">
      <alignment horizontal="center" vertical="center" wrapText="1"/>
      <protection locked="0"/>
    </xf>
    <xf numFmtId="0" fontId="10" fillId="2" borderId="83" xfId="0" applyFont="1" applyFill="1" applyBorder="1" applyAlignment="1">
      <alignment horizontal="center" vertical="center"/>
    </xf>
    <xf numFmtId="2" fontId="10" fillId="2" borderId="98" xfId="0" applyNumberFormat="1" applyFont="1" applyFill="1" applyBorder="1" applyAlignment="1">
      <alignment horizontal="center" vertical="center" wrapText="1"/>
    </xf>
    <xf numFmtId="2" fontId="10" fillId="2" borderId="4" xfId="0" applyNumberFormat="1" applyFont="1" applyFill="1" applyBorder="1" applyAlignment="1">
      <alignment horizontal="center" vertical="center" wrapText="1"/>
    </xf>
    <xf numFmtId="2" fontId="10" fillId="0" borderId="99" xfId="0" applyNumberFormat="1" applyFont="1" applyBorder="1" applyAlignment="1" applyProtection="1">
      <alignment horizontal="center" vertical="center" wrapText="1"/>
      <protection locked="0"/>
    </xf>
    <xf numFmtId="2" fontId="10" fillId="0" borderId="100" xfId="0" applyNumberFormat="1" applyFont="1" applyBorder="1" applyAlignment="1" applyProtection="1">
      <alignment horizontal="center" vertical="center" wrapText="1"/>
      <protection locked="0"/>
    </xf>
    <xf numFmtId="2" fontId="10" fillId="0" borderId="57" xfId="0" applyNumberFormat="1" applyFont="1" applyBorder="1" applyAlignment="1" applyProtection="1">
      <alignment horizontal="center" vertical="center" wrapText="1"/>
      <protection locked="0"/>
    </xf>
    <xf numFmtId="2" fontId="10" fillId="3" borderId="101" xfId="0" applyNumberFormat="1" applyFont="1" applyFill="1" applyBorder="1" applyAlignment="1" applyProtection="1">
      <alignment horizontal="center" vertical="center" wrapText="1"/>
      <protection locked="0"/>
    </xf>
    <xf numFmtId="2" fontId="10" fillId="3" borderId="102" xfId="0" applyNumberFormat="1" applyFont="1" applyFill="1" applyBorder="1" applyAlignment="1" applyProtection="1">
      <alignment horizontal="center" vertical="center" wrapText="1"/>
      <protection locked="0"/>
    </xf>
    <xf numFmtId="2" fontId="10" fillId="0" borderId="103" xfId="0" applyNumberFormat="1" applyFont="1" applyBorder="1" applyAlignment="1" applyProtection="1">
      <alignment horizontal="center" vertical="center" wrapText="1"/>
      <protection locked="0"/>
    </xf>
    <xf numFmtId="0" fontId="10" fillId="2" borderId="52" xfId="0" applyFont="1" applyFill="1" applyBorder="1" applyAlignment="1">
      <alignment horizontal="center" vertical="center"/>
    </xf>
    <xf numFmtId="0" fontId="10" fillId="2" borderId="52" xfId="0" applyFont="1" applyFill="1" applyBorder="1" applyAlignment="1">
      <alignment horizontal="left" vertical="center" wrapText="1"/>
    </xf>
    <xf numFmtId="0" fontId="10" fillId="2" borderId="27" xfId="0" applyFont="1" applyFill="1" applyBorder="1" applyAlignment="1">
      <alignment horizontal="center" vertical="center"/>
    </xf>
    <xf numFmtId="0" fontId="10" fillId="2" borderId="27" xfId="0" applyFont="1" applyFill="1" applyBorder="1" applyAlignment="1">
      <alignment horizontal="left" vertical="center" wrapText="1"/>
    </xf>
    <xf numFmtId="2" fontId="10" fillId="0" borderId="97" xfId="0" applyNumberFormat="1" applyFont="1" applyBorder="1" applyAlignment="1" applyProtection="1">
      <alignment horizontal="center" vertical="center" wrapText="1"/>
      <protection locked="0"/>
    </xf>
    <xf numFmtId="2" fontId="10" fillId="0" borderId="28" xfId="0" applyNumberFormat="1" applyFont="1" applyBorder="1" applyAlignment="1" applyProtection="1">
      <alignment horizontal="center" vertical="center" wrapText="1"/>
      <protection locked="0"/>
    </xf>
    <xf numFmtId="0" fontId="10" fillId="2" borderId="29" xfId="0" applyFont="1" applyFill="1" applyBorder="1" applyAlignment="1">
      <alignment horizontal="center" vertical="center"/>
    </xf>
    <xf numFmtId="0" fontId="10" fillId="2" borderId="29" xfId="0" applyFont="1" applyFill="1" applyBorder="1" applyAlignment="1">
      <alignment horizontal="left" vertical="center" wrapText="1"/>
    </xf>
    <xf numFmtId="2" fontId="10" fillId="0" borderId="101" xfId="0" applyNumberFormat="1" applyFont="1" applyBorder="1" applyAlignment="1" applyProtection="1">
      <alignment horizontal="center" vertical="center" wrapText="1"/>
      <protection locked="0"/>
    </xf>
    <xf numFmtId="2" fontId="10" fillId="0" borderId="102" xfId="0" applyNumberFormat="1" applyFont="1" applyBorder="1" applyAlignment="1" applyProtection="1">
      <alignment horizontal="center" vertical="center" wrapText="1"/>
      <protection locked="0"/>
    </xf>
    <xf numFmtId="2" fontId="10" fillId="2" borderId="59" xfId="0" applyNumberFormat="1"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0" xfId="0" applyFont="1" applyFill="1" applyBorder="1" applyAlignment="1">
      <alignment horizontal="left" vertical="center" wrapText="1"/>
    </xf>
    <xf numFmtId="2" fontId="10" fillId="2" borderId="104" xfId="0" applyNumberFormat="1" applyFont="1" applyFill="1" applyBorder="1" applyAlignment="1">
      <alignment horizontal="center" vertical="center" wrapText="1"/>
    </xf>
    <xf numFmtId="2" fontId="10" fillId="2" borderId="2" xfId="0" applyNumberFormat="1" applyFont="1" applyFill="1" applyBorder="1" applyAlignment="1">
      <alignment horizontal="center" vertical="center" wrapText="1"/>
    </xf>
    <xf numFmtId="2" fontId="10" fillId="0" borderId="105" xfId="0" applyNumberFormat="1" applyFont="1" applyBorder="1" applyAlignment="1" applyProtection="1">
      <alignment horizontal="center" vertical="center" wrapText="1"/>
      <protection locked="0"/>
    </xf>
    <xf numFmtId="2" fontId="10" fillId="0" borderId="106" xfId="0" applyNumberFormat="1" applyFont="1" applyBorder="1" applyAlignment="1" applyProtection="1">
      <alignment horizontal="center" vertical="center" wrapText="1"/>
      <protection locked="0"/>
    </xf>
    <xf numFmtId="2" fontId="10" fillId="0" borderId="2" xfId="0" applyNumberFormat="1" applyFont="1" applyBorder="1" applyAlignment="1" applyProtection="1">
      <alignment horizontal="center" vertical="center" wrapText="1"/>
      <protection locked="0"/>
    </xf>
    <xf numFmtId="2" fontId="10" fillId="0" borderId="107" xfId="0" applyNumberFormat="1" applyFont="1" applyBorder="1" applyAlignment="1" applyProtection="1">
      <alignment horizontal="center" vertical="center" wrapText="1"/>
      <protection locked="0"/>
    </xf>
    <xf numFmtId="2" fontId="10" fillId="0" borderId="12" xfId="0" applyNumberFormat="1" applyFont="1" applyBorder="1" applyAlignment="1" applyProtection="1">
      <alignment horizontal="center" vertical="center" wrapText="1"/>
      <protection locked="0"/>
    </xf>
    <xf numFmtId="2" fontId="10" fillId="0" borderId="41" xfId="0" applyNumberFormat="1" applyFont="1" applyBorder="1" applyAlignment="1" applyProtection="1">
      <alignment horizontal="center" vertical="center" wrapText="1"/>
      <protection locked="0"/>
    </xf>
    <xf numFmtId="4" fontId="10" fillId="2" borderId="27" xfId="0" applyNumberFormat="1" applyFont="1" applyFill="1" applyBorder="1" applyAlignment="1">
      <alignment horizontal="left" wrapText="1"/>
    </xf>
    <xf numFmtId="2" fontId="10" fillId="2" borderId="108" xfId="0" applyNumberFormat="1" applyFont="1" applyFill="1" applyBorder="1" applyAlignment="1">
      <alignment horizontal="center" vertical="center" wrapText="1"/>
    </xf>
    <xf numFmtId="2" fontId="10" fillId="0" borderId="109" xfId="0" applyNumberFormat="1" applyFont="1" applyBorder="1" applyAlignment="1" applyProtection="1">
      <alignment horizontal="center" vertical="center" wrapText="1"/>
      <protection locked="0"/>
    </xf>
    <xf numFmtId="2" fontId="10" fillId="0" borderId="108" xfId="0" applyNumberFormat="1" applyFont="1" applyBorder="1" applyAlignment="1" applyProtection="1">
      <alignment horizontal="center" vertical="center" wrapText="1"/>
      <protection locked="0"/>
    </xf>
    <xf numFmtId="2" fontId="10" fillId="0" borderId="110" xfId="0" applyNumberFormat="1" applyFont="1" applyBorder="1" applyAlignment="1" applyProtection="1">
      <alignment horizontal="center" vertical="center" wrapText="1"/>
      <protection locked="0"/>
    </xf>
    <xf numFmtId="2" fontId="10" fillId="0" borderId="84" xfId="0" applyNumberFormat="1" applyFont="1" applyBorder="1" applyAlignment="1" applyProtection="1">
      <alignment horizontal="center" vertical="center" wrapText="1"/>
      <protection locked="0"/>
    </xf>
    <xf numFmtId="2" fontId="10" fillId="0" borderId="111" xfId="0" applyNumberFormat="1" applyFont="1" applyBorder="1" applyAlignment="1" applyProtection="1">
      <alignment horizontal="center" vertical="center" wrapText="1"/>
      <protection locked="0"/>
    </xf>
    <xf numFmtId="2" fontId="10" fillId="3" borderId="112" xfId="0" applyNumberFormat="1" applyFont="1" applyFill="1" applyBorder="1" applyAlignment="1" applyProtection="1">
      <alignment horizontal="center" vertical="center" wrapText="1"/>
      <protection locked="0"/>
    </xf>
    <xf numFmtId="2" fontId="10" fillId="3" borderId="8" xfId="0" applyNumberFormat="1" applyFont="1" applyFill="1" applyBorder="1" applyAlignment="1" applyProtection="1">
      <alignment horizontal="center" vertical="center" wrapText="1"/>
      <protection locked="0"/>
    </xf>
    <xf numFmtId="2" fontId="10" fillId="0" borderId="3" xfId="0" applyNumberFormat="1" applyFont="1" applyBorder="1" applyAlignment="1" applyProtection="1">
      <alignment horizontal="center" vertical="center" wrapText="1"/>
      <protection locked="0"/>
    </xf>
    <xf numFmtId="165" fontId="5" fillId="0" borderId="83" xfId="0" applyNumberFormat="1" applyFont="1" applyBorder="1"/>
    <xf numFmtId="2" fontId="10" fillId="2" borderId="57" xfId="0" applyNumberFormat="1" applyFont="1" applyFill="1" applyBorder="1" applyAlignment="1">
      <alignment horizontal="center" vertical="center" wrapText="1"/>
    </xf>
    <xf numFmtId="2" fontId="10" fillId="2" borderId="6" xfId="0" applyNumberFormat="1" applyFont="1" applyFill="1" applyBorder="1" applyAlignment="1">
      <alignment horizontal="center" vertical="center" wrapText="1"/>
    </xf>
    <xf numFmtId="2" fontId="10" fillId="3" borderId="21" xfId="0" applyNumberFormat="1" applyFont="1" applyFill="1" applyBorder="1" applyAlignment="1" applyProtection="1">
      <alignment horizontal="center" vertical="center" wrapText="1"/>
      <protection locked="0"/>
    </xf>
    <xf numFmtId="2" fontId="10" fillId="0" borderId="56" xfId="0" applyNumberFormat="1" applyFont="1" applyBorder="1" applyAlignment="1" applyProtection="1">
      <alignment horizontal="center" vertical="center" wrapText="1"/>
      <protection locked="0"/>
    </xf>
    <xf numFmtId="2" fontId="10" fillId="3" borderId="107" xfId="0" applyNumberFormat="1" applyFont="1" applyFill="1" applyBorder="1" applyAlignment="1" applyProtection="1">
      <alignment horizontal="center" vertical="center" wrapText="1"/>
      <protection locked="0"/>
    </xf>
    <xf numFmtId="2" fontId="10" fillId="3" borderId="12" xfId="0" applyNumberFormat="1" applyFont="1" applyFill="1" applyBorder="1" applyAlignment="1" applyProtection="1">
      <alignment horizontal="center" vertical="center" wrapText="1"/>
      <protection locked="0"/>
    </xf>
    <xf numFmtId="0" fontId="10" fillId="2" borderId="62" xfId="0" applyFont="1" applyFill="1" applyBorder="1" applyAlignment="1">
      <alignment horizontal="center" vertical="center"/>
    </xf>
    <xf numFmtId="0" fontId="10" fillId="2" borderId="62" xfId="0" applyFont="1" applyFill="1" applyBorder="1" applyAlignment="1">
      <alignment horizontal="left" vertical="center" wrapText="1"/>
    </xf>
    <xf numFmtId="2" fontId="10" fillId="2" borderId="113" xfId="0" applyNumberFormat="1" applyFont="1" applyFill="1" applyBorder="1" applyAlignment="1">
      <alignment horizontal="center" vertical="center" wrapText="1"/>
    </xf>
    <xf numFmtId="2" fontId="10" fillId="2" borderId="61" xfId="0" applyNumberFormat="1" applyFont="1" applyFill="1" applyBorder="1" applyAlignment="1">
      <alignment horizontal="center" vertical="center" wrapText="1"/>
    </xf>
    <xf numFmtId="2" fontId="10" fillId="0" borderId="114" xfId="0" applyNumberFormat="1" applyFont="1" applyBorder="1" applyAlignment="1" applyProtection="1">
      <alignment horizontal="center" vertical="center" wrapText="1"/>
      <protection locked="0"/>
    </xf>
    <xf numFmtId="2" fontId="10" fillId="0" borderId="115" xfId="0" applyNumberFormat="1" applyFont="1" applyBorder="1" applyAlignment="1" applyProtection="1">
      <alignment horizontal="center" vertical="center" wrapText="1"/>
      <protection locked="0"/>
    </xf>
    <xf numFmtId="2" fontId="10" fillId="0" borderId="61" xfId="0" applyNumberFormat="1" applyFont="1" applyBorder="1" applyAlignment="1" applyProtection="1">
      <alignment horizontal="center" vertical="center" wrapText="1"/>
      <protection locked="0"/>
    </xf>
    <xf numFmtId="2" fontId="10" fillId="3" borderId="116" xfId="0" applyNumberFormat="1" applyFont="1" applyFill="1" applyBorder="1" applyAlignment="1" applyProtection="1">
      <alignment horizontal="center" vertical="center" wrapText="1"/>
      <protection locked="0"/>
    </xf>
    <xf numFmtId="2" fontId="10" fillId="3" borderId="42" xfId="0" applyNumberFormat="1" applyFont="1" applyFill="1" applyBorder="1" applyAlignment="1" applyProtection="1">
      <alignment horizontal="center" vertical="center" wrapText="1"/>
      <protection locked="0"/>
    </xf>
    <xf numFmtId="2" fontId="10" fillId="0" borderId="65" xfId="0" applyNumberFormat="1" applyFont="1" applyBorder="1" applyAlignment="1" applyProtection="1">
      <alignment horizontal="center" vertical="center" wrapText="1"/>
      <protection locked="0"/>
    </xf>
    <xf numFmtId="4" fontId="17" fillId="2" borderId="117" xfId="0" applyNumberFormat="1" applyFont="1" applyFill="1" applyBorder="1" applyAlignment="1">
      <alignment horizontal="center" vertical="center"/>
    </xf>
    <xf numFmtId="4" fontId="17" fillId="2" borderId="118" xfId="0" applyNumberFormat="1" applyFont="1" applyFill="1" applyBorder="1" applyAlignment="1">
      <alignment horizontal="center" vertical="center"/>
    </xf>
    <xf numFmtId="4" fontId="17" fillId="2" borderId="118" xfId="0" applyNumberFormat="1" applyFont="1" applyFill="1" applyBorder="1" applyAlignment="1">
      <alignment horizontal="left" vertical="center" wrapText="1"/>
    </xf>
    <xf numFmtId="165" fontId="17" fillId="2" borderId="119" xfId="0" applyNumberFormat="1" applyFont="1" applyFill="1" applyBorder="1" applyAlignment="1">
      <alignment horizontal="center" vertical="center"/>
    </xf>
    <xf numFmtId="4" fontId="17" fillId="2" borderId="120" xfId="0" applyNumberFormat="1" applyFont="1" applyFill="1" applyBorder="1" applyAlignment="1">
      <alignment horizontal="center" vertical="center"/>
    </xf>
    <xf numFmtId="4" fontId="17" fillId="2" borderId="121" xfId="0" applyNumberFormat="1" applyFont="1" applyFill="1" applyBorder="1" applyAlignment="1">
      <alignment horizontal="center" vertical="center"/>
    </xf>
    <xf numFmtId="4" fontId="17" fillId="2" borderId="122" xfId="0" applyNumberFormat="1" applyFont="1" applyFill="1" applyBorder="1" applyAlignment="1">
      <alignment horizontal="center" vertical="center"/>
    </xf>
    <xf numFmtId="4" fontId="17" fillId="2" borderId="123" xfId="0" applyNumberFormat="1" applyFont="1" applyFill="1" applyBorder="1" applyAlignment="1">
      <alignment horizontal="center" vertical="center"/>
    </xf>
    <xf numFmtId="4" fontId="17" fillId="2" borderId="124" xfId="0" applyNumberFormat="1" applyFont="1" applyFill="1" applyBorder="1" applyAlignment="1">
      <alignment horizontal="center" vertical="center"/>
    </xf>
    <xf numFmtId="4" fontId="17" fillId="2" borderId="125" xfId="0" applyNumberFormat="1" applyFont="1" applyFill="1" applyBorder="1" applyAlignment="1">
      <alignment horizontal="center" vertical="center"/>
    </xf>
    <xf numFmtId="2" fontId="5" fillId="0" borderId="0" xfId="0" applyNumberFormat="1" applyFont="1"/>
    <xf numFmtId="165" fontId="10" fillId="0" borderId="27" xfId="0" applyNumberFormat="1" applyFont="1" applyBorder="1" applyAlignment="1" applyProtection="1">
      <alignment horizontal="center" vertical="center"/>
      <protection locked="0"/>
    </xf>
    <xf numFmtId="4" fontId="10" fillId="2" borderId="19" xfId="0" applyNumberFormat="1" applyFont="1" applyFill="1" applyBorder="1" applyAlignment="1">
      <alignment horizontal="center" vertical="center"/>
    </xf>
    <xf numFmtId="4" fontId="10" fillId="2" borderId="20" xfId="0" applyNumberFormat="1" applyFont="1" applyFill="1" applyBorder="1" applyAlignment="1">
      <alignment horizontal="center" vertical="center"/>
    </xf>
    <xf numFmtId="4" fontId="10" fillId="2" borderId="21" xfId="0" applyNumberFormat="1" applyFont="1" applyFill="1" applyBorder="1" applyAlignment="1">
      <alignment horizontal="center" vertical="center"/>
    </xf>
    <xf numFmtId="4" fontId="10" fillId="2" borderId="8" xfId="0" applyNumberFormat="1" applyFont="1" applyFill="1" applyBorder="1" applyAlignment="1">
      <alignment horizontal="center" vertical="center"/>
    </xf>
    <xf numFmtId="4" fontId="10" fillId="2" borderId="9" xfId="0" applyNumberFormat="1" applyFont="1" applyFill="1" applyBorder="1" applyAlignment="1">
      <alignment horizontal="center" vertical="center"/>
    </xf>
    <xf numFmtId="4" fontId="10" fillId="2" borderId="56" xfId="0" applyNumberFormat="1" applyFont="1" applyFill="1" applyBorder="1" applyAlignment="1">
      <alignment horizontal="center" vertical="center"/>
    </xf>
    <xf numFmtId="4" fontId="17" fillId="2" borderId="25" xfId="0" applyNumberFormat="1" applyFont="1" applyFill="1" applyBorder="1" applyAlignment="1">
      <alignment horizontal="center" vertical="center" wrapText="1"/>
    </xf>
    <xf numFmtId="4" fontId="19" fillId="2" borderId="126" xfId="0" applyNumberFormat="1" applyFont="1" applyFill="1" applyBorder="1" applyAlignment="1">
      <alignment horizontal="center" vertical="center"/>
    </xf>
    <xf numFmtId="4" fontId="19" fillId="2" borderId="127" xfId="0" applyNumberFormat="1" applyFont="1" applyFill="1" applyBorder="1" applyAlignment="1">
      <alignment horizontal="right" vertical="center" wrapText="1"/>
    </xf>
    <xf numFmtId="4" fontId="10" fillId="2" borderId="127" xfId="0" applyNumberFormat="1" applyFont="1" applyFill="1" applyBorder="1" applyAlignment="1">
      <alignment horizontal="center" vertical="center" wrapText="1"/>
    </xf>
    <xf numFmtId="4" fontId="10" fillId="2" borderId="128" xfId="0" applyNumberFormat="1" applyFont="1" applyFill="1" applyBorder="1" applyAlignment="1">
      <alignment horizontal="center" vertical="center" wrapText="1"/>
    </xf>
    <xf numFmtId="165" fontId="17" fillId="2" borderId="26" xfId="0" applyNumberFormat="1" applyFont="1" applyFill="1" applyBorder="1" applyAlignment="1">
      <alignment horizontal="center" vertical="center" wrapText="1"/>
    </xf>
    <xf numFmtId="4" fontId="17" fillId="2" borderId="50" xfId="0" applyNumberFormat="1" applyFont="1" applyFill="1" applyBorder="1" applyAlignment="1">
      <alignment horizontal="center" vertical="center" wrapText="1"/>
    </xf>
    <xf numFmtId="4" fontId="17" fillId="2" borderId="55" xfId="0" applyNumberFormat="1" applyFont="1" applyFill="1" applyBorder="1" applyAlignment="1">
      <alignment horizontal="center" vertical="center" wrapText="1"/>
    </xf>
    <xf numFmtId="165" fontId="17" fillId="0" borderId="52" xfId="0" applyNumberFormat="1" applyFont="1" applyBorder="1" applyAlignment="1" applyProtection="1">
      <alignment horizontal="center" vertical="center" wrapText="1"/>
      <protection locked="0"/>
    </xf>
    <xf numFmtId="166" fontId="17" fillId="2" borderId="54" xfId="0" applyNumberFormat="1" applyFont="1" applyFill="1" applyBorder="1" applyAlignment="1">
      <alignment horizontal="center" vertical="center" wrapText="1"/>
    </xf>
    <xf numFmtId="166" fontId="17" fillId="2" borderId="18" xfId="0" applyNumberFormat="1" applyFont="1" applyFill="1" applyBorder="1" applyAlignment="1">
      <alignment horizontal="center" vertical="center" wrapText="1"/>
    </xf>
    <xf numFmtId="4" fontId="10" fillId="2" borderId="58" xfId="0" applyNumberFormat="1" applyFont="1" applyFill="1" applyBorder="1" applyAlignment="1">
      <alignment horizontal="center" vertical="center" wrapText="1"/>
    </xf>
    <xf numFmtId="4" fontId="19" fillId="2" borderId="12" xfId="0" applyNumberFormat="1" applyFont="1" applyFill="1" applyBorder="1" applyAlignment="1" applyProtection="1">
      <alignment horizontal="center" vertical="center" wrapText="1"/>
      <protection hidden="1"/>
    </xf>
    <xf numFmtId="4" fontId="19" fillId="2" borderId="30" xfId="0" applyNumberFormat="1" applyFont="1" applyFill="1" applyBorder="1" applyAlignment="1">
      <alignment horizontal="right" vertical="center" wrapText="1"/>
    </xf>
    <xf numFmtId="4" fontId="17" fillId="2" borderId="30" xfId="0" applyNumberFormat="1" applyFont="1" applyFill="1" applyBorder="1" applyAlignment="1">
      <alignment horizontal="center" vertical="center" wrapText="1"/>
    </xf>
    <xf numFmtId="4" fontId="17" fillId="2" borderId="7" xfId="0" applyNumberFormat="1" applyFont="1" applyFill="1" applyBorder="1" applyAlignment="1">
      <alignment horizontal="center" vertical="center" wrapText="1"/>
    </xf>
    <xf numFmtId="4" fontId="17" fillId="0" borderId="39" xfId="0" applyNumberFormat="1" applyFont="1" applyBorder="1" applyAlignment="1" applyProtection="1">
      <alignment horizontal="center" vertical="center" wrapText="1"/>
      <protection locked="0"/>
    </xf>
    <xf numFmtId="4" fontId="17" fillId="0" borderId="31" xfId="0" applyNumberFormat="1" applyFont="1" applyBorder="1" applyAlignment="1" applyProtection="1">
      <alignment horizontal="center" vertical="center" wrapText="1"/>
      <protection locked="0"/>
    </xf>
    <xf numFmtId="4" fontId="17" fillId="0" borderId="32" xfId="0" applyNumberFormat="1" applyFont="1" applyBorder="1" applyAlignment="1" applyProtection="1">
      <alignment horizontal="center" vertical="center" wrapText="1"/>
      <protection locked="0"/>
    </xf>
    <xf numFmtId="4" fontId="17" fillId="0" borderId="127" xfId="0" applyNumberFormat="1" applyFont="1" applyBorder="1" applyAlignment="1" applyProtection="1">
      <alignment horizontal="center" vertical="center" wrapText="1"/>
      <protection locked="0"/>
    </xf>
    <xf numFmtId="4" fontId="17" fillId="0" borderId="7" xfId="0" applyNumberFormat="1" applyFont="1" applyBorder="1" applyAlignment="1" applyProtection="1">
      <alignment horizontal="center" vertical="center" wrapText="1"/>
      <protection locked="0"/>
    </xf>
    <xf numFmtId="4" fontId="17" fillId="0" borderId="128" xfId="0" applyNumberFormat="1" applyFont="1" applyBorder="1" applyAlignment="1" applyProtection="1">
      <alignment horizontal="center" vertical="center" wrapText="1"/>
      <protection locked="0"/>
    </xf>
    <xf numFmtId="4" fontId="17" fillId="0" borderId="82" xfId="0" applyNumberFormat="1" applyFont="1" applyBorder="1" applyAlignment="1" applyProtection="1">
      <alignment horizontal="center" vertical="center" wrapText="1"/>
      <protection locked="0"/>
    </xf>
    <xf numFmtId="0" fontId="1" fillId="0" borderId="0" xfId="0" applyFont="1" applyAlignment="1">
      <alignment wrapText="1"/>
    </xf>
    <xf numFmtId="0" fontId="1" fillId="0" borderId="0" xfId="0" applyFont="1"/>
    <xf numFmtId="0" fontId="5" fillId="2" borderId="20" xfId="0" applyFont="1" applyFill="1" applyBorder="1"/>
    <xf numFmtId="4" fontId="5" fillId="2" borderId="20" xfId="0" applyNumberFormat="1" applyFont="1" applyFill="1" applyBorder="1"/>
    <xf numFmtId="0" fontId="0" fillId="0" borderId="0" xfId="1"/>
    <xf numFmtId="4" fontId="0" fillId="0" borderId="0" xfId="1" applyNumberFormat="1"/>
    <xf numFmtId="0" fontId="0" fillId="0" borderId="1" xfId="1" applyBorder="1" applyAlignment="1" applyProtection="1">
      <alignment horizontal="left"/>
    </xf>
    <xf numFmtId="0" fontId="0" fillId="0" borderId="1" xfId="1" applyBorder="1" applyProtection="1"/>
    <xf numFmtId="4" fontId="0" fillId="0" borderId="1" xfId="1" applyNumberFormat="1" applyBorder="1" applyProtection="1"/>
    <xf numFmtId="0" fontId="21" fillId="0" borderId="1" xfId="1" applyFont="1" applyBorder="1" applyAlignment="1" applyProtection="1">
      <alignment horizontal="left"/>
    </xf>
    <xf numFmtId="0" fontId="0" fillId="0" borderId="1" xfId="1" applyBorder="1"/>
    <xf numFmtId="0" fontId="16" fillId="2" borderId="13" xfId="1" applyFont="1" applyFill="1" applyBorder="1" applyAlignment="1">
      <alignment horizontal="center" vertical="center"/>
    </xf>
    <xf numFmtId="0" fontId="16" fillId="2" borderId="14" xfId="1" applyFont="1" applyFill="1" applyBorder="1" applyAlignment="1">
      <alignment horizontal="center" vertical="center"/>
    </xf>
    <xf numFmtId="4" fontId="17" fillId="2" borderId="14" xfId="1" applyNumberFormat="1" applyFont="1" applyFill="1" applyBorder="1" applyAlignment="1">
      <alignment horizontal="center" vertical="center"/>
    </xf>
    <xf numFmtId="0" fontId="17" fillId="2" borderId="15" xfId="1" applyFont="1" applyFill="1" applyBorder="1" applyAlignment="1">
      <alignment horizontal="center" vertical="center"/>
    </xf>
    <xf numFmtId="0" fontId="16" fillId="2" borderId="45" xfId="1" applyFont="1" applyFill="1" applyBorder="1" applyAlignment="1">
      <alignment horizontal="center" vertical="center" wrapText="1"/>
    </xf>
    <xf numFmtId="0" fontId="16" fillId="2" borderId="46" xfId="1" applyFont="1" applyFill="1" applyBorder="1" applyAlignment="1">
      <alignment horizontal="center" vertical="center" wrapText="1"/>
    </xf>
    <xf numFmtId="4" fontId="16" fillId="0" borderId="46" xfId="1" applyNumberFormat="1" applyFont="1" applyBorder="1" applyAlignment="1" applyProtection="1">
      <alignment horizontal="center" vertical="center"/>
      <protection locked="0"/>
    </xf>
    <xf numFmtId="0" fontId="6" fillId="2" borderId="47" xfId="1" applyFont="1" applyFill="1" applyBorder="1" applyAlignment="1">
      <alignment horizontal="center" vertical="center"/>
    </xf>
    <xf numFmtId="4" fontId="16" fillId="2" borderId="46" xfId="1" applyNumberFormat="1" applyFont="1" applyFill="1" applyBorder="1" applyAlignment="1">
      <alignment horizontal="center" vertical="center"/>
    </xf>
    <xf numFmtId="0" fontId="6" fillId="2" borderId="37" xfId="1" applyFont="1" applyFill="1" applyBorder="1" applyAlignment="1">
      <alignment horizontal="center" vertical="center" wrapText="1"/>
    </xf>
    <xf numFmtId="0" fontId="6" fillId="2" borderId="38" xfId="1" applyFont="1" applyFill="1" applyBorder="1" applyAlignment="1">
      <alignment vertical="center" wrapText="1"/>
    </xf>
    <xf numFmtId="4" fontId="6" fillId="2" borderId="38" xfId="1" applyNumberFormat="1" applyFont="1" applyFill="1" applyBorder="1" applyAlignment="1">
      <alignment horizontal="center" vertical="center"/>
    </xf>
    <xf numFmtId="0" fontId="16" fillId="2" borderId="17" xfId="1" applyFont="1" applyFill="1" applyBorder="1" applyAlignment="1">
      <alignment horizontal="left" vertical="center" wrapText="1"/>
    </xf>
    <xf numFmtId="0" fontId="6" fillId="2" borderId="20" xfId="1" applyFont="1" applyFill="1" applyBorder="1" applyAlignment="1">
      <alignment horizontal="left" vertical="center" wrapText="1"/>
    </xf>
    <xf numFmtId="4" fontId="6" fillId="0" borderId="20" xfId="1" applyNumberFormat="1" applyFont="1" applyBorder="1" applyAlignment="1" applyProtection="1">
      <alignment horizontal="center" vertical="center"/>
      <protection locked="0"/>
    </xf>
    <xf numFmtId="0" fontId="6" fillId="2" borderId="23" xfId="1" applyFont="1" applyFill="1" applyBorder="1" applyAlignment="1">
      <alignment horizontal="left" vertical="center" wrapText="1"/>
    </xf>
    <xf numFmtId="4" fontId="6" fillId="0" borderId="23" xfId="1" applyNumberFormat="1" applyFont="1" applyBorder="1" applyAlignment="1" applyProtection="1">
      <alignment horizontal="center" vertical="center"/>
      <protection locked="0"/>
    </xf>
    <xf numFmtId="0" fontId="16" fillId="2" borderId="39" xfId="1" applyFont="1" applyFill="1" applyBorder="1" applyAlignment="1">
      <alignment horizontal="center" vertical="center" wrapText="1"/>
    </xf>
    <xf numFmtId="0" fontId="16" fillId="2" borderId="31" xfId="1" applyFont="1" applyFill="1" applyBorder="1" applyAlignment="1">
      <alignment horizontal="left" vertical="center" wrapText="1"/>
    </xf>
    <xf numFmtId="4" fontId="16" fillId="2" borderId="31" xfId="1" applyNumberFormat="1" applyFont="1" applyFill="1" applyBorder="1" applyAlignment="1">
      <alignment horizontal="center" vertical="center"/>
    </xf>
    <xf numFmtId="0" fontId="16" fillId="2" borderId="20" xfId="1" applyFont="1" applyFill="1" applyBorder="1" applyAlignment="1">
      <alignment horizontal="center" vertical="center" wrapText="1"/>
    </xf>
    <xf numFmtId="4" fontId="16" fillId="2" borderId="20" xfId="1" applyNumberFormat="1" applyFont="1" applyFill="1" applyBorder="1" applyAlignment="1">
      <alignment horizontal="center" vertical="center"/>
    </xf>
    <xf numFmtId="165" fontId="16" fillId="2" borderId="31" xfId="1" applyNumberFormat="1" applyFont="1" applyFill="1" applyBorder="1" applyAlignment="1">
      <alignment horizontal="center" vertical="center"/>
    </xf>
    <xf numFmtId="0" fontId="11" fillId="0" borderId="1" xfId="0" applyFont="1" applyBorder="1" applyAlignment="1">
      <alignment horizontal="left"/>
    </xf>
    <xf numFmtId="0" fontId="11" fillId="0" borderId="1" xfId="0" applyFont="1" applyBorder="1"/>
    <xf numFmtId="0" fontId="15" fillId="0" borderId="1" xfId="0" applyFont="1" applyBorder="1" applyAlignment="1">
      <alignment horizontal="left"/>
    </xf>
    <xf numFmtId="0" fontId="17" fillId="2" borderId="2" xfId="0" applyFont="1" applyFill="1" applyBorder="1" applyAlignment="1">
      <alignment horizontal="center" vertical="center"/>
    </xf>
    <xf numFmtId="0" fontId="17" fillId="2" borderId="40" xfId="0" applyFont="1" applyFill="1" applyBorder="1" applyAlignment="1">
      <alignment horizontal="center" vertical="center" wrapText="1"/>
    </xf>
    <xf numFmtId="4" fontId="19" fillId="2" borderId="129" xfId="0" applyNumberFormat="1" applyFont="1" applyFill="1" applyBorder="1" applyAlignment="1">
      <alignment horizontal="center" vertical="center" wrapText="1"/>
    </xf>
    <xf numFmtId="0" fontId="17" fillId="2" borderId="43" xfId="0" applyFont="1" applyFill="1" applyBorder="1" applyAlignment="1">
      <alignment horizontal="center" vertical="center"/>
    </xf>
    <xf numFmtId="4" fontId="17" fillId="2" borderId="43" xfId="0" applyNumberFormat="1" applyFont="1" applyFill="1" applyBorder="1" applyAlignment="1">
      <alignment horizontal="center" vertical="center" wrapText="1"/>
    </xf>
    <xf numFmtId="4" fontId="17" fillId="2" borderId="45" xfId="0" applyNumberFormat="1" applyFont="1" applyFill="1" applyBorder="1" applyAlignment="1">
      <alignment horizontal="center" vertical="center" wrapText="1"/>
    </xf>
    <xf numFmtId="4" fontId="17" fillId="2" borderId="46" xfId="0" applyNumberFormat="1" applyFont="1" applyFill="1" applyBorder="1" applyAlignment="1">
      <alignment horizontal="center" vertical="center" wrapText="1"/>
    </xf>
    <xf numFmtId="4" fontId="17" fillId="2" borderId="117" xfId="0" applyNumberFormat="1" applyFont="1" applyFill="1" applyBorder="1" applyAlignment="1">
      <alignment horizontal="center" vertical="center" wrapText="1"/>
    </xf>
    <xf numFmtId="4" fontId="17" fillId="2" borderId="48" xfId="0" applyNumberFormat="1" applyFont="1" applyFill="1" applyBorder="1" applyAlignment="1">
      <alignment horizontal="center" vertical="center" wrapText="1"/>
    </xf>
    <xf numFmtId="4" fontId="17" fillId="2" borderId="47" xfId="0" applyNumberFormat="1" applyFont="1" applyFill="1" applyBorder="1" applyAlignment="1">
      <alignment horizontal="center" vertical="center" wrapText="1"/>
    </xf>
    <xf numFmtId="0" fontId="17" fillId="2" borderId="6" xfId="0" applyFont="1" applyFill="1" applyBorder="1" applyAlignment="1">
      <alignment horizontal="center" vertical="center"/>
    </xf>
    <xf numFmtId="0" fontId="17" fillId="2" borderId="38" xfId="0" applyFont="1" applyFill="1" applyBorder="1" applyAlignment="1">
      <alignment horizontal="center" vertical="center" wrapText="1"/>
    </xf>
    <xf numFmtId="0" fontId="19" fillId="2" borderId="6" xfId="0" applyFont="1" applyFill="1" applyBorder="1" applyAlignment="1">
      <alignment horizontal="center" vertical="center"/>
    </xf>
    <xf numFmtId="0" fontId="19" fillId="2" borderId="20" xfId="0" applyFont="1" applyFill="1" applyBorder="1" applyAlignment="1">
      <alignment horizontal="right" vertical="center" wrapText="1"/>
    </xf>
    <xf numFmtId="0" fontId="17" fillId="2" borderId="20" xfId="0" applyFont="1" applyFill="1" applyBorder="1" applyAlignment="1">
      <alignment horizontal="center" vertical="center" wrapText="1"/>
    </xf>
    <xf numFmtId="4" fontId="17" fillId="2" borderId="8" xfId="0" applyNumberFormat="1" applyFont="1" applyFill="1" applyBorder="1" applyAlignment="1">
      <alignment horizontal="center" vertical="center" wrapText="1"/>
    </xf>
    <xf numFmtId="0" fontId="17" fillId="2" borderId="20" xfId="0" applyFont="1" applyFill="1" applyBorder="1" applyAlignment="1">
      <alignment horizontal="center" wrapText="1"/>
    </xf>
    <xf numFmtId="0" fontId="19" fillId="2" borderId="20" xfId="0" applyFont="1" applyFill="1" applyBorder="1" applyAlignment="1">
      <alignment horizontal="right" wrapText="1"/>
    </xf>
    <xf numFmtId="4" fontId="10" fillId="2" borderId="37" xfId="0" applyNumberFormat="1" applyFont="1" applyFill="1" applyBorder="1" applyAlignment="1">
      <alignment horizontal="center" vertical="center"/>
    </xf>
    <xf numFmtId="4" fontId="10" fillId="2" borderId="38" xfId="0" applyNumberFormat="1" applyFont="1" applyFill="1" applyBorder="1" applyAlignment="1">
      <alignment horizontal="center" vertical="center"/>
    </xf>
    <xf numFmtId="4" fontId="17" fillId="2" borderId="51" xfId="0" applyNumberFormat="1" applyFont="1" applyFill="1" applyBorder="1" applyAlignment="1">
      <alignment horizontal="center" vertical="center"/>
    </xf>
    <xf numFmtId="0" fontId="19" fillId="2" borderId="23" xfId="0" applyFont="1" applyFill="1" applyBorder="1" applyAlignment="1">
      <alignment horizontal="right" wrapText="1"/>
    </xf>
    <xf numFmtId="4" fontId="10" fillId="2" borderId="55" xfId="0" applyNumberFormat="1" applyFont="1" applyFill="1" applyBorder="1" applyAlignment="1">
      <alignment horizontal="center" vertical="center"/>
    </xf>
    <xf numFmtId="0" fontId="19" fillId="2" borderId="23" xfId="0" applyFont="1" applyFill="1" applyBorder="1" applyAlignment="1">
      <alignment horizontal="left" wrapText="1"/>
    </xf>
    <xf numFmtId="0" fontId="17" fillId="2" borderId="23" xfId="0" applyFont="1" applyFill="1" applyBorder="1" applyAlignment="1">
      <alignment horizontal="center" wrapText="1"/>
    </xf>
    <xf numFmtId="4" fontId="17" fillId="2" borderId="3" xfId="0" applyNumberFormat="1" applyFont="1" applyFill="1" applyBorder="1" applyAlignment="1">
      <alignment horizontal="center" vertical="center"/>
    </xf>
    <xf numFmtId="4" fontId="17" fillId="2" borderId="19" xfId="0" applyNumberFormat="1" applyFont="1" applyFill="1" applyBorder="1" applyAlignment="1">
      <alignment horizontal="center" vertical="center"/>
    </xf>
    <xf numFmtId="4" fontId="17" fillId="2" borderId="20" xfId="0" applyNumberFormat="1" applyFont="1" applyFill="1" applyBorder="1" applyAlignment="1">
      <alignment horizontal="center" vertical="center"/>
    </xf>
    <xf numFmtId="4" fontId="17" fillId="2" borderId="8" xfId="0" applyNumberFormat="1" applyFont="1" applyFill="1" applyBorder="1" applyAlignment="1">
      <alignment horizontal="center" vertical="center"/>
    </xf>
    <xf numFmtId="4" fontId="17" fillId="2" borderId="56" xfId="0" applyNumberFormat="1" applyFont="1" applyFill="1" applyBorder="1" applyAlignment="1">
      <alignment horizontal="center" vertical="center"/>
    </xf>
    <xf numFmtId="0" fontId="19" fillId="2" borderId="4" xfId="0" applyFont="1" applyFill="1" applyBorder="1" applyAlignment="1">
      <alignment horizontal="center" vertical="center"/>
    </xf>
    <xf numFmtId="0" fontId="19" fillId="2" borderId="4" xfId="0" applyFont="1" applyFill="1" applyBorder="1" applyAlignment="1">
      <alignment horizontal="right" wrapText="1"/>
    </xf>
    <xf numFmtId="4" fontId="10" fillId="2" borderId="22" xfId="0" applyNumberFormat="1" applyFont="1" applyFill="1" applyBorder="1" applyAlignment="1">
      <alignment horizontal="center" vertical="center"/>
    </xf>
    <xf numFmtId="4" fontId="10" fillId="2" borderId="23" xfId="0" applyNumberFormat="1" applyFont="1" applyFill="1" applyBorder="1" applyAlignment="1">
      <alignment horizontal="center" vertical="center"/>
    </xf>
    <xf numFmtId="4" fontId="17" fillId="2" borderId="59" xfId="0" applyNumberFormat="1" applyFont="1" applyFill="1" applyBorder="1" applyAlignment="1">
      <alignment horizontal="center" vertical="center"/>
    </xf>
    <xf numFmtId="0" fontId="19" fillId="2" borderId="3" xfId="0" applyFont="1" applyFill="1" applyBorder="1" applyAlignment="1">
      <alignment horizontal="right" wrapText="1"/>
    </xf>
    <xf numFmtId="0" fontId="17" fillId="2" borderId="3" xfId="0" applyFont="1" applyFill="1" applyBorder="1" applyAlignment="1">
      <alignment horizontal="center" vertical="center"/>
    </xf>
    <xf numFmtId="0" fontId="17" fillId="2" borderId="3" xfId="0" applyFont="1" applyFill="1" applyBorder="1" applyAlignment="1">
      <alignment horizontal="center" wrapText="1"/>
    </xf>
    <xf numFmtId="0" fontId="19" fillId="2" borderId="3" xfId="0" applyFont="1" applyFill="1" applyBorder="1" applyAlignment="1">
      <alignment horizontal="center" vertical="center"/>
    </xf>
    <xf numFmtId="0" fontId="19" fillId="0" borderId="3" xfId="0" applyFont="1" applyBorder="1" applyAlignment="1" applyProtection="1">
      <alignment horizontal="right" wrapText="1"/>
      <protection locked="0"/>
    </xf>
    <xf numFmtId="0" fontId="19" fillId="2" borderId="57" xfId="0" applyFont="1" applyFill="1" applyBorder="1" applyAlignment="1">
      <alignment horizontal="center" vertical="center"/>
    </xf>
    <xf numFmtId="0" fontId="19" fillId="0" borderId="57" xfId="0" applyFont="1" applyBorder="1" applyAlignment="1" applyProtection="1">
      <alignment horizontal="right" wrapText="1"/>
      <protection locked="0"/>
    </xf>
    <xf numFmtId="4" fontId="17" fillId="2" borderId="83" xfId="0" applyNumberFormat="1" applyFont="1" applyFill="1" applyBorder="1" applyAlignment="1">
      <alignment horizontal="center" vertical="center" wrapText="1"/>
    </xf>
    <xf numFmtId="4" fontId="17" fillId="2" borderId="57" xfId="0" applyNumberFormat="1" applyFont="1" applyFill="1" applyBorder="1" applyAlignment="1">
      <alignment horizontal="center" vertical="center"/>
    </xf>
    <xf numFmtId="4" fontId="10" fillId="2" borderId="130" xfId="0" applyNumberFormat="1" applyFont="1" applyFill="1" applyBorder="1" applyAlignment="1">
      <alignment horizontal="center" vertical="center"/>
    </xf>
    <xf numFmtId="4" fontId="10" fillId="2" borderId="35" xfId="0" applyNumberFormat="1" applyFont="1" applyFill="1" applyBorder="1" applyAlignment="1">
      <alignment horizontal="center" vertical="center"/>
    </xf>
    <xf numFmtId="4" fontId="10" fillId="2" borderId="58" xfId="0" applyNumberFormat="1" applyFont="1" applyFill="1" applyBorder="1" applyAlignment="1">
      <alignment horizontal="center" vertical="center"/>
    </xf>
    <xf numFmtId="4" fontId="17" fillId="2" borderId="103" xfId="0" applyNumberFormat="1" applyFont="1" applyFill="1" applyBorder="1" applyAlignment="1">
      <alignment horizontal="center" vertical="center"/>
    </xf>
    <xf numFmtId="4" fontId="10" fillId="2" borderId="57" xfId="0" applyNumberFormat="1" applyFont="1" applyFill="1" applyBorder="1" applyAlignment="1">
      <alignment horizontal="center" vertical="center"/>
    </xf>
    <xf numFmtId="4" fontId="10" fillId="0" borderId="50" xfId="0" applyNumberFormat="1" applyFont="1" applyBorder="1" applyAlignment="1" applyProtection="1">
      <alignment horizontal="center" vertical="center" wrapText="1"/>
      <protection locked="0"/>
    </xf>
    <xf numFmtId="4" fontId="10" fillId="0" borderId="37" xfId="0" applyNumberFormat="1" applyFont="1" applyBorder="1" applyAlignment="1" applyProtection="1">
      <alignment horizontal="center" vertical="center"/>
      <protection locked="0"/>
    </xf>
    <xf numFmtId="4" fontId="10" fillId="0" borderId="38" xfId="0" applyNumberFormat="1" applyFont="1" applyBorder="1" applyAlignment="1" applyProtection="1">
      <alignment horizontal="center" vertical="center"/>
      <protection locked="0"/>
    </xf>
    <xf numFmtId="4" fontId="10" fillId="0" borderId="50" xfId="0" applyNumberFormat="1" applyFont="1" applyBorder="1" applyAlignment="1" applyProtection="1">
      <alignment horizontal="center" vertical="center"/>
      <protection locked="0"/>
    </xf>
    <xf numFmtId="4" fontId="10" fillId="0" borderId="6" xfId="0" applyNumberFormat="1" applyFont="1" applyBorder="1" applyAlignment="1" applyProtection="1">
      <alignment horizontal="center" vertical="center"/>
      <protection locked="0"/>
    </xf>
    <xf numFmtId="4" fontId="10" fillId="0" borderId="28" xfId="0" applyNumberFormat="1" applyFont="1" applyBorder="1" applyAlignment="1" applyProtection="1">
      <alignment horizontal="center" vertical="center"/>
      <protection locked="0"/>
    </xf>
    <xf numFmtId="4" fontId="17" fillId="2" borderId="21" xfId="0" applyNumberFormat="1" applyFont="1" applyFill="1" applyBorder="1" applyAlignment="1">
      <alignment horizontal="center" vertical="center"/>
    </xf>
    <xf numFmtId="4" fontId="10" fillId="0" borderId="22" xfId="0" applyNumberFormat="1" applyFont="1" applyBorder="1" applyAlignment="1" applyProtection="1">
      <alignment horizontal="center" vertical="center"/>
      <protection locked="0"/>
    </xf>
    <xf numFmtId="4" fontId="10" fillId="0" borderId="23" xfId="0" applyNumberFormat="1" applyFont="1" applyBorder="1" applyAlignment="1" applyProtection="1">
      <alignment horizontal="center" vertical="center"/>
      <protection locked="0"/>
    </xf>
    <xf numFmtId="4" fontId="10" fillId="0" borderId="58" xfId="0" applyNumberFormat="1" applyFont="1" applyBorder="1" applyAlignment="1" applyProtection="1">
      <alignment horizontal="center" vertical="center"/>
      <protection locked="0"/>
    </xf>
    <xf numFmtId="4" fontId="10" fillId="0" borderId="4" xfId="0" applyNumberFormat="1" applyFont="1" applyBorder="1" applyAlignment="1" applyProtection="1">
      <alignment horizontal="center" vertical="center"/>
      <protection locked="0"/>
    </xf>
    <xf numFmtId="4" fontId="10" fillId="0" borderId="24" xfId="0" applyNumberFormat="1" applyFont="1" applyBorder="1" applyAlignment="1" applyProtection="1">
      <alignment horizontal="center" vertical="center"/>
      <protection locked="0"/>
    </xf>
    <xf numFmtId="4" fontId="10" fillId="0" borderId="19" xfId="0" applyNumberFormat="1" applyFont="1" applyBorder="1" applyAlignment="1" applyProtection="1">
      <alignment horizontal="center" vertical="center"/>
      <protection locked="0"/>
    </xf>
    <xf numFmtId="4" fontId="10" fillId="0" borderId="20" xfId="0" applyNumberFormat="1" applyFont="1" applyBorder="1" applyAlignment="1" applyProtection="1">
      <alignment horizontal="center" vertical="center"/>
      <protection locked="0"/>
    </xf>
    <xf numFmtId="4" fontId="10" fillId="0" borderId="8" xfId="0" applyNumberFormat="1" applyFont="1" applyBorder="1" applyAlignment="1" applyProtection="1">
      <alignment horizontal="center" vertical="center"/>
      <protection locked="0"/>
    </xf>
    <xf numFmtId="4" fontId="10" fillId="0" borderId="3" xfId="0" applyNumberFormat="1" applyFont="1" applyBorder="1" applyAlignment="1" applyProtection="1">
      <alignment horizontal="center" vertical="center"/>
      <protection locked="0"/>
    </xf>
    <xf numFmtId="4" fontId="10" fillId="0" borderId="21" xfId="0" applyNumberFormat="1" applyFont="1" applyBorder="1" applyAlignment="1" applyProtection="1">
      <alignment horizontal="center" vertical="center"/>
      <protection locked="0"/>
    </xf>
    <xf numFmtId="4" fontId="10" fillId="0" borderId="130" xfId="0" applyNumberFormat="1" applyFont="1" applyBorder="1" applyAlignment="1" applyProtection="1">
      <alignment horizontal="center" vertical="center"/>
      <protection locked="0"/>
    </xf>
    <xf numFmtId="4" fontId="10" fillId="0" borderId="35" xfId="0" applyNumberFormat="1" applyFont="1" applyBorder="1" applyAlignment="1" applyProtection="1">
      <alignment horizontal="center" vertical="center"/>
      <protection locked="0"/>
    </xf>
    <xf numFmtId="4" fontId="10" fillId="0" borderId="131" xfId="0" applyNumberFormat="1" applyFont="1" applyBorder="1" applyAlignment="1" applyProtection="1">
      <alignment horizontal="center" vertical="center"/>
      <protection locked="0"/>
    </xf>
    <xf numFmtId="4" fontId="10" fillId="0" borderId="57" xfId="0" applyNumberFormat="1" applyFont="1" applyBorder="1" applyAlignment="1" applyProtection="1">
      <alignment horizontal="center" vertical="center"/>
      <protection locked="0"/>
    </xf>
    <xf numFmtId="4" fontId="10" fillId="0" borderId="102" xfId="0" applyNumberFormat="1" applyFont="1" applyBorder="1" applyAlignment="1" applyProtection="1">
      <alignment horizontal="center" vertical="center"/>
      <protection locked="0"/>
    </xf>
    <xf numFmtId="4" fontId="17" fillId="0" borderId="57" xfId="0" applyNumberFormat="1" applyFont="1" applyBorder="1" applyAlignment="1" applyProtection="1">
      <alignment horizontal="center" vertical="center" wrapText="1"/>
      <protection locked="0"/>
    </xf>
    <xf numFmtId="4" fontId="11" fillId="0" borderId="0" xfId="0" applyNumberFormat="1" applyFont="1"/>
    <xf numFmtId="4" fontId="10" fillId="2" borderId="50" xfId="0" applyNumberFormat="1" applyFont="1" applyFill="1" applyBorder="1" applyAlignment="1">
      <alignment horizontal="center" vertical="center" wrapText="1"/>
    </xf>
    <xf numFmtId="4" fontId="10" fillId="2" borderId="51" xfId="0" applyNumberFormat="1" applyFont="1" applyFill="1" applyBorder="1" applyAlignment="1">
      <alignment horizontal="center" vertical="center" wrapText="1"/>
    </xf>
    <xf numFmtId="0" fontId="19" fillId="2" borderId="7" xfId="0" applyFont="1" applyFill="1" applyBorder="1" applyAlignment="1">
      <alignment horizontal="center" vertical="center"/>
    </xf>
    <xf numFmtId="4" fontId="10" fillId="2" borderId="126" xfId="0" applyNumberFormat="1" applyFont="1" applyFill="1" applyBorder="1" applyAlignment="1">
      <alignment horizontal="center" vertical="center" wrapText="1"/>
    </xf>
    <xf numFmtId="4" fontId="10" fillId="2" borderId="130" xfId="0" applyNumberFormat="1" applyFont="1" applyFill="1" applyBorder="1" applyAlignment="1">
      <alignment horizontal="center" vertical="center" wrapText="1"/>
    </xf>
    <xf numFmtId="4" fontId="10" fillId="2" borderId="35" xfId="0" applyNumberFormat="1" applyFont="1" applyFill="1" applyBorder="1" applyAlignment="1">
      <alignment horizontal="center" vertical="center" wrapText="1"/>
    </xf>
    <xf numFmtId="4" fontId="10" fillId="2" borderId="131" xfId="0" applyNumberFormat="1" applyFont="1" applyFill="1" applyBorder="1" applyAlignment="1">
      <alignment horizontal="center" vertical="center" wrapText="1"/>
    </xf>
    <xf numFmtId="4" fontId="10" fillId="2" borderId="57" xfId="0" applyNumberFormat="1" applyFont="1" applyFill="1" applyBorder="1" applyAlignment="1">
      <alignment horizontal="center" vertical="center" wrapText="1"/>
    </xf>
    <xf numFmtId="4" fontId="10" fillId="2" borderId="103" xfId="0" applyNumberFormat="1" applyFont="1" applyFill="1" applyBorder="1" applyAlignment="1">
      <alignment horizontal="center" vertical="center" wrapText="1"/>
    </xf>
    <xf numFmtId="4" fontId="10" fillId="2" borderId="10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4" fontId="19" fillId="2" borderId="132" xfId="0" applyNumberFormat="1" applyFont="1" applyFill="1" applyBorder="1" applyAlignment="1">
      <alignment horizontal="center" vertical="center" wrapText="1"/>
    </xf>
    <xf numFmtId="4" fontId="19" fillId="2" borderId="10" xfId="0" applyNumberFormat="1" applyFont="1" applyFill="1" applyBorder="1" applyAlignment="1" applyProtection="1">
      <alignment horizontal="center" vertical="center" wrapText="1"/>
      <protection hidden="1"/>
    </xf>
    <xf numFmtId="0" fontId="10" fillId="2" borderId="6" xfId="0" applyFont="1" applyFill="1" applyBorder="1" applyAlignment="1">
      <alignment horizontal="left" vertical="center" wrapText="1"/>
    </xf>
    <xf numFmtId="2" fontId="17" fillId="2" borderId="26"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xf>
    <xf numFmtId="2" fontId="10" fillId="0" borderId="16" xfId="0" applyNumberFormat="1" applyFont="1" applyBorder="1" applyAlignment="1" applyProtection="1">
      <alignment horizontal="center" vertical="center"/>
      <protection locked="0"/>
    </xf>
    <xf numFmtId="2" fontId="10" fillId="0" borderId="17" xfId="0" applyNumberFormat="1" applyFont="1" applyBorder="1" applyAlignment="1" applyProtection="1">
      <alignment horizontal="center" vertical="center"/>
      <protection locked="0"/>
    </xf>
    <xf numFmtId="2" fontId="10" fillId="0" borderId="18" xfId="0" applyNumberFormat="1" applyFont="1" applyBorder="1" applyAlignment="1" applyProtection="1">
      <alignment horizontal="center" vertical="center"/>
      <protection locked="0"/>
    </xf>
    <xf numFmtId="2" fontId="10" fillId="0" borderId="25" xfId="0" applyNumberFormat="1" applyFont="1" applyBorder="1" applyAlignment="1" applyProtection="1">
      <alignment horizontal="center" vertical="center"/>
      <protection locked="0"/>
    </xf>
    <xf numFmtId="2" fontId="10" fillId="0" borderId="5" xfId="0" applyNumberFormat="1" applyFont="1" applyBorder="1" applyAlignment="1" applyProtection="1">
      <alignment horizontal="center" vertical="center"/>
      <protection locked="0"/>
    </xf>
    <xf numFmtId="2" fontId="17" fillId="2" borderId="51" xfId="0" applyNumberFormat="1" applyFont="1" applyFill="1" applyBorder="1" applyAlignment="1">
      <alignment horizontal="center" vertical="center"/>
    </xf>
    <xf numFmtId="2" fontId="10" fillId="0" borderId="53" xfId="0" applyNumberFormat="1" applyFont="1" applyBorder="1" applyAlignment="1" applyProtection="1">
      <alignment horizontal="center" vertical="center"/>
      <protection locked="0"/>
    </xf>
    <xf numFmtId="0" fontId="10" fillId="2" borderId="3" xfId="0" applyFont="1" applyFill="1" applyBorder="1" applyAlignment="1">
      <alignment horizontal="left" vertical="center" wrapText="1"/>
    </xf>
    <xf numFmtId="2" fontId="17" fillId="2" borderId="27"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xf>
    <xf numFmtId="2" fontId="10" fillId="0" borderId="19" xfId="0" applyNumberFormat="1" applyFont="1" applyBorder="1" applyAlignment="1" applyProtection="1">
      <alignment horizontal="center" vertical="center"/>
      <protection locked="0"/>
    </xf>
    <xf numFmtId="2" fontId="10" fillId="0" borderId="20" xfId="0" applyNumberFormat="1" applyFont="1" applyBorder="1" applyAlignment="1" applyProtection="1">
      <alignment horizontal="center" vertical="center"/>
      <protection locked="0"/>
    </xf>
    <xf numFmtId="2" fontId="10" fillId="0" borderId="21" xfId="0" applyNumberFormat="1" applyFont="1" applyBorder="1" applyAlignment="1" applyProtection="1">
      <alignment horizontal="center" vertical="center"/>
      <protection locked="0"/>
    </xf>
    <xf numFmtId="2" fontId="10" fillId="0" borderId="8" xfId="0" applyNumberFormat="1" applyFont="1" applyBorder="1" applyAlignment="1" applyProtection="1">
      <alignment horizontal="center" vertical="center"/>
      <protection locked="0"/>
    </xf>
    <xf numFmtId="2" fontId="10" fillId="0" borderId="3" xfId="0" applyNumberFormat="1" applyFont="1" applyBorder="1" applyAlignment="1" applyProtection="1">
      <alignment horizontal="center" vertical="center"/>
      <protection locked="0"/>
    </xf>
    <xf numFmtId="2" fontId="10" fillId="0" borderId="56" xfId="0" applyNumberFormat="1" applyFont="1" applyBorder="1" applyAlignment="1" applyProtection="1">
      <alignment horizontal="center" vertical="center"/>
      <protection locked="0"/>
    </xf>
    <xf numFmtId="0" fontId="10" fillId="2" borderId="4" xfId="0" applyFont="1" applyFill="1" applyBorder="1" applyAlignment="1">
      <alignment horizontal="left" vertical="center" wrapText="1"/>
    </xf>
    <xf numFmtId="2" fontId="17" fillId="2" borderId="29" xfId="0" applyNumberFormat="1" applyFont="1" applyFill="1" applyBorder="1" applyAlignment="1">
      <alignment horizontal="center" vertical="center" wrapText="1"/>
    </xf>
    <xf numFmtId="2" fontId="17" fillId="2" borderId="4" xfId="0" applyNumberFormat="1" applyFont="1" applyFill="1" applyBorder="1" applyAlignment="1">
      <alignment horizontal="center" vertical="center"/>
    </xf>
    <xf numFmtId="2" fontId="10" fillId="0" borderId="22" xfId="0" applyNumberFormat="1" applyFont="1" applyBorder="1" applyAlignment="1" applyProtection="1">
      <alignment horizontal="center" vertical="center"/>
      <protection locked="0"/>
    </xf>
    <xf numFmtId="2" fontId="10" fillId="0" borderId="23" xfId="0" applyNumberFormat="1" applyFont="1" applyBorder="1" applyAlignment="1" applyProtection="1">
      <alignment horizontal="center" vertical="center"/>
      <protection locked="0"/>
    </xf>
    <xf numFmtId="2" fontId="10" fillId="0" borderId="24" xfId="0" applyNumberFormat="1" applyFont="1" applyBorder="1" applyAlignment="1" applyProtection="1">
      <alignment horizontal="center" vertical="center"/>
      <protection locked="0"/>
    </xf>
    <xf numFmtId="2" fontId="10" fillId="0" borderId="58" xfId="0" applyNumberFormat="1" applyFont="1" applyBorder="1" applyAlignment="1" applyProtection="1">
      <alignment horizontal="center" vertical="center"/>
      <protection locked="0"/>
    </xf>
    <xf numFmtId="2" fontId="10" fillId="0" borderId="4" xfId="0" applyNumberFormat="1" applyFont="1" applyBorder="1" applyAlignment="1" applyProtection="1">
      <alignment horizontal="center" vertical="center"/>
      <protection locked="0"/>
    </xf>
    <xf numFmtId="2" fontId="10" fillId="0" borderId="59" xfId="0" applyNumberFormat="1" applyFont="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2" borderId="75" xfId="0" applyFont="1" applyFill="1" applyBorder="1" applyAlignment="1">
      <alignment horizontal="left" vertical="center" wrapText="1"/>
    </xf>
    <xf numFmtId="2" fontId="17" fillId="2" borderId="74" xfId="0" applyNumberFormat="1" applyFont="1" applyFill="1" applyBorder="1" applyAlignment="1">
      <alignment horizontal="center" vertical="center" wrapText="1"/>
    </xf>
    <xf numFmtId="2" fontId="17" fillId="2" borderId="75" xfId="0" applyNumberFormat="1" applyFont="1" applyFill="1" applyBorder="1" applyAlignment="1">
      <alignment horizontal="center" vertical="center"/>
    </xf>
    <xf numFmtId="2" fontId="10" fillId="0" borderId="76" xfId="0" applyNumberFormat="1" applyFont="1" applyBorder="1" applyAlignment="1" applyProtection="1">
      <alignment horizontal="center" vertical="center"/>
      <protection locked="0"/>
    </xf>
    <xf numFmtId="2" fontId="10" fillId="0" borderId="77" xfId="0" applyNumberFormat="1" applyFont="1" applyBorder="1" applyAlignment="1" applyProtection="1">
      <alignment horizontal="center" vertical="center"/>
      <protection locked="0"/>
    </xf>
    <xf numFmtId="2" fontId="10" fillId="0" borderId="78" xfId="0" applyNumberFormat="1" applyFont="1" applyBorder="1" applyAlignment="1" applyProtection="1">
      <alignment horizontal="center" vertical="center"/>
      <protection locked="0"/>
    </xf>
    <xf numFmtId="2" fontId="10" fillId="0" borderId="133" xfId="0" applyNumberFormat="1" applyFont="1" applyBorder="1" applyAlignment="1" applyProtection="1">
      <alignment horizontal="center" vertical="center"/>
      <protection locked="0"/>
    </xf>
    <xf numFmtId="2" fontId="10" fillId="0" borderId="75" xfId="0" applyNumberFormat="1" applyFont="1" applyBorder="1" applyAlignment="1" applyProtection="1">
      <alignment horizontal="center" vertical="center"/>
      <protection locked="0"/>
    </xf>
    <xf numFmtId="2" fontId="10" fillId="0" borderId="79" xfId="0" applyNumberFormat="1" applyFont="1" applyBorder="1" applyAlignment="1" applyProtection="1">
      <alignment horizontal="center" vertical="center"/>
      <protection locked="0"/>
    </xf>
    <xf numFmtId="2" fontId="17" fillId="2" borderId="44" xfId="0" applyNumberFormat="1" applyFont="1" applyFill="1" applyBorder="1" applyAlignment="1">
      <alignment horizontal="center" vertical="center" wrapText="1"/>
    </xf>
    <xf numFmtId="2" fontId="17" fillId="2" borderId="43" xfId="0" applyNumberFormat="1" applyFont="1" applyFill="1" applyBorder="1" applyAlignment="1">
      <alignment horizontal="center" vertical="center" wrapText="1"/>
    </xf>
    <xf numFmtId="2" fontId="17" fillId="2" borderId="45" xfId="0" applyNumberFormat="1" applyFont="1" applyFill="1" applyBorder="1" applyAlignment="1">
      <alignment horizontal="center" vertical="center" wrapText="1"/>
    </xf>
    <xf numFmtId="2" fontId="17" fillId="2" borderId="46" xfId="0" applyNumberFormat="1" applyFont="1" applyFill="1" applyBorder="1" applyAlignment="1">
      <alignment horizontal="center" vertical="center" wrapText="1"/>
    </xf>
    <xf numFmtId="2" fontId="17" fillId="2" borderId="47" xfId="0" applyNumberFormat="1" applyFont="1" applyFill="1" applyBorder="1" applyAlignment="1">
      <alignment horizontal="center" vertical="center" wrapText="1"/>
    </xf>
    <xf numFmtId="2" fontId="17" fillId="2" borderId="117" xfId="0" applyNumberFormat="1" applyFont="1" applyFill="1" applyBorder="1" applyAlignment="1">
      <alignment horizontal="center" vertical="center" wrapText="1"/>
    </xf>
    <xf numFmtId="2" fontId="17" fillId="2" borderId="48"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wrapText="1"/>
    </xf>
    <xf numFmtId="2" fontId="17" fillId="2" borderId="37" xfId="0" applyNumberFormat="1" applyFont="1" applyFill="1" applyBorder="1" applyAlignment="1">
      <alignment horizontal="center" vertical="center" wrapText="1"/>
    </xf>
    <xf numFmtId="2" fontId="17" fillId="2" borderId="38" xfId="0" applyNumberFormat="1" applyFont="1" applyFill="1" applyBorder="1" applyAlignment="1">
      <alignment horizontal="center" vertical="center" wrapText="1"/>
    </xf>
    <xf numFmtId="2" fontId="17" fillId="2" borderId="28" xfId="0" applyNumberFormat="1" applyFont="1" applyFill="1" applyBorder="1" applyAlignment="1">
      <alignment horizontal="center" vertical="center" wrapText="1"/>
    </xf>
    <xf numFmtId="2" fontId="17" fillId="2" borderId="50" xfId="0" applyNumberFormat="1" applyFont="1" applyFill="1" applyBorder="1" applyAlignment="1">
      <alignment horizontal="center" vertical="center" wrapText="1"/>
    </xf>
    <xf numFmtId="2" fontId="17" fillId="2" borderId="51" xfId="0" applyNumberFormat="1" applyFont="1" applyFill="1" applyBorder="1" applyAlignment="1">
      <alignment horizontal="center" vertical="center" wrapText="1"/>
    </xf>
    <xf numFmtId="2" fontId="10" fillId="0" borderId="26" xfId="0" applyNumberFormat="1" applyFont="1" applyBorder="1" applyAlignment="1" applyProtection="1">
      <alignment horizontal="center" vertical="center" wrapText="1"/>
      <protection locked="0"/>
    </xf>
    <xf numFmtId="2" fontId="10" fillId="2" borderId="37" xfId="0" applyNumberFormat="1" applyFont="1" applyFill="1" applyBorder="1" applyAlignment="1">
      <alignment horizontal="center" vertical="center" wrapText="1"/>
    </xf>
    <xf numFmtId="2" fontId="10" fillId="2" borderId="38" xfId="0" applyNumberFormat="1" applyFont="1" applyFill="1" applyBorder="1" applyAlignment="1">
      <alignment horizontal="center" vertical="center" wrapText="1"/>
    </xf>
    <xf numFmtId="2" fontId="10" fillId="2" borderId="28" xfId="0" applyNumberFormat="1" applyFont="1" applyFill="1" applyBorder="1" applyAlignment="1">
      <alignment horizontal="center" vertical="center" wrapText="1"/>
    </xf>
    <xf numFmtId="2" fontId="10" fillId="2" borderId="50" xfId="0" applyNumberFormat="1" applyFont="1" applyFill="1" applyBorder="1" applyAlignment="1">
      <alignment horizontal="center" vertical="center" wrapText="1"/>
    </xf>
    <xf numFmtId="2" fontId="10" fillId="2" borderId="51" xfId="0" applyNumberFormat="1" applyFont="1" applyFill="1" applyBorder="1" applyAlignment="1">
      <alignment horizontal="center" vertical="center" wrapText="1"/>
    </xf>
    <xf numFmtId="2" fontId="10" fillId="2" borderId="26" xfId="0" applyNumberFormat="1" applyFont="1" applyFill="1" applyBorder="1" applyAlignment="1">
      <alignment horizontal="center" vertical="center" wrapText="1"/>
    </xf>
    <xf numFmtId="2" fontId="10" fillId="2" borderId="20" xfId="0" applyNumberFormat="1" applyFont="1" applyFill="1" applyBorder="1" applyAlignment="1">
      <alignment horizontal="center" vertical="center" wrapText="1"/>
    </xf>
    <xf numFmtId="2" fontId="10" fillId="2" borderId="55" xfId="0" applyNumberFormat="1" applyFont="1" applyFill="1" applyBorder="1" applyAlignment="1">
      <alignment horizontal="center" vertical="center" wrapText="1"/>
    </xf>
    <xf numFmtId="2" fontId="17" fillId="2" borderId="20" xfId="0" applyNumberFormat="1" applyFont="1" applyFill="1" applyBorder="1" applyAlignment="1">
      <alignment horizontal="center" vertical="center" wrapText="1"/>
    </xf>
    <xf numFmtId="2" fontId="17" fillId="2" borderId="134" xfId="0" applyNumberFormat="1" applyFont="1" applyFill="1" applyBorder="1" applyAlignment="1">
      <alignment horizontal="center" vertical="center" wrapText="1"/>
    </xf>
    <xf numFmtId="2" fontId="10" fillId="2" borderId="134" xfId="0" applyNumberFormat="1" applyFont="1" applyFill="1" applyBorder="1" applyAlignment="1">
      <alignment horizontal="center" vertical="center" wrapText="1"/>
    </xf>
    <xf numFmtId="2" fontId="17" fillId="2" borderId="19" xfId="0" applyNumberFormat="1" applyFont="1" applyFill="1" applyBorder="1" applyAlignment="1">
      <alignment horizontal="center" vertical="center"/>
    </xf>
    <xf numFmtId="2" fontId="17" fillId="2" borderId="20" xfId="0" applyNumberFormat="1" applyFont="1" applyFill="1" applyBorder="1" applyAlignment="1">
      <alignment horizontal="center" vertical="center"/>
    </xf>
    <xf numFmtId="2" fontId="17" fillId="2" borderId="21" xfId="0" applyNumberFormat="1" applyFont="1" applyFill="1" applyBorder="1" applyAlignment="1">
      <alignment horizontal="center" vertical="center"/>
    </xf>
    <xf numFmtId="2" fontId="17" fillId="2" borderId="8" xfId="0" applyNumberFormat="1" applyFont="1" applyFill="1" applyBorder="1" applyAlignment="1">
      <alignment horizontal="center" vertical="center"/>
    </xf>
    <xf numFmtId="2" fontId="17" fillId="2" borderId="56" xfId="0" applyNumberFormat="1" applyFont="1" applyFill="1" applyBorder="1" applyAlignment="1">
      <alignment horizontal="center" vertical="center"/>
    </xf>
    <xf numFmtId="2" fontId="10" fillId="0" borderId="29" xfId="0" applyNumberFormat="1" applyFont="1" applyBorder="1" applyAlignment="1" applyProtection="1">
      <alignment horizontal="center" vertical="center" wrapText="1"/>
      <protection locked="0"/>
    </xf>
    <xf numFmtId="2" fontId="17" fillId="2" borderId="56" xfId="0" applyNumberFormat="1" applyFont="1" applyFill="1" applyBorder="1" applyAlignment="1">
      <alignment horizontal="center" vertical="center" wrapText="1"/>
    </xf>
    <xf numFmtId="2" fontId="17" fillId="2" borderId="19" xfId="0" applyNumberFormat="1" applyFont="1" applyFill="1" applyBorder="1" applyAlignment="1">
      <alignment horizontal="center" vertical="center" wrapText="1"/>
    </xf>
    <xf numFmtId="2" fontId="17" fillId="2" borderId="8"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wrapText="1"/>
    </xf>
    <xf numFmtId="2" fontId="17" fillId="2" borderId="21" xfId="0" applyNumberFormat="1" applyFont="1" applyFill="1" applyBorder="1" applyAlignment="1">
      <alignment horizontal="center" vertical="center" wrapText="1"/>
    </xf>
    <xf numFmtId="2" fontId="10" fillId="0" borderId="27" xfId="0" applyNumberFormat="1" applyFont="1" applyBorder="1" applyAlignment="1" applyProtection="1">
      <alignment horizontal="center" vertical="center" wrapText="1"/>
      <protection locked="0"/>
    </xf>
    <xf numFmtId="2" fontId="10" fillId="2" borderId="135" xfId="0" applyNumberFormat="1" applyFont="1" applyFill="1" applyBorder="1" applyAlignment="1">
      <alignment horizontal="center" vertical="center" wrapText="1"/>
    </xf>
    <xf numFmtId="2" fontId="10" fillId="2" borderId="34" xfId="0" applyNumberFormat="1" applyFont="1" applyFill="1" applyBorder="1" applyAlignment="1">
      <alignment horizontal="center" vertical="center" wrapText="1"/>
    </xf>
    <xf numFmtId="2" fontId="10" fillId="2" borderId="36" xfId="0" applyNumberFormat="1" applyFont="1" applyFill="1" applyBorder="1" applyAlignment="1">
      <alignment horizontal="center" vertical="center" wrapText="1"/>
    </xf>
    <xf numFmtId="2" fontId="10" fillId="2" borderId="136" xfId="0" applyNumberFormat="1" applyFont="1" applyFill="1" applyBorder="1" applyAlignment="1">
      <alignment horizontal="center" vertical="center" wrapText="1"/>
    </xf>
    <xf numFmtId="2" fontId="10" fillId="2" borderId="126" xfId="0" applyNumberFormat="1" applyFont="1" applyFill="1" applyBorder="1" applyAlignment="1">
      <alignment horizontal="center" vertical="center" wrapText="1"/>
    </xf>
    <xf numFmtId="2" fontId="10" fillId="2" borderId="137" xfId="0" applyNumberFormat="1" applyFont="1" applyFill="1" applyBorder="1" applyAlignment="1">
      <alignment horizontal="center" vertical="center" wrapText="1"/>
    </xf>
    <xf numFmtId="2" fontId="10" fillId="0" borderId="37" xfId="0" applyNumberFormat="1" applyFont="1" applyBorder="1" applyAlignment="1" applyProtection="1">
      <alignment horizontal="center" vertical="center"/>
      <protection locked="0"/>
    </xf>
    <xf numFmtId="2" fontId="10" fillId="0" borderId="38" xfId="0" applyNumberFormat="1" applyFont="1" applyBorder="1" applyAlignment="1" applyProtection="1">
      <alignment horizontal="center" vertical="center"/>
      <protection locked="0"/>
    </xf>
    <xf numFmtId="2" fontId="10" fillId="0" borderId="50" xfId="0" applyNumberFormat="1" applyFont="1" applyBorder="1" applyAlignment="1" applyProtection="1">
      <alignment horizontal="center" vertical="center"/>
      <protection locked="0"/>
    </xf>
    <xf numFmtId="2" fontId="10" fillId="0" borderId="6" xfId="0" applyNumberFormat="1" applyFont="1" applyBorder="1" applyAlignment="1" applyProtection="1">
      <alignment horizontal="center" vertical="center"/>
      <protection locked="0"/>
    </xf>
    <xf numFmtId="2" fontId="10" fillId="0" borderId="28" xfId="0" applyNumberFormat="1" applyFont="1" applyBorder="1" applyAlignment="1" applyProtection="1">
      <alignment horizontal="center" vertical="center"/>
      <protection locked="0"/>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wrapText="1"/>
    </xf>
    <xf numFmtId="2" fontId="17" fillId="2" borderId="30" xfId="0" applyNumberFormat="1" applyFont="1" applyFill="1" applyBorder="1" applyAlignment="1">
      <alignment horizontal="center" vertical="center" wrapText="1"/>
    </xf>
    <xf numFmtId="2" fontId="17" fillId="2" borderId="7" xfId="0" applyNumberFormat="1" applyFont="1" applyFill="1" applyBorder="1" applyAlignment="1">
      <alignment horizontal="center" vertical="center"/>
    </xf>
    <xf numFmtId="2" fontId="10" fillId="0" borderId="39" xfId="0" applyNumberFormat="1" applyFont="1" applyBorder="1" applyAlignment="1" applyProtection="1">
      <alignment horizontal="center" vertical="center"/>
      <protection locked="0"/>
    </xf>
    <xf numFmtId="2" fontId="10" fillId="0" borderId="31" xfId="0" applyNumberFormat="1" applyFont="1" applyBorder="1" applyAlignment="1" applyProtection="1">
      <alignment horizontal="center" vertical="center"/>
      <protection locked="0"/>
    </xf>
    <xf numFmtId="2" fontId="10" fillId="0" borderId="127" xfId="0" applyNumberFormat="1" applyFont="1" applyBorder="1" applyAlignment="1" applyProtection="1">
      <alignment horizontal="center" vertical="center"/>
      <protection locked="0"/>
    </xf>
    <xf numFmtId="2" fontId="10" fillId="0" borderId="7" xfId="0" applyNumberFormat="1" applyFont="1" applyBorder="1" applyAlignment="1" applyProtection="1">
      <alignment horizontal="center" vertical="center"/>
      <protection locked="0"/>
    </xf>
    <xf numFmtId="2" fontId="10" fillId="0" borderId="32" xfId="0" applyNumberFormat="1" applyFont="1" applyBorder="1" applyAlignment="1" applyProtection="1">
      <alignment horizontal="center" vertical="center"/>
      <protection locked="0"/>
    </xf>
    <xf numFmtId="0" fontId="17" fillId="2" borderId="40" xfId="0" applyFont="1" applyFill="1" applyBorder="1" applyAlignment="1">
      <alignment horizontal="center" vertical="center"/>
    </xf>
    <xf numFmtId="0" fontId="17" fillId="2" borderId="126" xfId="0" applyFont="1" applyFill="1" applyBorder="1" applyAlignment="1">
      <alignment horizontal="center" vertical="center" wrapText="1"/>
    </xf>
    <xf numFmtId="2" fontId="17" fillId="2" borderId="40" xfId="0" applyNumberFormat="1" applyFont="1" applyFill="1" applyBorder="1" applyAlignment="1">
      <alignment horizontal="center" vertical="center" wrapText="1"/>
    </xf>
    <xf numFmtId="2" fontId="17" fillId="2" borderId="2" xfId="0" applyNumberFormat="1" applyFont="1" applyFill="1" applyBorder="1" applyAlignment="1">
      <alignment horizontal="center" vertical="center"/>
    </xf>
    <xf numFmtId="2" fontId="17" fillId="2" borderId="10" xfId="0" applyNumberFormat="1" applyFont="1" applyFill="1" applyBorder="1" applyAlignment="1">
      <alignment horizontal="center" vertical="center"/>
    </xf>
    <xf numFmtId="2" fontId="17" fillId="2" borderId="11" xfId="0" applyNumberFormat="1" applyFont="1" applyFill="1" applyBorder="1" applyAlignment="1">
      <alignment horizontal="center" vertical="center"/>
    </xf>
    <xf numFmtId="2" fontId="17" fillId="2" borderId="132" xfId="0" applyNumberFormat="1" applyFont="1" applyFill="1" applyBorder="1" applyAlignment="1">
      <alignment horizontal="center" vertical="center"/>
    </xf>
    <xf numFmtId="2" fontId="17" fillId="2" borderId="41" xfId="0" applyNumberFormat="1" applyFont="1" applyFill="1" applyBorder="1" applyAlignment="1">
      <alignment horizontal="center" vertical="center"/>
    </xf>
    <xf numFmtId="2" fontId="17" fillId="2" borderId="12" xfId="0" applyNumberFormat="1" applyFont="1" applyFill="1" applyBorder="1" applyAlignment="1">
      <alignment horizontal="center" vertical="center"/>
    </xf>
    <xf numFmtId="0" fontId="0" fillId="0" borderId="0" xfId="1" applyFont="1"/>
    <xf numFmtId="0" fontId="0" fillId="0" borderId="1" xfId="1" applyFont="1" applyBorder="1" applyAlignment="1">
      <alignment horizontal="left"/>
    </xf>
    <xf numFmtId="0" fontId="0" fillId="0" borderId="1" xfId="1" applyFont="1" applyBorder="1"/>
    <xf numFmtId="0" fontId="21" fillId="0" borderId="1" xfId="1" applyFont="1" applyBorder="1" applyAlignment="1">
      <alignment horizontal="left"/>
    </xf>
    <xf numFmtId="0" fontId="17" fillId="2" borderId="2" xfId="1" applyFont="1" applyFill="1" applyBorder="1" applyAlignment="1">
      <alignment horizontal="center" vertical="center"/>
    </xf>
    <xf numFmtId="0" fontId="17" fillId="2" borderId="138" xfId="1" applyFont="1" applyFill="1" applyBorder="1" applyAlignment="1">
      <alignment horizontal="center" vertical="center"/>
    </xf>
    <xf numFmtId="167" fontId="17" fillId="2" borderId="2" xfId="1" applyNumberFormat="1" applyFont="1" applyFill="1" applyBorder="1" applyAlignment="1">
      <alignment horizontal="center" vertical="center" wrapText="1"/>
    </xf>
    <xf numFmtId="3" fontId="17" fillId="2" borderId="87" xfId="1" applyNumberFormat="1" applyFont="1" applyFill="1" applyBorder="1" applyAlignment="1">
      <alignment horizontal="center" vertical="center" wrapText="1"/>
    </xf>
    <xf numFmtId="3" fontId="17" fillId="2" borderId="41" xfId="1" applyNumberFormat="1" applyFont="1" applyFill="1" applyBorder="1" applyAlignment="1">
      <alignment horizontal="center" vertical="center" wrapText="1"/>
    </xf>
    <xf numFmtId="0" fontId="0" fillId="0" borderId="0" xfId="1" applyFont="1" applyAlignment="1">
      <alignment wrapText="1"/>
    </xf>
    <xf numFmtId="0" fontId="17" fillId="2" borderId="5" xfId="1" applyFont="1" applyFill="1" applyBorder="1" applyAlignment="1">
      <alignment horizontal="center" vertical="center"/>
    </xf>
    <xf numFmtId="0" fontId="17" fillId="2" borderId="138" xfId="1" applyFont="1" applyFill="1" applyBorder="1" applyAlignment="1">
      <alignment horizontal="center" vertical="center" wrapText="1"/>
    </xf>
    <xf numFmtId="0" fontId="17" fillId="2" borderId="52" xfId="1" applyFont="1" applyFill="1" applyBorder="1" applyAlignment="1">
      <alignment horizontal="center" vertical="center"/>
    </xf>
    <xf numFmtId="4" fontId="17" fillId="2" borderId="5" xfId="1" applyNumberFormat="1" applyFont="1" applyFill="1" applyBorder="1" applyAlignment="1">
      <alignment horizontal="center" vertical="center"/>
    </xf>
    <xf numFmtId="4" fontId="17" fillId="2" borderId="53" xfId="1" applyNumberFormat="1" applyFont="1" applyFill="1" applyBorder="1" applyAlignment="1">
      <alignment horizontal="center" vertical="center"/>
    </xf>
    <xf numFmtId="0" fontId="22" fillId="0" borderId="0" xfId="1" applyFont="1" applyAlignment="1">
      <alignment wrapText="1"/>
    </xf>
    <xf numFmtId="0" fontId="20" fillId="2" borderId="3" xfId="1" applyFont="1" applyFill="1" applyBorder="1" applyAlignment="1">
      <alignment horizontal="center" vertical="center"/>
    </xf>
    <xf numFmtId="0" fontId="20" fillId="2" borderId="56" xfId="1" applyFont="1" applyFill="1" applyBorder="1" applyAlignment="1">
      <alignment horizontal="right" vertical="center"/>
    </xf>
    <xf numFmtId="0" fontId="20" fillId="2" borderId="29" xfId="1" applyFont="1" applyFill="1" applyBorder="1" applyAlignment="1">
      <alignment horizontal="center" vertical="center"/>
    </xf>
    <xf numFmtId="168" fontId="17" fillId="2" borderId="6" xfId="1" applyNumberFormat="1" applyFont="1" applyFill="1" applyBorder="1" applyAlignment="1">
      <alignment horizontal="center" vertical="center"/>
    </xf>
    <xf numFmtId="4" fontId="17" fillId="2" borderId="56" xfId="1" applyNumberFormat="1" applyFont="1" applyFill="1" applyBorder="1" applyAlignment="1">
      <alignment horizontal="center" vertical="center"/>
    </xf>
    <xf numFmtId="0" fontId="19" fillId="2" borderId="3" xfId="1" applyFont="1" applyFill="1" applyBorder="1" applyAlignment="1">
      <alignment horizontal="center" vertical="center"/>
    </xf>
    <xf numFmtId="0" fontId="19" fillId="2" borderId="56" xfId="1" applyFont="1" applyFill="1" applyBorder="1" applyAlignment="1">
      <alignment horizontal="right" vertical="center"/>
    </xf>
    <xf numFmtId="0" fontId="19" fillId="2" borderId="29" xfId="1" applyFont="1" applyFill="1" applyBorder="1" applyAlignment="1">
      <alignment horizontal="center" vertical="center"/>
    </xf>
    <xf numFmtId="168" fontId="10" fillId="0" borderId="3" xfId="1" applyNumberFormat="1" applyFont="1" applyBorder="1" applyAlignment="1" applyProtection="1">
      <alignment horizontal="center" vertical="center"/>
      <protection locked="0"/>
    </xf>
    <xf numFmtId="0" fontId="19" fillId="2" borderId="59" xfId="1" applyFont="1" applyFill="1" applyBorder="1" applyAlignment="1">
      <alignment horizontal="right" vertical="center"/>
    </xf>
    <xf numFmtId="4" fontId="17" fillId="2" borderId="3" xfId="1" applyNumberFormat="1" applyFont="1" applyFill="1" applyBorder="1" applyAlignment="1">
      <alignment horizontal="center" vertical="center"/>
    </xf>
    <xf numFmtId="0" fontId="19" fillId="2" borderId="4" xfId="1" applyFont="1" applyFill="1" applyBorder="1" applyAlignment="1">
      <alignment horizontal="right" vertical="center"/>
    </xf>
    <xf numFmtId="168" fontId="10" fillId="0" borderId="7" xfId="1" applyNumberFormat="1" applyFont="1" applyBorder="1" applyAlignment="1" applyProtection="1">
      <alignment horizontal="center" vertical="center"/>
      <protection locked="0"/>
    </xf>
    <xf numFmtId="4" fontId="17" fillId="2" borderId="7" xfId="1" applyNumberFormat="1" applyFont="1" applyFill="1" applyBorder="1" applyAlignment="1">
      <alignment horizontal="center" vertical="center"/>
    </xf>
    <xf numFmtId="0" fontId="20" fillId="2" borderId="5" xfId="1" applyFont="1" applyFill="1" applyBorder="1" applyAlignment="1">
      <alignment horizontal="right" vertical="center" wrapText="1"/>
    </xf>
    <xf numFmtId="0" fontId="20" fillId="2" borderId="5" xfId="1" applyFont="1" applyFill="1" applyBorder="1" applyAlignment="1">
      <alignment horizontal="center" vertical="center"/>
    </xf>
    <xf numFmtId="4" fontId="10" fillId="2" borderId="86" xfId="1" applyNumberFormat="1" applyFont="1" applyFill="1" applyBorder="1" applyAlignment="1">
      <alignment horizontal="center" vertical="center" wrapText="1"/>
    </xf>
    <xf numFmtId="4" fontId="10" fillId="0" borderId="56" xfId="1" applyNumberFormat="1" applyFont="1" applyBorder="1" applyAlignment="1" applyProtection="1">
      <alignment horizontal="center" vertical="center"/>
      <protection locked="0"/>
    </xf>
    <xf numFmtId="4" fontId="10" fillId="2" borderId="57" xfId="1" applyNumberFormat="1" applyFont="1" applyFill="1" applyBorder="1" applyAlignment="1">
      <alignment horizontal="center" vertical="center" wrapText="1"/>
    </xf>
    <xf numFmtId="0" fontId="19" fillId="2" borderId="3" xfId="1" applyFont="1" applyFill="1" applyBorder="1" applyAlignment="1">
      <alignment horizontal="right" vertical="center"/>
    </xf>
    <xf numFmtId="4" fontId="10" fillId="0" borderId="59" xfId="1" applyNumberFormat="1" applyFont="1" applyBorder="1" applyAlignment="1" applyProtection="1">
      <alignment horizontal="center" vertical="center"/>
      <protection locked="0"/>
    </xf>
    <xf numFmtId="0" fontId="19" fillId="2" borderId="0" xfId="1" applyFont="1" applyFill="1" applyAlignment="1">
      <alignment horizontal="right" vertical="center"/>
    </xf>
    <xf numFmtId="0" fontId="19" fillId="2" borderId="126" xfId="1" applyFont="1" applyFill="1" applyBorder="1" applyAlignment="1">
      <alignment horizontal="center" vertical="center"/>
    </xf>
    <xf numFmtId="4" fontId="10" fillId="0" borderId="7" xfId="1" applyNumberFormat="1" applyFont="1" applyBorder="1" applyAlignment="1" applyProtection="1">
      <alignment horizontal="center" vertical="center"/>
      <protection locked="0"/>
    </xf>
    <xf numFmtId="4" fontId="10" fillId="2" borderId="126" xfId="1" applyNumberFormat="1" applyFont="1" applyFill="1" applyBorder="1" applyAlignment="1">
      <alignment horizontal="center" vertical="center" wrapText="1"/>
    </xf>
    <xf numFmtId="0" fontId="17" fillId="2" borderId="86" xfId="1" applyFont="1" applyFill="1" applyBorder="1" applyAlignment="1">
      <alignment horizontal="center" vertical="center"/>
    </xf>
    <xf numFmtId="168" fontId="17" fillId="2" borderId="87" xfId="1" applyNumberFormat="1" applyFont="1" applyFill="1" applyBorder="1" applyAlignment="1">
      <alignment horizontal="center" vertical="center"/>
    </xf>
    <xf numFmtId="4" fontId="17" fillId="2" borderId="2" xfId="1" applyNumberFormat="1" applyFont="1" applyFill="1" applyBorder="1" applyAlignment="1">
      <alignment horizontal="center" vertical="center"/>
    </xf>
    <xf numFmtId="4" fontId="17" fillId="0" borderId="87" xfId="1" applyNumberFormat="1" applyFont="1" applyBorder="1" applyAlignment="1" applyProtection="1">
      <alignment horizontal="center" vertical="center"/>
      <protection locked="0"/>
    </xf>
    <xf numFmtId="4" fontId="10" fillId="2" borderId="2" xfId="1" applyNumberFormat="1" applyFont="1" applyFill="1" applyBorder="1" applyAlignment="1">
      <alignment horizontal="center" vertical="center"/>
    </xf>
    <xf numFmtId="0" fontId="17" fillId="2" borderId="139" xfId="1" applyFont="1" applyFill="1" applyBorder="1" applyAlignment="1">
      <alignment horizontal="center" vertical="center" wrapText="1"/>
    </xf>
    <xf numFmtId="4" fontId="17" fillId="0" borderId="41" xfId="1" applyNumberFormat="1" applyFont="1" applyBorder="1" applyAlignment="1" applyProtection="1">
      <alignment horizontal="center" vertical="center"/>
      <protection locked="0"/>
    </xf>
    <xf numFmtId="0" fontId="17" fillId="2" borderId="126" xfId="1" applyFont="1" applyFill="1" applyBorder="1" applyAlignment="1">
      <alignment horizontal="center" vertical="center"/>
    </xf>
    <xf numFmtId="0" fontId="17" fillId="2" borderId="140" xfId="1" applyFont="1" applyFill="1" applyBorder="1" applyAlignment="1">
      <alignment horizontal="center" vertical="center"/>
    </xf>
    <xf numFmtId="168" fontId="17" fillId="0" borderId="137" xfId="1" applyNumberFormat="1" applyFont="1" applyBorder="1" applyAlignment="1" applyProtection="1">
      <alignment horizontal="center" vertical="center"/>
      <protection locked="0"/>
    </xf>
    <xf numFmtId="4" fontId="23" fillId="2" borderId="2" xfId="1" applyNumberFormat="1" applyFont="1" applyFill="1" applyBorder="1" applyAlignment="1">
      <alignment horizontal="center" vertical="center"/>
    </xf>
    <xf numFmtId="4" fontId="23" fillId="2" borderId="137" xfId="1" applyNumberFormat="1" applyFont="1" applyFill="1" applyBorder="1" applyAlignment="1">
      <alignment horizontal="center" vertical="center"/>
    </xf>
    <xf numFmtId="168" fontId="17" fillId="2" borderId="137" xfId="1" applyNumberFormat="1" applyFont="1" applyFill="1" applyBorder="1" applyAlignment="1">
      <alignment horizontal="center" vertical="center"/>
    </xf>
    <xf numFmtId="0" fontId="17" fillId="2" borderId="40" xfId="1" applyFont="1" applyFill="1" applyBorder="1" applyAlignment="1">
      <alignment horizontal="center" vertical="center"/>
    </xf>
    <xf numFmtId="0" fontId="17" fillId="2" borderId="139" xfId="1" applyFont="1" applyFill="1" applyBorder="1" applyAlignment="1">
      <alignment horizontal="center" vertical="center"/>
    </xf>
    <xf numFmtId="4" fontId="17" fillId="2" borderId="139" xfId="1" applyNumberFormat="1" applyFont="1" applyFill="1" applyBorder="1" applyAlignment="1">
      <alignment horizontal="center" vertical="center"/>
    </xf>
    <xf numFmtId="4" fontId="23" fillId="2" borderId="41" xfId="1" applyNumberFormat="1" applyFont="1" applyFill="1" applyBorder="1" applyAlignment="1">
      <alignment horizontal="center" vertical="center"/>
    </xf>
    <xf numFmtId="0" fontId="17" fillId="2" borderId="141" xfId="1" applyFont="1" applyFill="1" applyBorder="1" applyAlignment="1">
      <alignment horizontal="center" vertical="center"/>
    </xf>
    <xf numFmtId="166" fontId="17" fillId="2" borderId="53" xfId="1" applyNumberFormat="1" applyFont="1" applyFill="1" applyBorder="1" applyAlignment="1">
      <alignment horizontal="center" vertical="center"/>
    </xf>
    <xf numFmtId="0" fontId="20" fillId="2" borderId="84" xfId="1" applyFont="1" applyFill="1" applyBorder="1" applyAlignment="1">
      <alignment horizontal="right" vertical="center"/>
    </xf>
    <xf numFmtId="1" fontId="20" fillId="2" borderId="3" xfId="1" applyNumberFormat="1" applyFont="1" applyFill="1" applyBorder="1" applyAlignment="1">
      <alignment horizontal="center" vertical="center"/>
    </xf>
    <xf numFmtId="4" fontId="20" fillId="2" borderId="56" xfId="1" applyNumberFormat="1" applyFont="1" applyFill="1" applyBorder="1" applyAlignment="1">
      <alignment horizontal="center" vertical="center"/>
    </xf>
    <xf numFmtId="0" fontId="20" fillId="2" borderId="81" xfId="1" applyFont="1" applyFill="1" applyBorder="1" applyAlignment="1">
      <alignment horizontal="right" vertical="center"/>
    </xf>
    <xf numFmtId="0" fontId="20" fillId="2" borderId="4" xfId="1" applyFont="1" applyFill="1" applyBorder="1" applyAlignment="1">
      <alignment horizontal="center" vertical="center"/>
    </xf>
    <xf numFmtId="1" fontId="20" fillId="2" borderId="4" xfId="1" applyNumberFormat="1" applyFont="1" applyFill="1" applyBorder="1" applyAlignment="1">
      <alignment horizontal="center" vertical="center"/>
    </xf>
    <xf numFmtId="4" fontId="20" fillId="2" borderId="59" xfId="1" applyNumberFormat="1" applyFont="1" applyFill="1" applyBorder="1" applyAlignment="1">
      <alignment horizontal="center" vertical="center"/>
    </xf>
    <xf numFmtId="0" fontId="20" fillId="2" borderId="134" xfId="1" applyFont="1" applyFill="1" applyBorder="1" applyAlignment="1">
      <alignment horizontal="right" vertical="center"/>
    </xf>
    <xf numFmtId="4" fontId="20" fillId="2" borderId="51" xfId="1" applyNumberFormat="1" applyFont="1" applyFill="1" applyBorder="1" applyAlignment="1">
      <alignment horizontal="center" vertical="center"/>
    </xf>
    <xf numFmtId="0" fontId="20" fillId="2" borderId="7" xfId="1" applyFont="1" applyFill="1" applyBorder="1" applyAlignment="1">
      <alignment horizontal="center" vertical="center"/>
    </xf>
    <xf numFmtId="0" fontId="20" fillId="2" borderId="142" xfId="1" applyFont="1" applyFill="1" applyBorder="1" applyAlignment="1">
      <alignment horizontal="center" vertical="center"/>
    </xf>
    <xf numFmtId="1" fontId="20" fillId="2" borderId="7" xfId="1" applyNumberFormat="1" applyFont="1" applyFill="1" applyBorder="1" applyAlignment="1">
      <alignment horizontal="center" vertical="center"/>
    </xf>
    <xf numFmtId="4" fontId="20" fillId="2" borderId="128" xfId="1" applyNumberFormat="1" applyFont="1" applyFill="1" applyBorder="1" applyAlignment="1">
      <alignment horizontal="center" vertical="center"/>
    </xf>
    <xf numFmtId="0" fontId="0" fillId="0" borderId="1" xfId="1" applyBorder="1" applyAlignment="1">
      <alignment horizontal="left"/>
    </xf>
    <xf numFmtId="3" fontId="17" fillId="2" borderId="40" xfId="1" applyNumberFormat="1" applyFont="1" applyFill="1" applyBorder="1" applyAlignment="1">
      <alignment horizontal="center" vertical="center"/>
    </xf>
    <xf numFmtId="0" fontId="5" fillId="2" borderId="41" xfId="0" applyFont="1" applyFill="1" applyBorder="1" applyAlignment="1">
      <alignment horizontal="center" vertical="center"/>
    </xf>
    <xf numFmtId="3" fontId="17" fillId="2" borderId="2" xfId="1" applyNumberFormat="1" applyFont="1" applyFill="1" applyBorder="1" applyAlignment="1">
      <alignment horizontal="center" vertical="center"/>
    </xf>
    <xf numFmtId="0" fontId="0" fillId="0" borderId="0" xfId="1" applyAlignment="1">
      <alignment wrapText="1"/>
    </xf>
    <xf numFmtId="3" fontId="17" fillId="2" borderId="2" xfId="1" applyNumberFormat="1" applyFont="1" applyFill="1" applyBorder="1" applyAlignment="1">
      <alignment horizontal="center" vertical="center" wrapText="1"/>
    </xf>
    <xf numFmtId="0" fontId="17" fillId="2" borderId="57" xfId="1" applyFont="1" applyFill="1" applyBorder="1" applyAlignment="1">
      <alignment horizontal="center" vertical="center"/>
    </xf>
    <xf numFmtId="4" fontId="17" fillId="2" borderId="57" xfId="1" applyNumberFormat="1" applyFont="1" applyFill="1" applyBorder="1" applyAlignment="1">
      <alignment horizontal="center" vertical="center"/>
    </xf>
    <xf numFmtId="3" fontId="17" fillId="2" borderId="57" xfId="1" applyNumberFormat="1" applyFont="1" applyFill="1" applyBorder="1" applyAlignment="1">
      <alignment horizontal="center" vertical="center"/>
    </xf>
    <xf numFmtId="4" fontId="17" fillId="2" borderId="86" xfId="1" applyNumberFormat="1" applyFont="1" applyFill="1" applyBorder="1" applyAlignment="1">
      <alignment horizontal="center" vertical="center"/>
    </xf>
    <xf numFmtId="3" fontId="17" fillId="2" borderId="86" xfId="1" applyNumberFormat="1" applyFont="1" applyFill="1" applyBorder="1" applyAlignment="1">
      <alignment horizontal="center" vertical="center"/>
    </xf>
    <xf numFmtId="3" fontId="17" fillId="2" borderId="5" xfId="1" applyNumberFormat="1" applyFont="1" applyFill="1" applyBorder="1" applyAlignment="1">
      <alignment horizontal="center" vertical="center"/>
    </xf>
    <xf numFmtId="0" fontId="10" fillId="2" borderId="3" xfId="1" applyFont="1" applyFill="1" applyBorder="1" applyAlignment="1">
      <alignment horizontal="center" vertical="center"/>
    </xf>
    <xf numFmtId="0" fontId="10" fillId="2" borderId="3" xfId="1" applyFont="1" applyFill="1" applyBorder="1" applyAlignment="1">
      <alignment horizontal="right" vertical="center"/>
    </xf>
    <xf numFmtId="4" fontId="10" fillId="0" borderId="3" xfId="1" applyNumberFormat="1" applyFont="1" applyBorder="1" applyAlignment="1" applyProtection="1">
      <alignment horizontal="center" vertical="center"/>
      <protection locked="0"/>
    </xf>
    <xf numFmtId="3" fontId="17" fillId="2" borderId="3" xfId="1" applyNumberFormat="1" applyFont="1" applyFill="1" applyBorder="1" applyAlignment="1">
      <alignment horizontal="center" vertical="center"/>
    </xf>
    <xf numFmtId="0" fontId="0" fillId="0" borderId="0" xfId="1" applyAlignment="1">
      <alignment horizontal="center" vertical="center"/>
    </xf>
    <xf numFmtId="0" fontId="10" fillId="2" borderId="4" xfId="1" applyFont="1" applyFill="1" applyBorder="1" applyAlignment="1">
      <alignment horizontal="center" vertical="center"/>
    </xf>
    <xf numFmtId="0" fontId="10" fillId="2" borderId="4" xfId="1" applyFont="1" applyFill="1" applyBorder="1" applyAlignment="1">
      <alignment horizontal="right" vertical="center"/>
    </xf>
    <xf numFmtId="4" fontId="10" fillId="0" borderId="4" xfId="1" applyNumberFormat="1" applyFont="1" applyBorder="1" applyAlignment="1" applyProtection="1">
      <alignment horizontal="center" vertical="center"/>
      <protection locked="0"/>
    </xf>
    <xf numFmtId="3" fontId="17" fillId="2" borderId="4" xfId="1" applyNumberFormat="1" applyFont="1" applyFill="1" applyBorder="1" applyAlignment="1">
      <alignment horizontal="center" vertical="center"/>
    </xf>
    <xf numFmtId="0" fontId="20" fillId="2" borderId="5" xfId="1" applyFont="1" applyFill="1" applyBorder="1" applyAlignment="1">
      <alignment horizontal="center" vertical="center" wrapText="1"/>
    </xf>
    <xf numFmtId="0" fontId="17" fillId="2" borderId="5" xfId="1" applyFont="1" applyFill="1" applyBorder="1" applyAlignment="1">
      <alignment horizontal="center" vertical="center" wrapText="1"/>
    </xf>
    <xf numFmtId="4" fontId="17" fillId="2" borderId="5" xfId="1" applyNumberFormat="1" applyFont="1" applyFill="1" applyBorder="1" applyAlignment="1">
      <alignment horizontal="center" vertical="center" wrapText="1"/>
    </xf>
    <xf numFmtId="3" fontId="17" fillId="2" borderId="5" xfId="1" applyNumberFormat="1" applyFont="1" applyFill="1" applyBorder="1" applyAlignment="1">
      <alignment horizontal="center" vertical="center" wrapText="1"/>
    </xf>
    <xf numFmtId="0" fontId="20" fillId="2" borderId="2" xfId="1" applyFont="1" applyFill="1" applyBorder="1" applyAlignment="1">
      <alignment horizontal="center" vertical="center"/>
    </xf>
    <xf numFmtId="0" fontId="10" fillId="2" borderId="2" xfId="1" applyFont="1" applyFill="1" applyBorder="1" applyAlignment="1">
      <alignment horizontal="center" vertical="center"/>
    </xf>
    <xf numFmtId="4" fontId="17" fillId="0" borderId="2" xfId="1" applyNumberFormat="1" applyFont="1" applyBorder="1" applyAlignment="1" applyProtection="1">
      <alignment horizontal="center" vertical="center"/>
      <protection locked="0"/>
    </xf>
    <xf numFmtId="0" fontId="20" fillId="2" borderId="2" xfId="1" applyFont="1" applyFill="1" applyBorder="1" applyAlignment="1">
      <alignment horizontal="center" vertical="center" wrapText="1"/>
    </xf>
    <xf numFmtId="0" fontId="17" fillId="2" borderId="2" xfId="1" applyFont="1" applyFill="1" applyBorder="1" applyAlignment="1">
      <alignment horizontal="center" vertical="center" wrapText="1"/>
    </xf>
    <xf numFmtId="4" fontId="17" fillId="0" borderId="86" xfId="1" applyNumberFormat="1" applyFont="1" applyBorder="1" applyAlignment="1" applyProtection="1">
      <alignment horizontal="center" vertical="center"/>
      <protection locked="0"/>
    </xf>
    <xf numFmtId="3" fontId="17" fillId="2" borderId="139" xfId="1" applyNumberFormat="1" applyFont="1" applyFill="1" applyBorder="1" applyAlignment="1">
      <alignment horizontal="center" vertical="center"/>
    </xf>
    <xf numFmtId="3" fontId="17" fillId="2" borderId="41" xfId="1" applyNumberFormat="1" applyFont="1" applyFill="1" applyBorder="1" applyAlignment="1">
      <alignment horizontal="center" vertical="center"/>
    </xf>
    <xf numFmtId="0" fontId="17" fillId="2" borderId="6" xfId="1" applyFont="1" applyFill="1" applyBorder="1" applyAlignment="1">
      <alignment horizontal="center" vertical="center"/>
    </xf>
    <xf numFmtId="2" fontId="17" fillId="2" borderId="52" xfId="1" applyNumberFormat="1" applyFont="1" applyFill="1" applyBorder="1" applyAlignment="1">
      <alignment horizontal="center" vertical="center"/>
    </xf>
    <xf numFmtId="2" fontId="17" fillId="2" borderId="53" xfId="1" applyNumberFormat="1" applyFont="1" applyFill="1" applyBorder="1" applyAlignment="1">
      <alignment horizontal="center" vertical="center"/>
    </xf>
    <xf numFmtId="3" fontId="17" fillId="2" borderId="6" xfId="1" applyNumberFormat="1" applyFont="1" applyFill="1" applyBorder="1" applyAlignment="1">
      <alignment horizontal="center" vertical="center"/>
    </xf>
    <xf numFmtId="0" fontId="20" fillId="2" borderId="7" xfId="1" applyFont="1" applyFill="1" applyBorder="1" applyAlignment="1">
      <alignment horizontal="center" vertical="center" wrapText="1"/>
    </xf>
    <xf numFmtId="0" fontId="20" fillId="2" borderId="7" xfId="1" applyFont="1" applyFill="1" applyBorder="1" applyAlignment="1">
      <alignment horizontal="right" vertical="center" wrapText="1"/>
    </xf>
    <xf numFmtId="2" fontId="17" fillId="2" borderId="30" xfId="1" applyNumberFormat="1" applyFont="1" applyFill="1" applyBorder="1" applyAlignment="1">
      <alignment horizontal="center" vertical="center" wrapText="1"/>
    </xf>
    <xf numFmtId="2" fontId="17" fillId="2" borderId="128" xfId="1" applyNumberFormat="1" applyFont="1" applyFill="1" applyBorder="1" applyAlignment="1">
      <alignment horizontal="center" vertical="center" wrapText="1"/>
    </xf>
    <xf numFmtId="3" fontId="20" fillId="2" borderId="7" xfId="1" applyNumberFormat="1" applyFont="1" applyFill="1" applyBorder="1" applyAlignment="1">
      <alignment horizontal="center" vertical="center" wrapText="1"/>
    </xf>
    <xf numFmtId="2" fontId="17" fillId="2" borderId="52" xfId="1" applyNumberFormat="1" applyFont="1" applyFill="1" applyBorder="1" applyAlignment="1">
      <alignment horizontal="center" vertical="center" wrapText="1"/>
    </xf>
    <xf numFmtId="2" fontId="17" fillId="2" borderId="53" xfId="1" applyNumberFormat="1" applyFont="1" applyFill="1" applyBorder="1" applyAlignment="1">
      <alignment horizontal="center" vertical="center" wrapText="1"/>
    </xf>
    <xf numFmtId="3" fontId="20" fillId="2" borderId="5" xfId="1" applyNumberFormat="1" applyFont="1" applyFill="1" applyBorder="1" applyAlignment="1">
      <alignment horizontal="center" vertical="center" wrapText="1"/>
    </xf>
    <xf numFmtId="2" fontId="20" fillId="2" borderId="30" xfId="1" applyNumberFormat="1" applyFont="1" applyFill="1" applyBorder="1" applyAlignment="1">
      <alignment horizontal="center" vertical="center"/>
    </xf>
    <xf numFmtId="2" fontId="20" fillId="2" borderId="128" xfId="1" applyNumberFormat="1" applyFont="1" applyFill="1" applyBorder="1" applyAlignment="1">
      <alignment horizontal="center" vertical="center"/>
    </xf>
    <xf numFmtId="0" fontId="17" fillId="2" borderId="5" xfId="1" applyFont="1" applyFill="1" applyBorder="1" applyAlignment="1">
      <alignment horizontal="right" vertical="center" wrapText="1"/>
    </xf>
    <xf numFmtId="2" fontId="20" fillId="2" borderId="52" xfId="1" applyNumberFormat="1" applyFont="1" applyFill="1" applyBorder="1" applyAlignment="1">
      <alignment horizontal="center" vertical="center"/>
    </xf>
    <xf numFmtId="2" fontId="20" fillId="2" borderId="53" xfId="1" applyNumberFormat="1" applyFont="1" applyFill="1" applyBorder="1" applyAlignment="1">
      <alignment horizontal="center" vertical="center"/>
    </xf>
    <xf numFmtId="0" fontId="17" fillId="2" borderId="86" xfId="1" applyFont="1" applyFill="1" applyBorder="1" applyAlignment="1">
      <alignment horizontal="center" vertical="center" wrapText="1"/>
    </xf>
    <xf numFmtId="3" fontId="20" fillId="2" borderId="86" xfId="1" applyNumberFormat="1" applyFont="1" applyFill="1" applyBorder="1" applyAlignment="1">
      <alignment horizontal="center" vertical="center" wrapText="1"/>
    </xf>
    <xf numFmtId="0" fontId="17" fillId="2" borderId="126" xfId="1" applyFont="1" applyFill="1" applyBorder="1" applyAlignment="1">
      <alignment horizontal="right" vertical="center" wrapText="1"/>
    </xf>
    <xf numFmtId="0" fontId="17" fillId="2" borderId="126" xfId="1" applyFont="1" applyFill="1" applyBorder="1" applyAlignment="1">
      <alignment horizontal="center" vertical="center" wrapText="1"/>
    </xf>
    <xf numFmtId="2" fontId="20" fillId="2" borderId="40" xfId="1" applyNumberFormat="1" applyFont="1" applyFill="1" applyBorder="1" applyAlignment="1">
      <alignment horizontal="center" vertical="center"/>
    </xf>
    <xf numFmtId="2" fontId="20" fillId="2" borderId="41" xfId="1" applyNumberFormat="1" applyFont="1" applyFill="1" applyBorder="1" applyAlignment="1">
      <alignment horizontal="center" vertical="center"/>
    </xf>
    <xf numFmtId="3" fontId="20" fillId="2" borderId="126" xfId="1" applyNumberFormat="1" applyFont="1" applyFill="1" applyBorder="1" applyAlignment="1">
      <alignment horizontal="center" vertical="center" wrapText="1"/>
    </xf>
    <xf numFmtId="0" fontId="17" fillId="2" borderId="2" xfId="1" applyFont="1" applyFill="1" applyBorder="1" applyAlignment="1">
      <alignment horizontal="right" vertical="center" wrapText="1"/>
    </xf>
    <xf numFmtId="167" fontId="17" fillId="2" borderId="40" xfId="1" applyNumberFormat="1" applyFont="1" applyFill="1" applyBorder="1" applyAlignment="1">
      <alignment horizontal="center" vertical="center"/>
    </xf>
    <xf numFmtId="167" fontId="17" fillId="2" borderId="41" xfId="1" applyNumberFormat="1" applyFont="1" applyFill="1" applyBorder="1" applyAlignment="1">
      <alignment horizontal="center" vertical="center"/>
    </xf>
    <xf numFmtId="1" fontId="24" fillId="0" borderId="0" xfId="3" applyNumberFormat="1" applyFont="1" applyAlignment="1">
      <alignment horizontal="left" vertical="center"/>
    </xf>
    <xf numFmtId="49" fontId="11" fillId="0" borderId="0" xfId="1" applyNumberFormat="1" applyFont="1" applyAlignment="1">
      <alignment horizontal="left" vertical="top" wrapText="1"/>
    </xf>
    <xf numFmtId="167" fontId="17" fillId="2" borderId="11" xfId="1" applyNumberFormat="1" applyFont="1" applyFill="1" applyBorder="1" applyAlignment="1">
      <alignment horizontal="center" vertical="center" wrapText="1"/>
    </xf>
    <xf numFmtId="0" fontId="25" fillId="0" borderId="0" xfId="1" applyFont="1" applyAlignment="1">
      <alignment horizontal="center" vertical="center"/>
    </xf>
    <xf numFmtId="0" fontId="19" fillId="2" borderId="44" xfId="1" applyFont="1" applyFill="1" applyBorder="1" applyAlignment="1">
      <alignment horizontal="center" vertical="center"/>
    </xf>
    <xf numFmtId="0" fontId="17" fillId="2" borderId="143" xfId="1" applyFont="1" applyFill="1" applyBorder="1" applyAlignment="1">
      <alignment horizontal="center" vertical="center"/>
    </xf>
    <xf numFmtId="3" fontId="19" fillId="2" borderId="143" xfId="1" applyNumberFormat="1" applyFont="1" applyFill="1" applyBorder="1" applyAlignment="1">
      <alignment horizontal="center" vertical="center"/>
    </xf>
    <xf numFmtId="3" fontId="19" fillId="2" borderId="48" xfId="1" applyNumberFormat="1" applyFont="1" applyFill="1" applyBorder="1" applyAlignment="1">
      <alignment horizontal="center" vertical="center"/>
    </xf>
    <xf numFmtId="0" fontId="17" fillId="4" borderId="37" xfId="1" applyFont="1" applyFill="1" applyBorder="1" applyAlignment="1">
      <alignment horizontal="center" vertical="center"/>
    </xf>
    <xf numFmtId="0" fontId="17" fillId="2" borderId="50" xfId="1" applyFont="1" applyFill="1" applyBorder="1" applyAlignment="1">
      <alignment horizontal="center" vertical="center"/>
    </xf>
    <xf numFmtId="0" fontId="17" fillId="2" borderId="38" xfId="1" applyFont="1" applyFill="1" applyBorder="1" applyAlignment="1">
      <alignment horizontal="center" vertical="center"/>
    </xf>
    <xf numFmtId="167" fontId="17" fillId="0" borderId="51" xfId="4" applyNumberFormat="1" applyFont="1" applyBorder="1" applyAlignment="1" applyProtection="1">
      <alignment horizontal="center" vertical="center"/>
      <protection locked="0"/>
    </xf>
    <xf numFmtId="169" fontId="25" fillId="0" borderId="0" xfId="4" applyNumberFormat="1" applyFont="1" applyAlignment="1" applyProtection="1">
      <alignment horizontal="center" vertical="center"/>
    </xf>
    <xf numFmtId="0" fontId="17" fillId="4" borderId="22" xfId="1" applyFont="1" applyFill="1" applyBorder="1" applyAlignment="1">
      <alignment horizontal="center" vertical="center"/>
    </xf>
    <xf numFmtId="0" fontId="17" fillId="2" borderId="58" xfId="1" applyFont="1" applyFill="1" applyBorder="1" applyAlignment="1">
      <alignment horizontal="center" vertical="center"/>
    </xf>
    <xf numFmtId="0" fontId="17" fillId="2" borderId="23" xfId="1" applyFont="1" applyFill="1" applyBorder="1" applyAlignment="1">
      <alignment horizontal="center" vertical="center"/>
    </xf>
    <xf numFmtId="167" fontId="17" fillId="0" borderId="59" xfId="1" applyNumberFormat="1" applyFont="1" applyBorder="1" applyAlignment="1" applyProtection="1">
      <alignment horizontal="center" vertical="center"/>
      <protection locked="0"/>
    </xf>
    <xf numFmtId="0" fontId="17" fillId="4" borderId="16" xfId="1" applyFont="1" applyFill="1" applyBorder="1" applyAlignment="1">
      <alignment horizontal="center" vertical="center"/>
    </xf>
    <xf numFmtId="0" fontId="17" fillId="4" borderId="25" xfId="1" applyFont="1" applyFill="1" applyBorder="1" applyAlignment="1">
      <alignment horizontal="center" vertical="center"/>
    </xf>
    <xf numFmtId="0" fontId="17" fillId="2" borderId="17" xfId="1" applyFont="1" applyFill="1" applyBorder="1" applyAlignment="1">
      <alignment horizontal="center" vertical="center"/>
    </xf>
    <xf numFmtId="167" fontId="17" fillId="0" borderId="53" xfId="1" applyNumberFormat="1" applyFont="1" applyBorder="1" applyAlignment="1" applyProtection="1">
      <alignment horizontal="center" vertical="center"/>
      <protection locked="0"/>
    </xf>
    <xf numFmtId="0" fontId="10" fillId="4" borderId="19" xfId="1" applyFont="1" applyFill="1" applyBorder="1" applyAlignment="1">
      <alignment horizontal="center" vertical="center"/>
    </xf>
    <xf numFmtId="0" fontId="10" fillId="2" borderId="8" xfId="1" applyFont="1" applyFill="1" applyBorder="1" applyAlignment="1">
      <alignment horizontal="right" vertical="center"/>
    </xf>
    <xf numFmtId="0" fontId="10" fillId="2" borderId="20" xfId="1" applyFont="1" applyFill="1" applyBorder="1" applyAlignment="1">
      <alignment horizontal="center" vertical="center"/>
    </xf>
    <xf numFmtId="167" fontId="10" fillId="2" borderId="56" xfId="1" applyNumberFormat="1" applyFont="1" applyFill="1" applyBorder="1" applyAlignment="1">
      <alignment horizontal="right" vertical="center"/>
    </xf>
    <xf numFmtId="0" fontId="25" fillId="0" borderId="0" xfId="1" applyFont="1" applyAlignment="1">
      <alignment horizontal="right" vertical="center"/>
    </xf>
    <xf numFmtId="0" fontId="19" fillId="4" borderId="22" xfId="1" applyFont="1" applyFill="1" applyBorder="1" applyAlignment="1">
      <alignment horizontal="center" vertical="center"/>
    </xf>
    <xf numFmtId="0" fontId="19" fillId="2" borderId="58" xfId="1" applyFont="1" applyFill="1" applyBorder="1" applyAlignment="1">
      <alignment horizontal="right" vertical="center"/>
    </xf>
    <xf numFmtId="0" fontId="19" fillId="2" borderId="23" xfId="1" applyFont="1" applyFill="1" applyBorder="1" applyAlignment="1">
      <alignment horizontal="center" vertical="center"/>
    </xf>
    <xf numFmtId="167" fontId="19" fillId="0" borderId="59" xfId="1" applyNumberFormat="1" applyFont="1" applyBorder="1" applyAlignment="1" applyProtection="1">
      <alignment horizontal="right" vertical="center"/>
      <protection locked="0"/>
    </xf>
    <xf numFmtId="0" fontId="7" fillId="2" borderId="39" xfId="1" applyFont="1" applyFill="1" applyBorder="1" applyAlignment="1">
      <alignment horizontal="center" vertical="center"/>
    </xf>
    <xf numFmtId="0" fontId="17" fillId="2" borderId="31" xfId="1" applyFont="1" applyFill="1" applyBorder="1" applyAlignment="1">
      <alignment horizontal="center" vertical="center"/>
    </xf>
    <xf numFmtId="0" fontId="7" fillId="2" borderId="31" xfId="1" applyFont="1" applyFill="1" applyBorder="1" applyAlignment="1">
      <alignment horizontal="center" vertical="center"/>
    </xf>
    <xf numFmtId="167" fontId="7" fillId="0" borderId="128" xfId="1" applyNumberFormat="1" applyFont="1" applyBorder="1" applyAlignment="1" applyProtection="1">
      <alignment horizontal="center" vertical="center"/>
      <protection locked="0"/>
    </xf>
    <xf numFmtId="0" fontId="17" fillId="2" borderId="25" xfId="1" applyFont="1" applyFill="1" applyBorder="1" applyAlignment="1">
      <alignment horizontal="center" vertical="center"/>
    </xf>
    <xf numFmtId="0" fontId="10" fillId="2" borderId="17" xfId="1" applyFont="1" applyFill="1" applyBorder="1" applyAlignment="1">
      <alignment horizontal="center" vertical="center"/>
    </xf>
    <xf numFmtId="167" fontId="17" fillId="2" borderId="53" xfId="1" applyNumberFormat="1" applyFont="1" applyFill="1" applyBorder="1" applyAlignment="1">
      <alignment horizontal="center" vertical="center"/>
    </xf>
    <xf numFmtId="0" fontId="17" fillId="4" borderId="19" xfId="1" applyFont="1" applyFill="1" applyBorder="1" applyAlignment="1">
      <alignment horizontal="center" vertical="center"/>
    </xf>
    <xf numFmtId="0" fontId="17" fillId="2" borderId="8" xfId="1" applyFont="1" applyFill="1" applyBorder="1" applyAlignment="1">
      <alignment horizontal="center" vertical="center"/>
    </xf>
    <xf numFmtId="0" fontId="17" fillId="2" borderId="20" xfId="1" applyFont="1" applyFill="1" applyBorder="1" applyAlignment="1">
      <alignment horizontal="center" vertical="center"/>
    </xf>
    <xf numFmtId="167" fontId="17" fillId="2" borderId="56" xfId="1" applyNumberFormat="1" applyFont="1" applyFill="1" applyBorder="1" applyAlignment="1">
      <alignment horizontal="center" vertical="center"/>
    </xf>
    <xf numFmtId="167" fontId="19" fillId="0" borderId="56" xfId="1" applyNumberFormat="1" applyFont="1" applyBorder="1" applyAlignment="1" applyProtection="1">
      <alignment horizontal="right" vertical="center"/>
      <protection locked="0"/>
    </xf>
    <xf numFmtId="0" fontId="25" fillId="0" borderId="0" xfId="1" applyFont="1" applyAlignment="1">
      <alignment vertical="center"/>
    </xf>
    <xf numFmtId="0" fontId="19" fillId="2" borderId="19" xfId="1" applyFont="1" applyFill="1" applyBorder="1" applyAlignment="1">
      <alignment horizontal="center" vertical="center"/>
    </xf>
    <xf numFmtId="0" fontId="19" fillId="2" borderId="8" xfId="1" applyFont="1" applyFill="1" applyBorder="1" applyAlignment="1">
      <alignment horizontal="right" vertical="center"/>
    </xf>
    <xf numFmtId="0" fontId="19" fillId="2" borderId="20" xfId="1" applyFont="1" applyFill="1" applyBorder="1" applyAlignment="1">
      <alignment horizontal="center" vertical="center"/>
    </xf>
    <xf numFmtId="167" fontId="25" fillId="0" borderId="0" xfId="1" applyNumberFormat="1" applyFont="1" applyAlignment="1">
      <alignment horizontal="center" vertical="center"/>
    </xf>
    <xf numFmtId="0" fontId="26" fillId="0" borderId="0" xfId="1" applyFont="1" applyAlignment="1">
      <alignment horizontal="right" vertical="center"/>
    </xf>
    <xf numFmtId="167" fontId="17" fillId="0" borderId="56" xfId="1" applyNumberFormat="1" applyFont="1" applyBorder="1" applyAlignment="1" applyProtection="1">
      <alignment horizontal="center" vertical="center"/>
      <protection locked="0"/>
    </xf>
    <xf numFmtId="0" fontId="17" fillId="4" borderId="10" xfId="1" applyFont="1" applyFill="1" applyBorder="1" applyAlignment="1">
      <alignment horizontal="center" vertical="center"/>
    </xf>
    <xf numFmtId="0" fontId="17" fillId="2" borderId="132" xfId="1" applyFont="1" applyFill="1" applyBorder="1" applyAlignment="1">
      <alignment horizontal="center" vertical="center"/>
    </xf>
    <xf numFmtId="0" fontId="17" fillId="2" borderId="11" xfId="1" applyFont="1" applyFill="1" applyBorder="1" applyAlignment="1">
      <alignment horizontal="center" vertical="center"/>
    </xf>
    <xf numFmtId="167" fontId="17" fillId="0" borderId="41" xfId="1" applyNumberFormat="1" applyFont="1" applyBorder="1" applyAlignment="1" applyProtection="1">
      <alignment horizontal="center" vertical="center"/>
      <protection locked="0"/>
    </xf>
    <xf numFmtId="1" fontId="17" fillId="4" borderId="16" xfId="1" applyNumberFormat="1" applyFont="1" applyFill="1" applyBorder="1" applyAlignment="1">
      <alignment horizontal="center" vertical="center"/>
    </xf>
    <xf numFmtId="170" fontId="17" fillId="2" borderId="25" xfId="1" applyNumberFormat="1" applyFont="1" applyFill="1" applyBorder="1" applyAlignment="1">
      <alignment horizontal="center" vertical="center"/>
    </xf>
    <xf numFmtId="170" fontId="17" fillId="2" borderId="17" xfId="1" applyNumberFormat="1" applyFont="1" applyFill="1" applyBorder="1" applyAlignment="1">
      <alignment horizontal="center" vertical="center"/>
    </xf>
    <xf numFmtId="1" fontId="17" fillId="2" borderId="53" xfId="1" applyNumberFormat="1" applyFont="1" applyFill="1" applyBorder="1" applyAlignment="1">
      <alignment horizontal="center" vertical="center"/>
    </xf>
    <xf numFmtId="16" fontId="10" fillId="4" borderId="19" xfId="1" applyNumberFormat="1" applyFont="1" applyFill="1" applyBorder="1" applyAlignment="1">
      <alignment horizontal="center" vertical="center"/>
    </xf>
    <xf numFmtId="170" fontId="10" fillId="2" borderId="56" xfId="1" applyNumberFormat="1" applyFont="1" applyFill="1" applyBorder="1" applyAlignment="1">
      <alignment horizontal="center" vertical="center"/>
    </xf>
    <xf numFmtId="167" fontId="0" fillId="0" borderId="0" xfId="1" applyNumberFormat="1" applyAlignment="1">
      <alignment horizontal="center" vertical="center"/>
    </xf>
    <xf numFmtId="1" fontId="10" fillId="2" borderId="56" xfId="1" applyNumberFormat="1" applyFont="1" applyFill="1" applyBorder="1" applyAlignment="1">
      <alignment horizontal="center" vertical="center"/>
    </xf>
    <xf numFmtId="0" fontId="19" fillId="4" borderId="19" xfId="1" applyFont="1" applyFill="1" applyBorder="1" applyAlignment="1">
      <alignment horizontal="center" vertical="center"/>
    </xf>
    <xf numFmtId="1" fontId="19" fillId="2" borderId="56" xfId="1" applyNumberFormat="1" applyFont="1" applyFill="1" applyBorder="1" applyAlignment="1">
      <alignment horizontal="center" vertical="center"/>
    </xf>
    <xf numFmtId="0" fontId="19" fillId="2" borderId="127" xfId="1" applyFont="1" applyFill="1" applyBorder="1" applyAlignment="1">
      <alignment horizontal="right" vertical="center"/>
    </xf>
    <xf numFmtId="0" fontId="19" fillId="2" borderId="31" xfId="1" applyFont="1" applyFill="1" applyBorder="1" applyAlignment="1">
      <alignment horizontal="center" vertical="center"/>
    </xf>
    <xf numFmtId="1" fontId="19" fillId="2" borderId="128" xfId="1" applyNumberFormat="1" applyFont="1" applyFill="1" applyBorder="1" applyAlignment="1">
      <alignment horizontal="center" vertical="center"/>
    </xf>
    <xf numFmtId="0" fontId="19" fillId="4" borderId="44" xfId="1" applyFont="1" applyFill="1" applyBorder="1" applyAlignment="1">
      <alignment horizontal="center" vertical="center"/>
    </xf>
    <xf numFmtId="167" fontId="10" fillId="0" borderId="56" xfId="1" applyNumberFormat="1" applyFont="1" applyBorder="1" applyAlignment="1" applyProtection="1">
      <alignment horizontal="center" vertical="center"/>
      <protection locked="0"/>
    </xf>
    <xf numFmtId="0" fontId="10" fillId="2" borderId="50" xfId="1" applyFont="1" applyFill="1" applyBorder="1" applyAlignment="1">
      <alignment horizontal="right" vertical="center"/>
    </xf>
    <xf numFmtId="0" fontId="17" fillId="4" borderId="16" xfId="0" applyFont="1" applyFill="1" applyBorder="1" applyAlignment="1">
      <alignment horizontal="center" vertical="center"/>
    </xf>
    <xf numFmtId="0" fontId="17" fillId="2" borderId="11" xfId="0" applyFont="1" applyFill="1" applyBorder="1" applyAlignment="1">
      <alignment horizontal="center" vertical="center" wrapText="1"/>
    </xf>
    <xf numFmtId="167" fontId="17" fillId="2" borderId="11" xfId="0" applyNumberFormat="1" applyFont="1" applyFill="1" applyBorder="1" applyAlignment="1">
      <alignment horizontal="center" vertical="center"/>
    </xf>
    <xf numFmtId="167" fontId="17" fillId="0" borderId="12" xfId="0" applyNumberFormat="1" applyFont="1" applyBorder="1" applyAlignment="1" applyProtection="1">
      <alignment horizontal="center" vertical="center"/>
      <protection locked="0"/>
    </xf>
    <xf numFmtId="0" fontId="27" fillId="0" borderId="0" xfId="1" applyFont="1" applyAlignment="1">
      <alignment horizontal="left" vertical="center" wrapText="1"/>
    </xf>
    <xf numFmtId="49" fontId="17" fillId="2" borderId="135" xfId="0" applyNumberFormat="1" applyFont="1" applyFill="1" applyBorder="1" applyAlignment="1">
      <alignment horizontal="center" vertical="center"/>
    </xf>
    <xf numFmtId="0" fontId="17" fillId="2" borderId="34" xfId="0" applyFont="1" applyFill="1" applyBorder="1" applyAlignment="1">
      <alignment horizontal="center" vertical="center" wrapText="1"/>
    </xf>
    <xf numFmtId="167" fontId="17" fillId="2" borderId="34" xfId="0" applyNumberFormat="1" applyFont="1" applyFill="1" applyBorder="1" applyAlignment="1">
      <alignment horizontal="center" vertical="center"/>
    </xf>
    <xf numFmtId="167" fontId="17" fillId="0" borderId="137" xfId="0" applyNumberFormat="1" applyFont="1" applyBorder="1" applyAlignment="1" applyProtection="1">
      <alignment horizontal="center" vertical="center"/>
      <protection locked="0"/>
    </xf>
    <xf numFmtId="0" fontId="17" fillId="4" borderId="130" xfId="1" applyFont="1" applyFill="1" applyBorder="1" applyAlignment="1">
      <alignment horizontal="center" vertical="center"/>
    </xf>
    <xf numFmtId="0" fontId="17" fillId="2" borderId="131" xfId="1" applyFont="1" applyFill="1" applyBorder="1" applyAlignment="1">
      <alignment horizontal="center" vertical="center"/>
    </xf>
    <xf numFmtId="167" fontId="17" fillId="0" borderId="103" xfId="1" applyNumberFormat="1" applyFont="1" applyBorder="1" applyAlignment="1" applyProtection="1">
      <alignment horizontal="center" vertical="center"/>
      <protection locked="0"/>
    </xf>
    <xf numFmtId="0" fontId="27" fillId="0" borderId="0" xfId="1" applyFont="1" applyAlignment="1">
      <alignment horizontal="left" vertical="center"/>
    </xf>
    <xf numFmtId="0" fontId="17" fillId="2" borderId="13" xfId="1" applyFont="1" applyFill="1" applyBorder="1" applyAlignment="1">
      <alignment horizontal="center" vertical="center"/>
    </xf>
    <xf numFmtId="0" fontId="17" fillId="2" borderId="88" xfId="1" applyFont="1" applyFill="1" applyBorder="1" applyAlignment="1">
      <alignment horizontal="center" vertical="center" wrapText="1"/>
    </xf>
    <xf numFmtId="0" fontId="17" fillId="2" borderId="14" xfId="1" applyFont="1" applyFill="1" applyBorder="1" applyAlignment="1">
      <alignment horizontal="center" vertical="center"/>
    </xf>
    <xf numFmtId="167" fontId="17" fillId="2" borderId="87" xfId="1" applyNumberFormat="1" applyFont="1" applyFill="1" applyBorder="1" applyAlignment="1">
      <alignment horizontal="center" vertical="center"/>
    </xf>
    <xf numFmtId="0" fontId="5" fillId="2" borderId="135" xfId="0" applyFont="1" applyFill="1" applyBorder="1" applyAlignment="1">
      <alignment horizontal="center" vertical="center"/>
    </xf>
    <xf numFmtId="0" fontId="17" fillId="2" borderId="16" xfId="1" applyFont="1" applyFill="1" applyBorder="1" applyAlignment="1">
      <alignment horizontal="center" vertical="center"/>
    </xf>
    <xf numFmtId="0" fontId="10" fillId="2" borderId="19" xfId="1" applyFont="1" applyFill="1" applyBorder="1" applyAlignment="1">
      <alignment horizontal="center" vertical="center"/>
    </xf>
    <xf numFmtId="0" fontId="28" fillId="2" borderId="19"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58" xfId="1" applyFont="1" applyFill="1" applyBorder="1" applyAlignment="1">
      <alignment horizontal="right" vertical="center"/>
    </xf>
    <xf numFmtId="0" fontId="10" fillId="2" borderId="23" xfId="1" applyFont="1" applyFill="1" applyBorder="1" applyAlignment="1">
      <alignment horizontal="center" vertical="center"/>
    </xf>
    <xf numFmtId="0" fontId="28" fillId="2" borderId="22" xfId="1" applyFont="1" applyFill="1" applyBorder="1" applyAlignment="1">
      <alignment horizontal="center" vertical="center"/>
    </xf>
    <xf numFmtId="0" fontId="28" fillId="2" borderId="58" xfId="1" applyFont="1" applyFill="1" applyBorder="1" applyAlignment="1">
      <alignment horizontal="right" vertical="center"/>
    </xf>
    <xf numFmtId="0" fontId="10" fillId="2" borderId="8" xfId="1" applyFont="1" applyFill="1" applyBorder="1" applyAlignment="1">
      <alignment horizontal="center" vertical="center"/>
    </xf>
    <xf numFmtId="0" fontId="10" fillId="4" borderId="22" xfId="1" applyFont="1" applyFill="1" applyBorder="1" applyAlignment="1">
      <alignment horizontal="center" vertical="center"/>
    </xf>
    <xf numFmtId="0" fontId="10" fillId="2" borderId="58" xfId="1" applyFont="1" applyFill="1" applyBorder="1" applyAlignment="1">
      <alignment horizontal="center" vertical="center"/>
    </xf>
    <xf numFmtId="167" fontId="10" fillId="0" borderId="59" xfId="1" applyNumberFormat="1" applyFont="1" applyBorder="1" applyAlignment="1" applyProtection="1">
      <alignment horizontal="center" vertical="center"/>
      <protection locked="0"/>
    </xf>
    <xf numFmtId="167" fontId="10" fillId="2" borderId="56" xfId="1" applyNumberFormat="1" applyFont="1" applyFill="1" applyBorder="1" applyAlignment="1">
      <alignment horizontal="center" vertical="center"/>
    </xf>
    <xf numFmtId="0" fontId="19" fillId="2" borderId="58" xfId="1" applyFont="1" applyFill="1" applyBorder="1" applyAlignment="1">
      <alignment horizontal="right" vertical="center" wrapText="1"/>
    </xf>
    <xf numFmtId="167" fontId="19" fillId="0" borderId="59" xfId="1" applyNumberFormat="1" applyFont="1" applyBorder="1" applyAlignment="1" applyProtection="1">
      <alignment horizontal="center" vertical="center"/>
      <protection locked="0"/>
    </xf>
    <xf numFmtId="0" fontId="17" fillId="2" borderId="25" xfId="1" applyFont="1" applyFill="1" applyBorder="1" applyAlignment="1">
      <alignment horizontal="center" vertical="center" wrapText="1"/>
    </xf>
    <xf numFmtId="0" fontId="10" fillId="4" borderId="37" xfId="1" applyFont="1" applyFill="1" applyBorder="1" applyAlignment="1">
      <alignment horizontal="center" vertical="center"/>
    </xf>
    <xf numFmtId="0" fontId="10" fillId="2" borderId="50" xfId="1" applyFont="1" applyFill="1" applyBorder="1" applyAlignment="1">
      <alignment horizontal="center" vertical="center" wrapText="1"/>
    </xf>
    <xf numFmtId="167" fontId="10" fillId="0" borderId="51" xfId="1" applyNumberFormat="1" applyFont="1" applyBorder="1" applyAlignment="1" applyProtection="1">
      <alignment horizontal="center" vertical="center"/>
      <protection locked="0"/>
    </xf>
    <xf numFmtId="0" fontId="10" fillId="4" borderId="130" xfId="1" applyFont="1" applyFill="1" applyBorder="1" applyAlignment="1">
      <alignment horizontal="center" vertical="center"/>
    </xf>
    <xf numFmtId="0" fontId="10" fillId="2" borderId="131" xfId="1" applyFont="1" applyFill="1" applyBorder="1" applyAlignment="1">
      <alignment horizontal="center" vertical="center" wrapText="1"/>
    </xf>
    <xf numFmtId="167" fontId="10" fillId="0" borderId="103" xfId="1" applyNumberFormat="1" applyFont="1" applyBorder="1" applyAlignment="1" applyProtection="1">
      <alignment horizontal="center" vertical="center"/>
      <protection locked="0"/>
    </xf>
    <xf numFmtId="0" fontId="17" fillId="4" borderId="63" xfId="1" applyFont="1" applyFill="1" applyBorder="1" applyAlignment="1">
      <alignment horizontal="center" vertical="center"/>
    </xf>
    <xf numFmtId="0" fontId="17" fillId="2" borderId="129" xfId="1" applyFont="1" applyFill="1" applyBorder="1" applyAlignment="1">
      <alignment horizontal="center" vertical="center"/>
    </xf>
    <xf numFmtId="170" fontId="17" fillId="2" borderId="64" xfId="1" applyNumberFormat="1" applyFont="1" applyFill="1" applyBorder="1" applyAlignment="1">
      <alignment horizontal="center" vertical="center"/>
    </xf>
    <xf numFmtId="1" fontId="17" fillId="2" borderId="65" xfId="1" applyNumberFormat="1" applyFont="1" applyFill="1" applyBorder="1" applyAlignment="1">
      <alignment horizontal="center" vertical="center"/>
    </xf>
    <xf numFmtId="0" fontId="19" fillId="4" borderId="144" xfId="1" applyFont="1" applyFill="1" applyBorder="1" applyAlignment="1">
      <alignment horizontal="center" vertical="center"/>
    </xf>
    <xf numFmtId="0" fontId="0" fillId="0" borderId="103" xfId="1" applyBorder="1"/>
    <xf numFmtId="0" fontId="7" fillId="2" borderId="9" xfId="1" applyFont="1" applyFill="1" applyBorder="1" applyAlignment="1">
      <alignment horizontal="center" vertical="center" wrapText="1"/>
    </xf>
    <xf numFmtId="0" fontId="17" fillId="2" borderId="14" xfId="1" applyFont="1" applyFill="1" applyBorder="1" applyAlignment="1">
      <alignment horizontal="center" vertical="center" wrapText="1"/>
    </xf>
    <xf numFmtId="2" fontId="17" fillId="2" borderId="15" xfId="1" applyNumberFormat="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2" borderId="20" xfId="1" applyFont="1" applyFill="1" applyBorder="1" applyAlignment="1">
      <alignment horizontal="right" vertical="center" wrapText="1"/>
    </xf>
    <xf numFmtId="0" fontId="10" fillId="2" borderId="20" xfId="1" applyFont="1" applyFill="1" applyBorder="1" applyAlignment="1">
      <alignment horizontal="center" vertical="center" wrapText="1"/>
    </xf>
    <xf numFmtId="2" fontId="10" fillId="2" borderId="21" xfId="1" applyNumberFormat="1" applyFont="1" applyFill="1" applyBorder="1" applyAlignment="1">
      <alignment horizontal="center" vertical="center" wrapText="1"/>
    </xf>
    <xf numFmtId="0" fontId="28" fillId="2" borderId="9" xfId="1" applyFont="1" applyFill="1" applyBorder="1" applyAlignment="1">
      <alignment horizontal="center" vertical="center" wrapText="1"/>
    </xf>
    <xf numFmtId="0" fontId="28" fillId="2" borderId="20" xfId="1" applyFont="1" applyFill="1" applyBorder="1" applyAlignment="1">
      <alignment horizontal="right" vertical="center" wrapText="1"/>
    </xf>
    <xf numFmtId="0" fontId="28" fillId="2" borderId="19" xfId="1" applyFont="1" applyFill="1" applyBorder="1" applyAlignment="1">
      <alignment horizontal="center" vertical="center" wrapText="1"/>
    </xf>
    <xf numFmtId="0" fontId="28" fillId="2" borderId="23" xfId="1" applyFont="1" applyFill="1" applyBorder="1" applyAlignment="1">
      <alignment horizontal="right" vertical="center" wrapText="1"/>
    </xf>
    <xf numFmtId="2" fontId="10" fillId="2" borderId="20" xfId="1" applyNumberFormat="1" applyFont="1" applyFill="1" applyBorder="1" applyAlignment="1">
      <alignment horizontal="center" vertical="center" wrapText="1"/>
    </xf>
    <xf numFmtId="0" fontId="28" fillId="2" borderId="135" xfId="1" applyFont="1" applyFill="1" applyBorder="1" applyAlignment="1">
      <alignment horizontal="center" vertical="center" wrapText="1"/>
    </xf>
    <xf numFmtId="0" fontId="28" fillId="2" borderId="31" xfId="1" applyFont="1" applyFill="1" applyBorder="1" applyAlignment="1">
      <alignment horizontal="right" vertical="center" wrapText="1"/>
    </xf>
    <xf numFmtId="0" fontId="10" fillId="2" borderId="31" xfId="1" applyFont="1" applyFill="1" applyBorder="1" applyAlignment="1">
      <alignment horizontal="center" vertical="center" wrapText="1"/>
    </xf>
    <xf numFmtId="2" fontId="10" fillId="2" borderId="36" xfId="1" applyNumberFormat="1" applyFont="1" applyFill="1" applyBorder="1" applyAlignment="1">
      <alignment horizontal="center" vertical="center" wrapText="1"/>
    </xf>
    <xf numFmtId="0" fontId="17" fillId="4" borderId="145"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0" fillId="2" borderId="35" xfId="1" applyFont="1" applyFill="1" applyBorder="1" applyAlignment="1">
      <alignment horizontal="center" vertical="center" wrapText="1"/>
    </xf>
    <xf numFmtId="2" fontId="8" fillId="2" borderId="21" xfId="1" applyNumberFormat="1" applyFont="1" applyFill="1" applyBorder="1" applyAlignment="1">
      <alignment horizontal="center" vertical="center" wrapText="1"/>
    </xf>
    <xf numFmtId="0" fontId="28" fillId="2" borderId="82" xfId="1" applyFont="1" applyFill="1" applyBorder="1" applyAlignment="1">
      <alignment horizontal="center" vertical="center" wrapText="1"/>
    </xf>
    <xf numFmtId="2" fontId="8" fillId="2" borderId="32" xfId="1" applyNumberFormat="1" applyFont="1" applyFill="1" applyBorder="1" applyAlignment="1">
      <alignment horizontal="center" vertical="center" wrapText="1"/>
    </xf>
    <xf numFmtId="0" fontId="17" fillId="4" borderId="69" xfId="1" applyFont="1" applyFill="1" applyBorder="1" applyAlignment="1">
      <alignment horizontal="center" vertical="center" wrapText="1"/>
    </xf>
    <xf numFmtId="0" fontId="17" fillId="2" borderId="70" xfId="1" applyFont="1" applyFill="1" applyBorder="1" applyAlignment="1">
      <alignment horizontal="center" vertical="center" wrapText="1"/>
    </xf>
    <xf numFmtId="2" fontId="17" fillId="2" borderId="71" xfId="1" applyNumberFormat="1" applyFont="1" applyFill="1" applyBorder="1" applyAlignment="1">
      <alignment horizontal="center" vertical="center" wrapText="1"/>
    </xf>
    <xf numFmtId="3" fontId="10" fillId="0" borderId="24" xfId="1" applyNumberFormat="1" applyFont="1" applyBorder="1" applyAlignment="1" applyProtection="1">
      <alignment horizontal="center" vertical="center"/>
      <protection locked="0"/>
    </xf>
    <xf numFmtId="0" fontId="10" fillId="2" borderId="11" xfId="1" applyFont="1" applyFill="1" applyBorder="1" applyAlignment="1">
      <alignment horizontal="center" vertical="center"/>
    </xf>
    <xf numFmtId="3" fontId="10" fillId="0" borderId="12" xfId="1" applyNumberFormat="1" applyFont="1" applyBorder="1" applyAlignment="1" applyProtection="1">
      <alignment horizontal="center" vertical="center"/>
      <protection locked="0"/>
    </xf>
    <xf numFmtId="3" fontId="17" fillId="2" borderId="18" xfId="1" applyNumberFormat="1" applyFont="1" applyFill="1" applyBorder="1" applyAlignment="1">
      <alignment horizontal="center" vertical="center"/>
    </xf>
    <xf numFmtId="3" fontId="10" fillId="2" borderId="21" xfId="1" applyNumberFormat="1" applyFont="1" applyFill="1" applyBorder="1" applyAlignment="1">
      <alignment horizontal="center" vertical="center"/>
    </xf>
    <xf numFmtId="0" fontId="19" fillId="2" borderId="20" xfId="1" applyFont="1" applyFill="1" applyBorder="1" applyAlignment="1">
      <alignment horizontal="right" vertical="center"/>
    </xf>
    <xf numFmtId="3" fontId="19" fillId="0" borderId="21" xfId="1" applyNumberFormat="1" applyFont="1" applyBorder="1" applyAlignment="1" applyProtection="1">
      <alignment horizontal="center" vertical="center"/>
      <protection locked="0"/>
    </xf>
    <xf numFmtId="3" fontId="10" fillId="0" borderId="21" xfId="1" applyNumberFormat="1" applyFont="1" applyBorder="1" applyAlignment="1" applyProtection="1">
      <alignment horizontal="center" vertical="center"/>
      <protection locked="0"/>
    </xf>
    <xf numFmtId="0" fontId="29" fillId="0" borderId="0" xfId="1" applyFont="1"/>
    <xf numFmtId="0" fontId="10" fillId="2" borderId="35" xfId="1" applyFont="1" applyFill="1" applyBorder="1" applyAlignment="1">
      <alignment horizontal="center" vertical="center"/>
    </xf>
    <xf numFmtId="3" fontId="10" fillId="0" borderId="102" xfId="1" applyNumberFormat="1" applyFont="1" applyBorder="1" applyAlignment="1" applyProtection="1">
      <alignment horizontal="center" vertical="center"/>
      <protection locked="0"/>
    </xf>
    <xf numFmtId="0" fontId="10" fillId="4" borderId="39" xfId="1" applyFont="1" applyFill="1" applyBorder="1" applyAlignment="1">
      <alignment horizontal="center" vertical="center"/>
    </xf>
    <xf numFmtId="0" fontId="10" fillId="2" borderId="31" xfId="1" applyFont="1" applyFill="1" applyBorder="1" applyAlignment="1">
      <alignment horizontal="center" vertical="center"/>
    </xf>
    <xf numFmtId="3" fontId="10" fillId="0" borderId="32" xfId="1" applyNumberFormat="1" applyFont="1" applyBorder="1" applyAlignment="1" applyProtection="1">
      <alignment horizontal="center" vertical="center"/>
      <protection locked="0"/>
    </xf>
    <xf numFmtId="3" fontId="30" fillId="2" borderId="18" xfId="1" applyNumberFormat="1" applyFont="1" applyFill="1" applyBorder="1" applyAlignment="1">
      <alignment horizontal="center" vertical="center"/>
    </xf>
    <xf numFmtId="0" fontId="17" fillId="2" borderId="17" xfId="1" applyFont="1" applyFill="1" applyBorder="1" applyAlignment="1">
      <alignment horizontal="center" vertical="center" wrapText="1"/>
    </xf>
    <xf numFmtId="3" fontId="10" fillId="2" borderId="18" xfId="1" applyNumberFormat="1" applyFont="1" applyFill="1" applyBorder="1" applyAlignment="1">
      <alignment horizontal="center" vertical="center"/>
    </xf>
    <xf numFmtId="0" fontId="10" fillId="2" borderId="38" xfId="1" applyFont="1" applyFill="1" applyBorder="1" applyAlignment="1">
      <alignment horizontal="center" vertical="center"/>
    </xf>
    <xf numFmtId="3" fontId="10" fillId="0" borderId="28" xfId="1" applyNumberFormat="1" applyFont="1" applyBorder="1" applyAlignment="1" applyProtection="1">
      <alignment horizontal="center" vertical="center"/>
      <protection locked="0"/>
    </xf>
    <xf numFmtId="0" fontId="31" fillId="0" borderId="0" xfId="1" applyFont="1"/>
    <xf numFmtId="0" fontId="17" fillId="2" borderId="10" xfId="1" applyFont="1" applyFill="1" applyBorder="1" applyAlignment="1">
      <alignment horizontal="center" vertical="center"/>
    </xf>
    <xf numFmtId="0" fontId="7" fillId="2" borderId="11" xfId="1" applyFont="1" applyFill="1" applyBorder="1" applyAlignment="1">
      <alignment horizontal="center" vertical="center" wrapText="1"/>
    </xf>
    <xf numFmtId="3" fontId="7" fillId="2" borderId="12" xfId="1" applyNumberFormat="1" applyFont="1" applyFill="1" applyBorder="1" applyAlignment="1">
      <alignment horizontal="center" vertical="center"/>
    </xf>
    <xf numFmtId="0" fontId="10" fillId="2" borderId="37" xfId="1" applyFont="1" applyFill="1" applyBorder="1" applyAlignment="1">
      <alignment horizontal="center" vertical="center"/>
    </xf>
    <xf numFmtId="167" fontId="10" fillId="0" borderId="38" xfId="1" applyNumberFormat="1" applyFont="1" applyBorder="1" applyAlignment="1" applyProtection="1">
      <alignment horizontal="center" vertical="center"/>
      <protection locked="0"/>
    </xf>
    <xf numFmtId="167" fontId="8" fillId="2" borderId="28" xfId="1" applyNumberFormat="1" applyFont="1" applyFill="1" applyBorder="1" applyAlignment="1">
      <alignment horizontal="center"/>
    </xf>
    <xf numFmtId="167" fontId="10" fillId="0" borderId="20" xfId="1" applyNumberFormat="1" applyFont="1" applyBorder="1" applyAlignment="1" applyProtection="1">
      <alignment horizontal="center" vertical="center"/>
      <protection locked="0"/>
    </xf>
    <xf numFmtId="167" fontId="10" fillId="0" borderId="21" xfId="1" applyNumberFormat="1" applyFont="1" applyBorder="1" applyAlignment="1" applyProtection="1">
      <alignment horizontal="center" vertical="center"/>
      <protection locked="0"/>
    </xf>
    <xf numFmtId="0" fontId="10" fillId="2" borderId="39" xfId="1" applyFont="1" applyFill="1" applyBorder="1" applyAlignment="1">
      <alignment horizontal="center" vertical="center"/>
    </xf>
    <xf numFmtId="10" fontId="10" fillId="2" borderId="31" xfId="1" applyNumberFormat="1" applyFont="1" applyFill="1" applyBorder="1" applyAlignment="1">
      <alignment horizontal="center" vertical="center"/>
    </xf>
    <xf numFmtId="10" fontId="10" fillId="2" borderId="32" xfId="1" applyNumberFormat="1" applyFont="1" applyFill="1" applyBorder="1" applyAlignment="1">
      <alignment horizontal="center" vertical="center"/>
    </xf>
    <xf numFmtId="0" fontId="32" fillId="0" borderId="0" xfId="0" applyFont="1" applyAlignment="1">
      <alignment horizontal="right" vertical="center" wrapText="1"/>
    </xf>
    <xf numFmtId="0" fontId="7" fillId="4" borderId="2" xfId="0" applyFont="1" applyFill="1" applyBorder="1" applyAlignment="1">
      <alignment horizontal="center" vertical="center"/>
    </xf>
    <xf numFmtId="0" fontId="7" fillId="4" borderId="40" xfId="0" applyFont="1" applyFill="1" applyBorder="1" applyAlignment="1">
      <alignment horizontal="center" vertical="center" wrapText="1"/>
    </xf>
    <xf numFmtId="0" fontId="7" fillId="4" borderId="61" xfId="0" applyFont="1" applyFill="1" applyBorder="1" applyAlignment="1">
      <alignment horizontal="center" vertical="center" wrapText="1"/>
    </xf>
    <xf numFmtId="3" fontId="7" fillId="4" borderId="41" xfId="0" applyNumberFormat="1"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8" fillId="4" borderId="42" xfId="0" applyFont="1" applyFill="1" applyBorder="1" applyAlignment="1">
      <alignment horizontal="center" vertical="center" wrapText="1"/>
    </xf>
    <xf numFmtId="3" fontId="7" fillId="4" borderId="139" xfId="0" applyNumberFormat="1" applyFont="1" applyFill="1" applyBorder="1" applyAlignment="1">
      <alignment horizontal="center" vertical="center" wrapText="1"/>
    </xf>
    <xf numFmtId="0" fontId="7" fillId="4" borderId="105"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7" fillId="4" borderId="41" xfId="0" applyFont="1" applyFill="1" applyBorder="1" applyAlignment="1">
      <alignment horizontal="center" vertical="center" wrapText="1"/>
    </xf>
    <xf numFmtId="3" fontId="5" fillId="0" borderId="0" xfId="0" applyNumberFormat="1" applyFont="1"/>
    <xf numFmtId="0" fontId="7" fillId="4" borderId="43" xfId="0" applyFont="1" applyFill="1" applyBorder="1" applyAlignment="1">
      <alignment horizontal="center" vertical="center"/>
    </xf>
    <xf numFmtId="4" fontId="7" fillId="5" borderId="146" xfId="0" applyNumberFormat="1" applyFont="1" applyFill="1" applyBorder="1" applyAlignment="1">
      <alignment horizontal="center" vertical="center" wrapText="1"/>
    </xf>
    <xf numFmtId="4" fontId="7" fillId="4" borderId="48" xfId="0" applyNumberFormat="1" applyFont="1" applyFill="1" applyBorder="1" applyAlignment="1">
      <alignment horizontal="center" vertical="center" wrapText="1"/>
    </xf>
    <xf numFmtId="4" fontId="7" fillId="4" borderId="45" xfId="0" applyNumberFormat="1" applyFont="1" applyFill="1" applyBorder="1" applyAlignment="1">
      <alignment horizontal="center" vertical="center" wrapText="1"/>
    </xf>
    <xf numFmtId="4" fontId="7" fillId="4" borderId="46" xfId="0" applyNumberFormat="1" applyFont="1" applyFill="1" applyBorder="1" applyAlignment="1">
      <alignment horizontal="center" vertical="center" wrapText="1"/>
    </xf>
    <xf numFmtId="4" fontId="7" fillId="4" borderId="47" xfId="0" applyNumberFormat="1" applyFont="1" applyFill="1" applyBorder="1" applyAlignment="1">
      <alignment horizontal="center" vertical="center" wrapText="1"/>
    </xf>
    <xf numFmtId="4" fontId="7" fillId="4" borderId="43" xfId="0" applyNumberFormat="1" applyFont="1" applyFill="1" applyBorder="1" applyAlignment="1">
      <alignment horizontal="center" vertical="center" wrapText="1"/>
    </xf>
    <xf numFmtId="4" fontId="7" fillId="4" borderId="143" xfId="0" applyNumberFormat="1" applyFont="1" applyFill="1" applyBorder="1" applyAlignment="1">
      <alignment horizontal="center" vertical="center" wrapText="1"/>
    </xf>
    <xf numFmtId="4" fontId="7" fillId="4" borderId="147" xfId="0" applyNumberFormat="1"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38" xfId="0" applyFont="1" applyFill="1" applyBorder="1" applyAlignment="1">
      <alignment horizontal="center" vertical="center" wrapText="1"/>
    </xf>
    <xf numFmtId="4" fontId="7" fillId="6" borderId="148" xfId="0" applyNumberFormat="1" applyFont="1" applyFill="1" applyBorder="1" applyAlignment="1">
      <alignment horizontal="center" vertical="center" wrapText="1"/>
    </xf>
    <xf numFmtId="4" fontId="7" fillId="4" borderId="51" xfId="0" applyNumberFormat="1" applyFont="1" applyFill="1" applyBorder="1" applyAlignment="1">
      <alignment horizontal="center" vertical="center" wrapText="1"/>
    </xf>
    <xf numFmtId="4" fontId="7" fillId="4" borderId="37" xfId="0" applyNumberFormat="1" applyFont="1" applyFill="1" applyBorder="1" applyAlignment="1">
      <alignment horizontal="center" vertical="center" wrapText="1"/>
    </xf>
    <xf numFmtId="4" fontId="7" fillId="4" borderId="38" xfId="0" applyNumberFormat="1" applyFont="1" applyFill="1" applyBorder="1" applyAlignment="1">
      <alignment horizontal="center" vertical="center" wrapText="1"/>
    </xf>
    <xf numFmtId="4" fontId="7" fillId="4" borderId="28" xfId="0" applyNumberFormat="1" applyFont="1" applyFill="1" applyBorder="1" applyAlignment="1">
      <alignment horizontal="center" vertical="center" wrapText="1"/>
    </xf>
    <xf numFmtId="4" fontId="7" fillId="4" borderId="6" xfId="0" applyNumberFormat="1" applyFont="1" applyFill="1" applyBorder="1" applyAlignment="1">
      <alignment horizontal="center" vertical="center" wrapText="1"/>
    </xf>
    <xf numFmtId="4" fontId="7" fillId="4" borderId="134" xfId="0" applyNumberFormat="1" applyFont="1" applyFill="1" applyBorder="1" applyAlignment="1">
      <alignment horizontal="center" vertical="center" wrapText="1"/>
    </xf>
    <xf numFmtId="4" fontId="7" fillId="4" borderId="95" xfId="0" applyNumberFormat="1" applyFont="1" applyFill="1" applyBorder="1" applyAlignment="1">
      <alignment horizontal="center" vertical="center" wrapText="1"/>
    </xf>
    <xf numFmtId="0" fontId="28" fillId="4" borderId="6" xfId="0" applyFont="1" applyFill="1" applyBorder="1" applyAlignment="1">
      <alignment horizontal="center" vertical="center"/>
    </xf>
    <xf numFmtId="0" fontId="28" fillId="4" borderId="20" xfId="0" applyFont="1" applyFill="1" applyBorder="1" applyAlignment="1">
      <alignment horizontal="right" vertical="center" wrapText="1"/>
    </xf>
    <xf numFmtId="4" fontId="8" fillId="4" borderId="37" xfId="0" applyNumberFormat="1" applyFont="1" applyFill="1" applyBorder="1" applyAlignment="1">
      <alignment horizontal="center" vertical="center" wrapText="1"/>
    </xf>
    <xf numFmtId="4" fontId="8" fillId="4" borderId="38" xfId="0" applyNumberFormat="1" applyFont="1" applyFill="1" applyBorder="1" applyAlignment="1">
      <alignment horizontal="center" vertical="center" wrapText="1"/>
    </xf>
    <xf numFmtId="4" fontId="8" fillId="4" borderId="28" xfId="0" applyNumberFormat="1" applyFont="1" applyFill="1" applyBorder="1" applyAlignment="1">
      <alignment horizontal="center" vertical="center" wrapText="1"/>
    </xf>
    <xf numFmtId="4" fontId="8" fillId="4" borderId="134" xfId="0" applyNumberFormat="1" applyFont="1" applyFill="1" applyBorder="1" applyAlignment="1">
      <alignment horizontal="center" vertical="center" wrapText="1"/>
    </xf>
    <xf numFmtId="4" fontId="8" fillId="4" borderId="20" xfId="0" applyNumberFormat="1" applyFont="1" applyFill="1" applyBorder="1" applyAlignment="1">
      <alignment horizontal="center" vertical="center" wrapText="1"/>
    </xf>
    <xf numFmtId="4" fontId="8" fillId="4" borderId="21" xfId="0" applyNumberFormat="1" applyFont="1" applyFill="1" applyBorder="1" applyAlignment="1">
      <alignment horizontal="center" vertical="center" wrapText="1"/>
    </xf>
    <xf numFmtId="0" fontId="7" fillId="4" borderId="20" xfId="0" applyFont="1" applyFill="1" applyBorder="1" applyAlignment="1">
      <alignment horizontal="center" vertical="center" wrapText="1"/>
    </xf>
    <xf numFmtId="4" fontId="7" fillId="7" borderId="148" xfId="0" applyNumberFormat="1" applyFont="1" applyFill="1" applyBorder="1" applyAlignment="1">
      <alignment horizontal="center" vertical="center" wrapText="1"/>
    </xf>
    <xf numFmtId="4" fontId="7" fillId="2" borderId="51" xfId="0" applyNumberFormat="1" applyFont="1" applyFill="1" applyBorder="1" applyAlignment="1">
      <alignment horizontal="center" vertical="center" wrapText="1"/>
    </xf>
    <xf numFmtId="4" fontId="7" fillId="2" borderId="6" xfId="0" applyNumberFormat="1" applyFont="1" applyFill="1" applyBorder="1" applyAlignment="1">
      <alignment horizontal="center" vertical="center" wrapText="1"/>
    </xf>
    <xf numFmtId="4" fontId="7" fillId="2" borderId="95" xfId="0" applyNumberFormat="1" applyFont="1" applyFill="1" applyBorder="1" applyAlignment="1">
      <alignment horizontal="center" vertical="center" wrapText="1"/>
    </xf>
    <xf numFmtId="4" fontId="7" fillId="4" borderId="20" xfId="0" applyNumberFormat="1" applyFont="1" applyFill="1" applyBorder="1" applyAlignment="1">
      <alignment horizontal="center" vertical="center" wrapText="1"/>
    </xf>
    <xf numFmtId="4" fontId="7" fillId="4" borderId="21" xfId="0" applyNumberFormat="1" applyFont="1" applyFill="1" applyBorder="1" applyAlignment="1">
      <alignment horizontal="center" vertical="center" wrapText="1"/>
    </xf>
    <xf numFmtId="0" fontId="28" fillId="2" borderId="6" xfId="0" applyFont="1" applyFill="1" applyBorder="1" applyAlignment="1">
      <alignment horizontal="center" vertical="center"/>
    </xf>
    <xf numFmtId="0" fontId="28" fillId="2" borderId="20" xfId="0" applyFont="1" applyFill="1" applyBorder="1" applyAlignment="1">
      <alignment horizontal="right" vertical="center" wrapText="1"/>
    </xf>
    <xf numFmtId="0" fontId="7" fillId="2" borderId="6" xfId="0" applyFont="1" applyFill="1" applyBorder="1" applyAlignment="1">
      <alignment horizontal="center" vertical="center"/>
    </xf>
    <xf numFmtId="0" fontId="7" fillId="2" borderId="20" xfId="0" applyFont="1" applyFill="1" applyBorder="1" applyAlignment="1">
      <alignment horizontal="center" wrapText="1"/>
    </xf>
    <xf numFmtId="0" fontId="28" fillId="2" borderId="20" xfId="0" applyFont="1" applyFill="1" applyBorder="1" applyAlignment="1">
      <alignment horizontal="right" wrapText="1"/>
    </xf>
    <xf numFmtId="4" fontId="7" fillId="4" borderId="51" xfId="0" applyNumberFormat="1" applyFont="1" applyFill="1" applyBorder="1" applyAlignment="1">
      <alignment horizontal="center" vertical="center"/>
    </xf>
    <xf numFmtId="4" fontId="8" fillId="4" borderId="37" xfId="0" applyNumberFormat="1" applyFont="1" applyFill="1" applyBorder="1" applyAlignment="1">
      <alignment horizontal="center" vertical="center"/>
    </xf>
    <xf numFmtId="4" fontId="8" fillId="4" borderId="38" xfId="0" applyNumberFormat="1" applyFont="1" applyFill="1" applyBorder="1" applyAlignment="1">
      <alignment horizontal="center" vertical="center"/>
    </xf>
    <xf numFmtId="4" fontId="8" fillId="4" borderId="28" xfId="0" applyNumberFormat="1" applyFont="1" applyFill="1" applyBorder="1" applyAlignment="1">
      <alignment horizontal="center" vertical="center"/>
    </xf>
    <xf numFmtId="4" fontId="7" fillId="4" borderId="6" xfId="0" applyNumberFormat="1" applyFont="1" applyFill="1" applyBorder="1" applyAlignment="1">
      <alignment horizontal="center" vertical="center"/>
    </xf>
    <xf numFmtId="4" fontId="8" fillId="4" borderId="134" xfId="0" applyNumberFormat="1" applyFont="1" applyFill="1" applyBorder="1" applyAlignment="1">
      <alignment horizontal="center" vertical="center"/>
    </xf>
    <xf numFmtId="4" fontId="8" fillId="4" borderId="95" xfId="0" applyNumberFormat="1" applyFont="1" applyFill="1" applyBorder="1" applyAlignment="1">
      <alignment horizontal="center" vertical="center"/>
    </xf>
    <xf numFmtId="4" fontId="8" fillId="4" borderId="20" xfId="0" applyNumberFormat="1" applyFont="1" applyFill="1" applyBorder="1" applyAlignment="1">
      <alignment horizontal="center" vertical="center"/>
    </xf>
    <xf numFmtId="4" fontId="8" fillId="4" borderId="21" xfId="0" applyNumberFormat="1" applyFont="1" applyFill="1" applyBorder="1" applyAlignment="1">
      <alignment horizontal="center" vertical="center"/>
    </xf>
    <xf numFmtId="4" fontId="8" fillId="4" borderId="51" xfId="0" applyNumberFormat="1" applyFont="1" applyFill="1" applyBorder="1" applyAlignment="1">
      <alignment horizontal="center" vertical="center"/>
    </xf>
    <xf numFmtId="0" fontId="28" fillId="2" borderId="23" xfId="0" applyFont="1" applyFill="1" applyBorder="1" applyAlignment="1">
      <alignment horizontal="right" wrapText="1"/>
    </xf>
    <xf numFmtId="0" fontId="28" fillId="4" borderId="23" xfId="0" applyFont="1" applyFill="1" applyBorder="1" applyAlignment="1">
      <alignment horizontal="left" wrapText="1"/>
    </xf>
    <xf numFmtId="0" fontId="7" fillId="4" borderId="23" xfId="0" applyFont="1" applyFill="1" applyBorder="1" applyAlignment="1">
      <alignment horizontal="center" wrapText="1"/>
    </xf>
    <xf numFmtId="4" fontId="7" fillId="4" borderId="56" xfId="0" applyNumberFormat="1" applyFont="1" applyFill="1" applyBorder="1" applyAlignment="1">
      <alignment horizontal="center" vertical="center"/>
    </xf>
    <xf numFmtId="4" fontId="7" fillId="4" borderId="19" xfId="0" applyNumberFormat="1" applyFont="1" applyFill="1" applyBorder="1" applyAlignment="1">
      <alignment horizontal="center" vertical="center"/>
    </xf>
    <xf numFmtId="4" fontId="7" fillId="4" borderId="20" xfId="0" applyNumberFormat="1" applyFont="1" applyFill="1" applyBorder="1" applyAlignment="1">
      <alignment horizontal="center" vertical="center"/>
    </xf>
    <xf numFmtId="4" fontId="7" fillId="4" borderId="21" xfId="0" applyNumberFormat="1" applyFont="1" applyFill="1" applyBorder="1" applyAlignment="1">
      <alignment horizontal="center" vertical="center"/>
    </xf>
    <xf numFmtId="4" fontId="7" fillId="4" borderId="3" xfId="0" applyNumberFormat="1" applyFont="1" applyFill="1" applyBorder="1" applyAlignment="1">
      <alignment horizontal="center" vertical="center"/>
    </xf>
    <xf numFmtId="4" fontId="7" fillId="4" borderId="84" xfId="0" applyNumberFormat="1" applyFont="1" applyFill="1" applyBorder="1" applyAlignment="1">
      <alignment horizontal="center" vertical="center"/>
    </xf>
    <xf numFmtId="4" fontId="7" fillId="4" borderId="111" xfId="0" applyNumberFormat="1" applyFont="1" applyFill="1" applyBorder="1" applyAlignment="1">
      <alignment horizontal="center" vertical="center"/>
    </xf>
    <xf numFmtId="0" fontId="28" fillId="4" borderId="4" xfId="0" applyFont="1" applyFill="1" applyBorder="1" applyAlignment="1">
      <alignment horizontal="center" vertical="center"/>
    </xf>
    <xf numFmtId="0" fontId="28" fillId="4" borderId="4" xfId="0" applyFont="1" applyFill="1" applyBorder="1" applyAlignment="1">
      <alignment horizontal="right" wrapText="1"/>
    </xf>
    <xf numFmtId="4" fontId="7" fillId="4" borderId="59" xfId="0" applyNumberFormat="1" applyFont="1" applyFill="1" applyBorder="1" applyAlignment="1">
      <alignment horizontal="center" vertical="center"/>
    </xf>
    <xf numFmtId="4" fontId="8" fillId="4" borderId="22" xfId="0" applyNumberFormat="1" applyFont="1" applyFill="1" applyBorder="1" applyAlignment="1">
      <alignment horizontal="center" vertical="center"/>
    </xf>
    <xf numFmtId="4" fontId="8" fillId="4" borderId="23" xfId="0" applyNumberFormat="1" applyFont="1" applyFill="1" applyBorder="1" applyAlignment="1">
      <alignment horizontal="center" vertical="center"/>
    </xf>
    <xf numFmtId="4" fontId="8" fillId="4" borderId="24" xfId="0" applyNumberFormat="1" applyFont="1" applyFill="1" applyBorder="1" applyAlignment="1">
      <alignment horizontal="center" vertical="center"/>
    </xf>
    <xf numFmtId="4" fontId="7" fillId="4" borderId="4" xfId="0" applyNumberFormat="1" applyFont="1" applyFill="1" applyBorder="1" applyAlignment="1">
      <alignment horizontal="center" vertical="center"/>
    </xf>
    <xf numFmtId="4" fontId="8" fillId="4" borderId="81" xfId="0" applyNumberFormat="1" applyFont="1" applyFill="1" applyBorder="1" applyAlignment="1">
      <alignment horizontal="center" vertical="center"/>
    </xf>
    <xf numFmtId="4" fontId="8" fillId="4" borderId="149" xfId="0" applyNumberFormat="1" applyFont="1" applyFill="1" applyBorder="1" applyAlignment="1">
      <alignment horizontal="center" vertical="center"/>
    </xf>
    <xf numFmtId="4" fontId="8" fillId="4" borderId="59" xfId="0" applyNumberFormat="1" applyFont="1" applyFill="1" applyBorder="1" applyAlignment="1">
      <alignment horizontal="center" vertical="center"/>
    </xf>
    <xf numFmtId="0" fontId="28" fillId="4" borderId="3" xfId="0" applyFont="1" applyFill="1" applyBorder="1" applyAlignment="1">
      <alignment horizontal="right" wrapText="1"/>
    </xf>
    <xf numFmtId="4" fontId="8" fillId="4" borderId="19" xfId="0" applyNumberFormat="1" applyFont="1" applyFill="1" applyBorder="1" applyAlignment="1">
      <alignment horizontal="center" vertical="center"/>
    </xf>
    <xf numFmtId="4" fontId="8" fillId="4" borderId="84" xfId="0" applyNumberFormat="1" applyFont="1" applyFill="1" applyBorder="1" applyAlignment="1">
      <alignment horizontal="center" vertical="center"/>
    </xf>
    <xf numFmtId="4" fontId="8" fillId="4" borderId="111" xfId="0" applyNumberFormat="1" applyFont="1" applyFill="1" applyBorder="1" applyAlignment="1">
      <alignment horizontal="center" vertical="center"/>
    </xf>
    <xf numFmtId="4" fontId="8" fillId="4" borderId="56" xfId="0" applyNumberFormat="1" applyFont="1" applyFill="1" applyBorder="1" applyAlignment="1">
      <alignment horizontal="center" vertical="center"/>
    </xf>
    <xf numFmtId="0" fontId="7" fillId="4" borderId="3" xfId="0" applyFont="1" applyFill="1" applyBorder="1" applyAlignment="1">
      <alignment horizontal="center" vertical="center"/>
    </xf>
    <xf numFmtId="0" fontId="7" fillId="4" borderId="3" xfId="0" applyFont="1" applyFill="1" applyBorder="1" applyAlignment="1">
      <alignment horizontal="center" wrapText="1"/>
    </xf>
    <xf numFmtId="0" fontId="28" fillId="4" borderId="3" xfId="0" applyFont="1" applyFill="1" applyBorder="1" applyAlignment="1">
      <alignment horizontal="center" vertical="center"/>
    </xf>
    <xf numFmtId="0" fontId="28" fillId="0" borderId="4" xfId="0" applyFont="1" applyBorder="1" applyAlignment="1" applyProtection="1">
      <alignment horizontal="right" wrapText="1"/>
      <protection locked="0"/>
    </xf>
    <xf numFmtId="0" fontId="28" fillId="4" borderId="57" xfId="0" applyFont="1" applyFill="1" applyBorder="1" applyAlignment="1">
      <alignment horizontal="center" vertical="center"/>
    </xf>
    <xf numFmtId="4" fontId="7" fillId="4" borderId="103" xfId="0" applyNumberFormat="1" applyFont="1" applyFill="1" applyBorder="1" applyAlignment="1">
      <alignment horizontal="center" vertical="center"/>
    </xf>
    <xf numFmtId="4" fontId="8" fillId="4" borderId="130" xfId="0" applyNumberFormat="1" applyFont="1" applyFill="1" applyBorder="1" applyAlignment="1">
      <alignment horizontal="center" vertical="center"/>
    </xf>
    <xf numFmtId="4" fontId="8" fillId="4" borderId="35" xfId="0" applyNumberFormat="1" applyFont="1" applyFill="1" applyBorder="1" applyAlignment="1">
      <alignment horizontal="center" vertical="center"/>
    </xf>
    <xf numFmtId="4" fontId="8" fillId="4" borderId="102" xfId="0" applyNumberFormat="1" applyFont="1" applyFill="1" applyBorder="1" applyAlignment="1">
      <alignment horizontal="center" vertical="center"/>
    </xf>
    <xf numFmtId="4" fontId="7" fillId="4" borderId="57" xfId="0" applyNumberFormat="1" applyFont="1" applyFill="1" applyBorder="1" applyAlignment="1">
      <alignment horizontal="center" vertical="center"/>
    </xf>
    <xf numFmtId="4" fontId="8" fillId="4" borderId="0" xfId="0" applyNumberFormat="1" applyFont="1" applyFill="1" applyAlignment="1">
      <alignment horizontal="center" vertical="center"/>
    </xf>
    <xf numFmtId="4" fontId="8" fillId="4" borderId="99" xfId="0" applyNumberFormat="1" applyFont="1" applyFill="1" applyBorder="1" applyAlignment="1">
      <alignment horizontal="center" vertical="center"/>
    </xf>
    <xf numFmtId="4" fontId="8" fillId="4" borderId="103" xfId="0" applyNumberFormat="1" applyFont="1" applyFill="1" applyBorder="1" applyAlignment="1">
      <alignment horizontal="center" vertical="center"/>
    </xf>
    <xf numFmtId="4" fontId="8" fillId="0" borderId="37" xfId="0" applyNumberFormat="1" applyFont="1" applyBorder="1" applyAlignment="1" applyProtection="1">
      <alignment horizontal="center" vertical="center" wrapText="1"/>
      <protection locked="0"/>
    </xf>
    <xf numFmtId="4" fontId="8" fillId="0" borderId="38" xfId="0" applyNumberFormat="1" applyFont="1" applyBorder="1" applyAlignment="1" applyProtection="1">
      <alignment horizontal="center" vertical="center" wrapText="1"/>
      <protection locked="0"/>
    </xf>
    <xf numFmtId="4" fontId="8" fillId="0" borderId="28" xfId="0" applyNumberFormat="1" applyFont="1" applyBorder="1" applyAlignment="1" applyProtection="1">
      <alignment horizontal="center" vertical="center" wrapText="1"/>
      <protection locked="0"/>
    </xf>
    <xf numFmtId="4" fontId="8" fillId="0" borderId="134" xfId="0" applyNumberFormat="1" applyFont="1" applyBorder="1" applyAlignment="1" applyProtection="1">
      <alignment horizontal="center" vertical="center" wrapText="1"/>
      <protection locked="0"/>
    </xf>
    <xf numFmtId="4" fontId="7" fillId="0" borderId="51" xfId="0" applyNumberFormat="1" applyFont="1" applyBorder="1" applyAlignment="1" applyProtection="1">
      <alignment horizontal="center" vertical="center" wrapText="1"/>
      <protection locked="0"/>
    </xf>
    <xf numFmtId="4" fontId="8" fillId="0" borderId="38" xfId="0" applyNumberFormat="1" applyFont="1" applyBorder="1" applyAlignment="1" applyProtection="1">
      <alignment horizontal="center" vertical="center"/>
      <protection locked="0"/>
    </xf>
    <xf numFmtId="4" fontId="8" fillId="0" borderId="28" xfId="0" applyNumberFormat="1" applyFont="1" applyBorder="1" applyAlignment="1" applyProtection="1">
      <alignment horizontal="center" vertical="center"/>
      <protection locked="0"/>
    </xf>
    <xf numFmtId="4" fontId="8" fillId="0" borderId="23" xfId="0" applyNumberFormat="1" applyFont="1" applyBorder="1" applyAlignment="1" applyProtection="1">
      <alignment horizontal="center" vertical="center"/>
      <protection locked="0"/>
    </xf>
    <xf numFmtId="4" fontId="8" fillId="0" borderId="24" xfId="0" applyNumberFormat="1" applyFont="1" applyBorder="1" applyAlignment="1" applyProtection="1">
      <alignment horizontal="center" vertical="center"/>
      <protection locked="0"/>
    </xf>
    <xf numFmtId="4" fontId="8" fillId="0" borderId="20" xfId="0" applyNumberFormat="1" applyFont="1" applyBorder="1" applyAlignment="1" applyProtection="1">
      <alignment horizontal="center" vertical="center"/>
      <protection locked="0"/>
    </xf>
    <xf numFmtId="4" fontId="8" fillId="0" borderId="21" xfId="0" applyNumberFormat="1" applyFont="1" applyBorder="1" applyAlignment="1" applyProtection="1">
      <alignment horizontal="center" vertical="center"/>
      <protection locked="0"/>
    </xf>
    <xf numFmtId="4" fontId="7" fillId="4" borderId="103" xfId="0" applyNumberFormat="1" applyFont="1" applyFill="1" applyBorder="1" applyAlignment="1">
      <alignment horizontal="center" vertical="center" wrapText="1"/>
    </xf>
    <xf numFmtId="4" fontId="8" fillId="0" borderId="130" xfId="0" applyNumberFormat="1" applyFont="1" applyBorder="1" applyAlignment="1" applyProtection="1">
      <alignment horizontal="center" vertical="center" wrapText="1"/>
      <protection locked="0"/>
    </xf>
    <xf numFmtId="4" fontId="8" fillId="0" borderId="35" xfId="0" applyNumberFormat="1" applyFont="1" applyBorder="1" applyAlignment="1" applyProtection="1">
      <alignment horizontal="center" vertical="center" wrapText="1"/>
      <protection locked="0"/>
    </xf>
    <xf numFmtId="4" fontId="8" fillId="0" borderId="102" xfId="0" applyNumberFormat="1" applyFont="1" applyBorder="1" applyAlignment="1" applyProtection="1">
      <alignment horizontal="center" vertical="center" wrapText="1"/>
      <protection locked="0"/>
    </xf>
    <xf numFmtId="4" fontId="8" fillId="0" borderId="0" xfId="0" applyNumberFormat="1" applyFont="1" applyAlignment="1" applyProtection="1">
      <alignment horizontal="center" vertical="center" wrapText="1"/>
      <protection locked="0"/>
    </xf>
    <xf numFmtId="4" fontId="7" fillId="4" borderId="99" xfId="0" applyNumberFormat="1" applyFont="1" applyFill="1" applyBorder="1" applyAlignment="1">
      <alignment horizontal="center" vertical="center" wrapText="1"/>
    </xf>
    <xf numFmtId="4" fontId="8" fillId="0" borderId="35" xfId="0" applyNumberFormat="1" applyFont="1" applyBorder="1" applyAlignment="1" applyProtection="1">
      <alignment horizontal="center" vertical="center"/>
      <protection locked="0"/>
    </xf>
    <xf numFmtId="4" fontId="8" fillId="0" borderId="102" xfId="0" applyNumberFormat="1" applyFont="1" applyBorder="1" applyAlignment="1" applyProtection="1">
      <alignment horizontal="center" vertical="center"/>
      <protection locked="0"/>
    </xf>
    <xf numFmtId="4" fontId="7" fillId="0" borderId="103" xfId="0" applyNumberFormat="1" applyFont="1" applyBorder="1" applyAlignment="1" applyProtection="1">
      <alignment horizontal="center" vertical="center" wrapText="1"/>
      <protection locked="0"/>
    </xf>
    <xf numFmtId="4" fontId="7" fillId="5" borderId="148" xfId="0" applyNumberFormat="1" applyFont="1" applyFill="1" applyBorder="1" applyAlignment="1">
      <alignment horizontal="center" vertical="center" wrapText="1"/>
    </xf>
    <xf numFmtId="4" fontId="8" fillId="0" borderId="148" xfId="0" applyNumberFormat="1" applyFont="1" applyBorder="1" applyAlignment="1" applyProtection="1">
      <alignment horizontal="center" vertical="center" wrapText="1"/>
      <protection locked="0"/>
    </xf>
    <xf numFmtId="4" fontId="8" fillId="4" borderId="51" xfId="0" applyNumberFormat="1" applyFont="1" applyFill="1" applyBorder="1" applyAlignment="1">
      <alignment horizontal="center" vertical="center" wrapText="1"/>
    </xf>
    <xf numFmtId="4" fontId="8" fillId="4" borderId="6" xfId="0" applyNumberFormat="1" applyFont="1" applyFill="1" applyBorder="1" applyAlignment="1">
      <alignment horizontal="center" vertical="center" wrapText="1"/>
    </xf>
    <xf numFmtId="4" fontId="8" fillId="4" borderId="95" xfId="0" applyNumberFormat="1" applyFont="1" applyFill="1" applyBorder="1" applyAlignment="1">
      <alignment horizontal="center" vertical="center" wrapText="1"/>
    </xf>
    <xf numFmtId="0" fontId="28" fillId="4" borderId="23" xfId="0" applyFont="1" applyFill="1" applyBorder="1" applyAlignment="1">
      <alignment horizontal="right" wrapText="1"/>
    </xf>
    <xf numFmtId="4" fontId="7" fillId="5" borderId="94" xfId="0" applyNumberFormat="1" applyFont="1" applyFill="1" applyBorder="1" applyAlignment="1">
      <alignment horizontal="center" vertical="center" wrapText="1"/>
    </xf>
    <xf numFmtId="4" fontId="8" fillId="0" borderId="98" xfId="0" applyNumberFormat="1" applyFont="1" applyBorder="1" applyAlignment="1" applyProtection="1">
      <alignment horizontal="center" vertical="center" wrapText="1"/>
      <protection locked="0"/>
    </xf>
    <xf numFmtId="4" fontId="8" fillId="0" borderId="94" xfId="0" applyNumberFormat="1" applyFont="1" applyBorder="1" applyAlignment="1" applyProtection="1">
      <alignment horizontal="center" vertical="center" wrapText="1"/>
      <protection locked="0"/>
    </xf>
    <xf numFmtId="4" fontId="17" fillId="4" borderId="56" xfId="0" applyNumberFormat="1" applyFont="1" applyFill="1" applyBorder="1" applyAlignment="1">
      <alignment horizontal="center" vertical="center"/>
    </xf>
    <xf numFmtId="4" fontId="17" fillId="4" borderId="37" xfId="0" applyNumberFormat="1" applyFont="1" applyFill="1" applyBorder="1" applyAlignment="1">
      <alignment horizontal="center" vertical="center" wrapText="1"/>
    </xf>
    <xf numFmtId="4" fontId="17" fillId="4" borderId="38" xfId="0" applyNumberFormat="1" applyFont="1" applyFill="1" applyBorder="1" applyAlignment="1">
      <alignment horizontal="center" vertical="center" wrapText="1"/>
    </xf>
    <xf numFmtId="4" fontId="17" fillId="4" borderId="28" xfId="0" applyNumberFormat="1" applyFont="1" applyFill="1" applyBorder="1" applyAlignment="1">
      <alignment horizontal="center" vertical="center" wrapText="1"/>
    </xf>
    <xf numFmtId="4" fontId="17" fillId="4" borderId="3" xfId="5" applyNumberFormat="1" applyFont="1" applyFill="1" applyBorder="1" applyAlignment="1">
      <alignment horizontal="center" vertical="center"/>
    </xf>
    <xf numFmtId="4" fontId="17" fillId="4" borderId="134" xfId="0" applyNumberFormat="1" applyFont="1" applyFill="1" applyBorder="1" applyAlignment="1">
      <alignment horizontal="center" vertical="center" wrapText="1"/>
    </xf>
    <xf numFmtId="4" fontId="17" fillId="4" borderId="95" xfId="0" applyNumberFormat="1" applyFont="1" applyFill="1" applyBorder="1" applyAlignment="1">
      <alignment horizontal="center" vertical="center" wrapText="1"/>
    </xf>
    <xf numFmtId="4" fontId="17" fillId="4" borderId="51" xfId="0" applyNumberFormat="1" applyFont="1" applyFill="1" applyBorder="1" applyAlignment="1">
      <alignment horizontal="center" vertical="center" wrapText="1"/>
    </xf>
    <xf numFmtId="0" fontId="28" fillId="4" borderId="7" xfId="0" applyFont="1" applyFill="1" applyBorder="1" applyAlignment="1">
      <alignment horizontal="center" vertical="center"/>
    </xf>
    <xf numFmtId="4" fontId="8" fillId="4" borderId="103" xfId="0" applyNumberFormat="1" applyFont="1" applyFill="1" applyBorder="1" applyAlignment="1">
      <alignment horizontal="center" vertical="center" wrapText="1"/>
    </xf>
    <xf numFmtId="4" fontId="8" fillId="4" borderId="130" xfId="0" applyNumberFormat="1" applyFont="1" applyFill="1" applyBorder="1" applyAlignment="1">
      <alignment horizontal="center" vertical="center" wrapText="1"/>
    </xf>
    <xf numFmtId="4" fontId="8" fillId="4" borderId="35" xfId="0" applyNumberFormat="1" applyFont="1" applyFill="1" applyBorder="1" applyAlignment="1">
      <alignment horizontal="center" vertical="center" wrapText="1"/>
    </xf>
    <xf numFmtId="4" fontId="8" fillId="4" borderId="102" xfId="0" applyNumberFormat="1" applyFont="1" applyFill="1" applyBorder="1" applyAlignment="1">
      <alignment horizontal="center" vertical="center" wrapText="1"/>
    </xf>
    <xf numFmtId="4" fontId="8" fillId="4" borderId="57" xfId="0" applyNumberFormat="1" applyFont="1" applyFill="1" applyBorder="1" applyAlignment="1">
      <alignment horizontal="center" vertical="center" wrapText="1"/>
    </xf>
    <xf numFmtId="4" fontId="8" fillId="4" borderId="0" xfId="0" applyNumberFormat="1" applyFont="1" applyFill="1" applyAlignment="1">
      <alignment horizontal="center" vertical="center" wrapText="1"/>
    </xf>
    <xf numFmtId="4" fontId="8" fillId="4" borderId="99" xfId="0" applyNumberFormat="1" applyFont="1" applyFill="1" applyBorder="1" applyAlignment="1">
      <alignment horizontal="center" vertical="center" wrapText="1"/>
    </xf>
    <xf numFmtId="4" fontId="8" fillId="5" borderId="2" xfId="0" applyNumberFormat="1"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6" xfId="0" applyFont="1" applyFill="1" applyBorder="1" applyAlignment="1">
      <alignment horizontal="left" vertical="center" wrapText="1"/>
    </xf>
    <xf numFmtId="2" fontId="7" fillId="4" borderId="6" xfId="0" applyNumberFormat="1" applyFont="1" applyFill="1" applyBorder="1" applyAlignment="1">
      <alignment horizontal="center" vertical="center"/>
    </xf>
    <xf numFmtId="2" fontId="8" fillId="0" borderId="3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28" xfId="0" applyNumberFormat="1" applyFont="1" applyBorder="1" applyAlignment="1" applyProtection="1">
      <alignment horizontal="center" vertical="center"/>
      <protection locked="0"/>
    </xf>
    <xf numFmtId="2" fontId="8" fillId="0" borderId="26" xfId="0" applyNumberFormat="1" applyFont="1" applyBorder="1" applyAlignment="1" applyProtection="1">
      <alignment horizontal="center" vertical="center"/>
      <protection locked="0"/>
    </xf>
    <xf numFmtId="2" fontId="7" fillId="4" borderId="95" xfId="0" applyNumberFormat="1" applyFont="1" applyFill="1" applyBorder="1" applyAlignment="1">
      <alignment horizontal="center" vertical="center"/>
    </xf>
    <xf numFmtId="2" fontId="8" fillId="0" borderId="6" xfId="0" applyNumberFormat="1" applyFont="1" applyBorder="1" applyAlignment="1" applyProtection="1">
      <alignment horizontal="center" vertical="center"/>
      <protection locked="0"/>
    </xf>
    <xf numFmtId="0" fontId="8" fillId="4" borderId="27" xfId="0" applyFont="1" applyFill="1" applyBorder="1" applyAlignment="1">
      <alignment horizontal="center" vertical="center"/>
    </xf>
    <xf numFmtId="0" fontId="8" fillId="4" borderId="3" xfId="0" applyFont="1" applyFill="1" applyBorder="1" applyAlignment="1">
      <alignment horizontal="left" vertical="center" wrapText="1"/>
    </xf>
    <xf numFmtId="2" fontId="7" fillId="4" borderId="3" xfId="0" applyNumberFormat="1" applyFont="1" applyFill="1" applyBorder="1" applyAlignment="1">
      <alignment horizontal="center" vertical="center"/>
    </xf>
    <xf numFmtId="2" fontId="8" fillId="0" borderId="19" xfId="0" applyNumberFormat="1" applyFont="1" applyBorder="1" applyAlignment="1" applyProtection="1">
      <alignment horizontal="center" vertical="center"/>
      <protection locked="0"/>
    </xf>
    <xf numFmtId="2" fontId="8" fillId="0" borderId="20" xfId="0" applyNumberFormat="1" applyFont="1" applyBorder="1" applyAlignment="1" applyProtection="1">
      <alignment horizontal="center" vertical="center"/>
      <protection locked="0"/>
    </xf>
    <xf numFmtId="2" fontId="8" fillId="0" borderId="21" xfId="0" applyNumberFormat="1" applyFont="1" applyBorder="1" applyAlignment="1" applyProtection="1">
      <alignment horizontal="center" vertical="center"/>
      <protection locked="0"/>
    </xf>
    <xf numFmtId="2" fontId="8" fillId="0" borderId="27" xfId="0" applyNumberFormat="1" applyFont="1" applyBorder="1" applyAlignment="1" applyProtection="1">
      <alignment horizontal="center" vertical="center"/>
      <protection locked="0"/>
    </xf>
    <xf numFmtId="2" fontId="7" fillId="4" borderId="111" xfId="0" applyNumberFormat="1" applyFont="1" applyFill="1" applyBorder="1" applyAlignment="1">
      <alignment horizontal="center" vertical="center"/>
    </xf>
    <xf numFmtId="2" fontId="8" fillId="0" borderId="3" xfId="0" applyNumberFormat="1" applyFont="1" applyBorder="1" applyAlignment="1" applyProtection="1">
      <alignment horizontal="center" vertical="center"/>
      <protection locked="0"/>
    </xf>
    <xf numFmtId="0" fontId="8" fillId="4" borderId="29"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3" xfId="0" applyFont="1" applyFill="1" applyBorder="1" applyAlignment="1">
      <alignment horizontal="left" vertical="center" wrapText="1"/>
    </xf>
    <xf numFmtId="0" fontId="8" fillId="2" borderId="2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pplyAlignment="1">
      <alignment horizontal="left" vertical="center" wrapText="1"/>
    </xf>
    <xf numFmtId="2" fontId="7" fillId="4" borderId="4" xfId="0" applyNumberFormat="1" applyFont="1" applyFill="1" applyBorder="1" applyAlignment="1">
      <alignment horizontal="center" vertical="center"/>
    </xf>
    <xf numFmtId="2" fontId="8" fillId="0" borderId="22" xfId="0" applyNumberFormat="1" applyFont="1" applyBorder="1" applyAlignment="1" applyProtection="1">
      <alignment horizontal="center" vertical="center"/>
      <protection locked="0"/>
    </xf>
    <xf numFmtId="2" fontId="8" fillId="0" borderId="23" xfId="0" applyNumberFormat="1" applyFont="1" applyBorder="1" applyAlignment="1" applyProtection="1">
      <alignment horizontal="center" vertical="center"/>
      <protection locked="0"/>
    </xf>
    <xf numFmtId="2" fontId="8" fillId="0" borderId="24" xfId="0" applyNumberFormat="1" applyFont="1" applyBorder="1" applyAlignment="1" applyProtection="1">
      <alignment horizontal="center" vertical="center"/>
      <protection locked="0"/>
    </xf>
    <xf numFmtId="2" fontId="8" fillId="0" borderId="29" xfId="0" applyNumberFormat="1" applyFont="1" applyBorder="1" applyAlignment="1" applyProtection="1">
      <alignment horizontal="center" vertical="center"/>
      <protection locked="0"/>
    </xf>
    <xf numFmtId="2" fontId="7" fillId="4" borderId="149" xfId="0" applyNumberFormat="1" applyFont="1" applyFill="1" applyBorder="1" applyAlignment="1">
      <alignment horizontal="center" vertical="center"/>
    </xf>
    <xf numFmtId="2" fontId="8" fillId="0" borderId="4" xfId="0" applyNumberFormat="1" applyFont="1" applyBorder="1" applyAlignment="1" applyProtection="1">
      <alignment horizontal="center" vertical="center"/>
      <protection locked="0"/>
    </xf>
    <xf numFmtId="0" fontId="8" fillId="2" borderId="74" xfId="0" applyFont="1" applyFill="1" applyBorder="1" applyAlignment="1">
      <alignment horizontal="center" vertical="center"/>
    </xf>
    <xf numFmtId="0" fontId="8" fillId="2" borderId="75" xfId="0" applyFont="1" applyFill="1" applyBorder="1" applyAlignment="1">
      <alignment horizontal="left" vertical="center" wrapText="1"/>
    </xf>
    <xf numFmtId="2" fontId="7" fillId="4" borderId="79" xfId="0" applyNumberFormat="1" applyFont="1" applyFill="1" applyBorder="1" applyAlignment="1">
      <alignment horizontal="center" vertical="center"/>
    </xf>
    <xf numFmtId="2" fontId="8" fillId="0" borderId="76" xfId="0" applyNumberFormat="1" applyFont="1" applyBorder="1" applyAlignment="1" applyProtection="1">
      <alignment horizontal="center" vertical="center"/>
      <protection locked="0"/>
    </xf>
    <xf numFmtId="2" fontId="8" fillId="0" borderId="77" xfId="0" applyNumberFormat="1" applyFont="1" applyBorder="1" applyAlignment="1" applyProtection="1">
      <alignment horizontal="center" vertical="center"/>
      <protection locked="0"/>
    </xf>
    <xf numFmtId="2" fontId="8" fillId="0" borderId="78" xfId="0" applyNumberFormat="1" applyFont="1" applyBorder="1" applyAlignment="1" applyProtection="1">
      <alignment horizontal="center" vertical="center"/>
      <protection locked="0"/>
    </xf>
    <xf numFmtId="2" fontId="7" fillId="4" borderId="75" xfId="0" applyNumberFormat="1" applyFont="1" applyFill="1" applyBorder="1" applyAlignment="1">
      <alignment horizontal="center" vertical="center"/>
    </xf>
    <xf numFmtId="2" fontId="8" fillId="0" borderId="150" xfId="0" applyNumberFormat="1" applyFont="1" applyBorder="1" applyAlignment="1" applyProtection="1">
      <alignment horizontal="center" vertical="center"/>
      <protection locked="0"/>
    </xf>
    <xf numFmtId="2" fontId="7" fillId="4" borderId="151" xfId="0" applyNumberFormat="1" applyFont="1" applyFill="1" applyBorder="1" applyAlignment="1">
      <alignment horizontal="center" vertical="center"/>
    </xf>
    <xf numFmtId="2" fontId="8" fillId="0" borderId="79" xfId="0" applyNumberFormat="1" applyFont="1" applyBorder="1" applyAlignment="1" applyProtection="1">
      <alignment horizontal="center" vertical="center"/>
      <protection locked="0"/>
    </xf>
    <xf numFmtId="0" fontId="7" fillId="2" borderId="43" xfId="0" applyFont="1" applyFill="1" applyBorder="1" applyAlignment="1">
      <alignment horizontal="center" vertical="center"/>
    </xf>
    <xf numFmtId="2" fontId="7" fillId="5" borderId="146" xfId="0" applyNumberFormat="1" applyFont="1" applyFill="1" applyBorder="1" applyAlignment="1">
      <alignment horizontal="center" vertical="center" wrapText="1"/>
    </xf>
    <xf numFmtId="2" fontId="7" fillId="4" borderId="147" xfId="0" applyNumberFormat="1" applyFont="1" applyFill="1" applyBorder="1" applyAlignment="1">
      <alignment horizontal="center" vertical="center" wrapText="1"/>
    </xf>
    <xf numFmtId="2" fontId="7" fillId="4" borderId="46" xfId="0" applyNumberFormat="1" applyFont="1" applyFill="1" applyBorder="1" applyAlignment="1">
      <alignment horizontal="center" vertical="center" wrapText="1"/>
    </xf>
    <xf numFmtId="2" fontId="7" fillId="4" borderId="47" xfId="0" applyNumberFormat="1" applyFont="1" applyFill="1" applyBorder="1" applyAlignment="1">
      <alignment horizontal="center" vertical="center" wrapText="1"/>
    </xf>
    <xf numFmtId="0" fontId="7" fillId="2" borderId="38" xfId="0" applyFont="1" applyFill="1" applyBorder="1" applyAlignment="1">
      <alignment horizontal="center" vertical="center" wrapText="1"/>
    </xf>
    <xf numFmtId="2" fontId="7" fillId="5" borderId="148" xfId="0" applyNumberFormat="1" applyFont="1" applyFill="1" applyBorder="1" applyAlignment="1">
      <alignment horizontal="center" vertical="center" wrapText="1"/>
    </xf>
    <xf numFmtId="2" fontId="7" fillId="4" borderId="95" xfId="0" applyNumberFormat="1" applyFont="1" applyFill="1" applyBorder="1" applyAlignment="1">
      <alignment horizontal="center" vertical="center" wrapText="1"/>
    </xf>
    <xf numFmtId="2" fontId="7" fillId="4" borderId="38" xfId="0" applyNumberFormat="1" applyFont="1" applyFill="1" applyBorder="1" applyAlignment="1">
      <alignment horizontal="center" vertical="center" wrapText="1"/>
    </xf>
    <xf numFmtId="2" fontId="7" fillId="4" borderId="28" xfId="0" applyNumberFormat="1" applyFont="1" applyFill="1" applyBorder="1" applyAlignment="1">
      <alignment horizontal="center" vertical="center" wrapText="1"/>
    </xf>
    <xf numFmtId="2" fontId="8" fillId="0" borderId="148" xfId="0" applyNumberFormat="1" applyFont="1" applyBorder="1" applyAlignment="1" applyProtection="1">
      <alignment horizontal="center" vertical="center" wrapText="1"/>
      <protection locked="0"/>
    </xf>
    <xf numFmtId="2" fontId="8" fillId="4" borderId="95" xfId="0" applyNumberFormat="1" applyFont="1" applyFill="1" applyBorder="1" applyAlignment="1">
      <alignment horizontal="center" vertical="center" wrapText="1"/>
    </xf>
    <xf numFmtId="2" fontId="8" fillId="4" borderId="38" xfId="0" applyNumberFormat="1" applyFont="1" applyFill="1" applyBorder="1" applyAlignment="1">
      <alignment horizontal="center" vertical="center" wrapText="1"/>
    </xf>
    <xf numFmtId="2" fontId="8" fillId="4" borderId="28" xfId="0"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4" borderId="20" xfId="0" applyFont="1" applyFill="1" applyBorder="1" applyAlignment="1">
      <alignment horizontal="center" wrapText="1"/>
    </xf>
    <xf numFmtId="0" fontId="28" fillId="4" borderId="20" xfId="0" applyFont="1" applyFill="1" applyBorder="1" applyAlignment="1">
      <alignment horizontal="right" wrapText="1"/>
    </xf>
    <xf numFmtId="2" fontId="7" fillId="5" borderId="94" xfId="0" applyNumberFormat="1" applyFont="1" applyFill="1" applyBorder="1" applyAlignment="1">
      <alignment horizontal="center" vertical="center" wrapText="1"/>
    </xf>
    <xf numFmtId="2" fontId="7" fillId="4" borderId="20" xfId="0" applyNumberFormat="1" applyFont="1" applyFill="1" applyBorder="1" applyAlignment="1">
      <alignment horizontal="center" vertical="center"/>
    </xf>
    <xf numFmtId="2" fontId="7" fillId="4" borderId="21" xfId="0" applyNumberFormat="1" applyFont="1" applyFill="1" applyBorder="1" applyAlignment="1">
      <alignment horizontal="center" vertical="center"/>
    </xf>
    <xf numFmtId="2" fontId="8" fillId="0" borderId="98" xfId="0" applyNumberFormat="1" applyFont="1" applyBorder="1" applyAlignment="1" applyProtection="1">
      <alignment horizontal="center" vertical="center" wrapText="1"/>
      <protection locked="0"/>
    </xf>
    <xf numFmtId="2" fontId="7" fillId="4" borderId="20" xfId="0" applyNumberFormat="1" applyFont="1" applyFill="1" applyBorder="1" applyAlignment="1">
      <alignment horizontal="center" vertical="center" wrapText="1"/>
    </xf>
    <xf numFmtId="2" fontId="7" fillId="4" borderId="21" xfId="0" applyNumberFormat="1" applyFont="1" applyFill="1" applyBorder="1" applyAlignment="1">
      <alignment horizontal="center" vertical="center" wrapText="1"/>
    </xf>
    <xf numFmtId="2" fontId="8" fillId="0" borderId="94" xfId="0" applyNumberFormat="1" applyFont="1" applyBorder="1" applyAlignment="1" applyProtection="1">
      <alignment horizontal="center" vertical="center" wrapText="1"/>
      <protection locked="0"/>
    </xf>
    <xf numFmtId="4" fontId="7" fillId="5" borderId="2" xfId="0" applyNumberFormat="1"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6" xfId="0" applyFont="1" applyFill="1" applyBorder="1" applyAlignment="1">
      <alignment horizontal="left" vertical="center" wrapText="1"/>
    </xf>
    <xf numFmtId="2" fontId="7" fillId="2" borderId="6" xfId="0" applyNumberFormat="1" applyFont="1" applyFill="1" applyBorder="1" applyAlignment="1">
      <alignment horizontal="center" vertical="center"/>
    </xf>
    <xf numFmtId="2" fontId="7" fillId="2" borderId="3" xfId="0" applyNumberFormat="1" applyFont="1" applyFill="1" applyBorder="1" applyAlignment="1">
      <alignment horizontal="center" vertical="center"/>
    </xf>
    <xf numFmtId="0" fontId="8" fillId="2" borderId="3" xfId="0" applyFont="1" applyFill="1" applyBorder="1" applyAlignment="1" applyProtection="1">
      <alignment horizontal="left" vertical="center" wrapText="1"/>
      <protection hidden="1"/>
    </xf>
    <xf numFmtId="0" fontId="8" fillId="4" borderId="83"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left" vertical="center" wrapText="1"/>
    </xf>
    <xf numFmtId="0" fontId="8" fillId="4" borderId="126" xfId="0" applyFont="1" applyFill="1" applyBorder="1" applyAlignment="1">
      <alignment horizontal="center" vertical="center"/>
    </xf>
    <xf numFmtId="0" fontId="8" fillId="4" borderId="7" xfId="0" applyFont="1" applyFill="1" applyBorder="1" applyAlignment="1">
      <alignment horizontal="left" vertical="center" wrapText="1"/>
    </xf>
    <xf numFmtId="4" fontId="7" fillId="6" borderId="152" xfId="0" applyNumberFormat="1" applyFont="1" applyFill="1" applyBorder="1" applyAlignment="1">
      <alignment horizontal="center" vertical="center" wrapText="1"/>
    </xf>
    <xf numFmtId="2" fontId="7" fillId="4" borderId="7" xfId="0" applyNumberFormat="1" applyFont="1" applyFill="1" applyBorder="1" applyAlignment="1">
      <alignment horizontal="center" vertical="center"/>
    </xf>
    <xf numFmtId="2" fontId="8" fillId="0" borderId="39" xfId="0" applyNumberFormat="1" applyFont="1" applyBorder="1" applyAlignment="1" applyProtection="1">
      <alignment horizontal="center" vertical="center"/>
      <protection locked="0"/>
    </xf>
    <xf numFmtId="2" fontId="8" fillId="0" borderId="31" xfId="0" applyNumberFormat="1" applyFont="1" applyBorder="1" applyAlignment="1" applyProtection="1">
      <alignment horizontal="center" vertical="center"/>
      <protection locked="0"/>
    </xf>
    <xf numFmtId="2" fontId="8" fillId="0" borderId="32" xfId="0" applyNumberFormat="1" applyFont="1" applyBorder="1" applyAlignment="1" applyProtection="1">
      <alignment horizontal="center" vertical="center"/>
      <protection locked="0"/>
    </xf>
    <xf numFmtId="2" fontId="8" fillId="0" borderId="30" xfId="0" applyNumberFormat="1" applyFont="1" applyBorder="1" applyAlignment="1" applyProtection="1">
      <alignment horizontal="center" vertical="center"/>
      <protection locked="0"/>
    </xf>
    <xf numFmtId="2" fontId="7" fillId="4" borderId="153" xfId="0" applyNumberFormat="1" applyFont="1" applyFill="1" applyBorder="1" applyAlignment="1">
      <alignment horizontal="center" vertical="center"/>
    </xf>
    <xf numFmtId="2" fontId="8" fillId="0" borderId="7" xfId="0" applyNumberFormat="1" applyFont="1" applyBorder="1" applyAlignment="1" applyProtection="1">
      <alignment horizontal="center" vertical="center"/>
      <protection locked="0"/>
    </xf>
    <xf numFmtId="0" fontId="7" fillId="4" borderId="40" xfId="0" applyFont="1" applyFill="1" applyBorder="1" applyAlignment="1">
      <alignment horizontal="center" vertical="center"/>
    </xf>
    <xf numFmtId="4" fontId="7" fillId="6" borderId="2" xfId="0" applyNumberFormat="1" applyFont="1" applyFill="1" applyBorder="1" applyAlignment="1">
      <alignment horizontal="center" vertical="center" wrapText="1"/>
    </xf>
    <xf numFmtId="2" fontId="7" fillId="4" borderId="41" xfId="0" applyNumberFormat="1" applyFont="1" applyFill="1" applyBorder="1" applyAlignment="1">
      <alignment horizontal="center" vertical="center"/>
    </xf>
    <xf numFmtId="2" fontId="7" fillId="4" borderId="10" xfId="0" applyNumberFormat="1" applyFont="1" applyFill="1" applyBorder="1" applyAlignment="1">
      <alignment horizontal="center" vertical="center"/>
    </xf>
    <xf numFmtId="2" fontId="7" fillId="4" borderId="11" xfId="0" applyNumberFormat="1" applyFont="1" applyFill="1" applyBorder="1" applyAlignment="1">
      <alignment horizontal="center" vertical="center"/>
    </xf>
    <xf numFmtId="2" fontId="7" fillId="4" borderId="12" xfId="0" applyNumberFormat="1" applyFont="1" applyFill="1" applyBorder="1" applyAlignment="1">
      <alignment horizontal="center" vertical="center"/>
    </xf>
    <xf numFmtId="2" fontId="7" fillId="4" borderId="2" xfId="0" applyNumberFormat="1" applyFont="1" applyFill="1" applyBorder="1" applyAlignment="1">
      <alignment horizontal="center" vertical="center"/>
    </xf>
    <xf numFmtId="0" fontId="30" fillId="0" borderId="0" xfId="1" applyFont="1"/>
    <xf numFmtId="0" fontId="30" fillId="0" borderId="1" xfId="1" applyFont="1" applyBorder="1"/>
    <xf numFmtId="0" fontId="16" fillId="2" borderId="2" xfId="1" applyFont="1" applyFill="1" applyBorder="1" applyAlignment="1">
      <alignment horizontal="center" vertical="center"/>
    </xf>
    <xf numFmtId="167" fontId="17" fillId="2" borderId="85" xfId="1" applyNumberFormat="1" applyFont="1" applyFill="1" applyBorder="1" applyAlignment="1">
      <alignment horizontal="center" vertical="center" wrapText="1"/>
    </xf>
    <xf numFmtId="3" fontId="17" fillId="2" borderId="12" xfId="1" applyNumberFormat="1" applyFont="1" applyFill="1" applyBorder="1" applyAlignment="1">
      <alignment horizontal="center" vertical="center" wrapText="1"/>
    </xf>
    <xf numFmtId="0" fontId="30" fillId="0" borderId="0" xfId="1" applyFont="1" applyAlignment="1">
      <alignment wrapText="1"/>
    </xf>
    <xf numFmtId="0" fontId="17" fillId="2" borderId="41" xfId="1" applyFont="1" applyFill="1" applyBorder="1" applyAlignment="1">
      <alignment horizontal="center" vertical="center"/>
    </xf>
    <xf numFmtId="0" fontId="33" fillId="0" borderId="0" xfId="1" applyFont="1" applyAlignment="1">
      <alignment horizontal="center" vertical="center"/>
    </xf>
    <xf numFmtId="167" fontId="17" fillId="0" borderId="18" xfId="1" applyNumberFormat="1" applyFont="1" applyBorder="1" applyAlignment="1" applyProtection="1">
      <alignment horizontal="center" vertical="center"/>
      <protection locked="0"/>
    </xf>
    <xf numFmtId="0" fontId="34" fillId="0" borderId="0" xfId="1" applyFont="1" applyAlignment="1">
      <alignment horizontal="center" vertical="center"/>
    </xf>
    <xf numFmtId="0" fontId="17" fillId="2" borderId="19" xfId="1" applyFont="1" applyFill="1" applyBorder="1" applyAlignment="1">
      <alignment horizontal="center" vertical="center"/>
    </xf>
    <xf numFmtId="167" fontId="17" fillId="0" borderId="21" xfId="1" applyNumberFormat="1" applyFont="1" applyBorder="1" applyAlignment="1" applyProtection="1">
      <alignment horizontal="center" vertical="center"/>
      <protection locked="0"/>
    </xf>
    <xf numFmtId="0" fontId="35" fillId="0" borderId="0" xfId="1" applyFont="1" applyAlignment="1">
      <alignment horizontal="center" vertical="center"/>
    </xf>
    <xf numFmtId="167" fontId="10" fillId="0" borderId="32" xfId="1" applyNumberFormat="1" applyFont="1" applyBorder="1" applyAlignment="1" applyProtection="1">
      <alignment horizontal="center" vertical="center"/>
      <protection locked="0"/>
    </xf>
    <xf numFmtId="0" fontId="27" fillId="0" borderId="0" xfId="1" applyFont="1" applyAlignment="1">
      <alignment horizontal="center" vertical="center"/>
    </xf>
    <xf numFmtId="1" fontId="10" fillId="2" borderId="19" xfId="1" applyNumberFormat="1" applyFont="1" applyFill="1" applyBorder="1" applyAlignment="1">
      <alignment horizontal="center" vertical="center"/>
    </xf>
    <xf numFmtId="1" fontId="10" fillId="2" borderId="20" xfId="1" applyNumberFormat="1" applyFont="1" applyFill="1" applyBorder="1" applyAlignment="1">
      <alignment horizontal="right" vertical="center"/>
    </xf>
    <xf numFmtId="1" fontId="10" fillId="2" borderId="20" xfId="1" applyNumberFormat="1" applyFont="1" applyFill="1" applyBorder="1" applyAlignment="1">
      <alignment horizontal="center" vertical="center"/>
    </xf>
    <xf numFmtId="1" fontId="34" fillId="0" borderId="0" xfId="1" applyNumberFormat="1" applyFont="1" applyAlignment="1">
      <alignment horizontal="center" vertical="center"/>
    </xf>
    <xf numFmtId="1" fontId="27" fillId="0" borderId="0" xfId="1" applyNumberFormat="1" applyFont="1" applyAlignment="1">
      <alignment horizontal="center" vertical="center"/>
    </xf>
    <xf numFmtId="0" fontId="10" fillId="2" borderId="20" xfId="1" applyFont="1" applyFill="1" applyBorder="1" applyAlignment="1">
      <alignment horizontal="right" vertical="center"/>
    </xf>
    <xf numFmtId="0" fontId="34" fillId="0" borderId="0" xfId="1" applyFont="1" applyAlignment="1">
      <alignment horizontal="right" vertical="center"/>
    </xf>
    <xf numFmtId="0" fontId="27" fillId="0" borderId="0" xfId="1" applyFont="1" applyAlignment="1">
      <alignment horizontal="right" vertical="center"/>
    </xf>
    <xf numFmtId="0" fontId="17" fillId="2" borderId="39" xfId="1" applyFont="1" applyFill="1" applyBorder="1" applyAlignment="1">
      <alignment horizontal="center" vertical="center"/>
    </xf>
    <xf numFmtId="0" fontId="17" fillId="2" borderId="31" xfId="1" applyFont="1" applyFill="1" applyBorder="1" applyAlignment="1">
      <alignment horizontal="right" vertical="center"/>
    </xf>
    <xf numFmtId="1" fontId="17" fillId="2" borderId="31" xfId="1" applyNumberFormat="1" applyFont="1" applyFill="1" applyBorder="1" applyAlignment="1">
      <alignment horizontal="center" vertical="center"/>
    </xf>
    <xf numFmtId="167" fontId="17" fillId="0" borderId="32" xfId="1" applyNumberFormat="1" applyFont="1" applyBorder="1" applyAlignment="1" applyProtection="1">
      <alignment horizontal="center" vertical="center"/>
      <protection locked="0"/>
    </xf>
    <xf numFmtId="0" fontId="17" fillId="2" borderId="20" xfId="1" applyFont="1" applyFill="1" applyBorder="1" applyAlignment="1">
      <alignment horizontal="right" vertical="center"/>
    </xf>
    <xf numFmtId="3" fontId="17" fillId="0" borderId="21" xfId="1" applyNumberFormat="1" applyFont="1" applyBorder="1" applyAlignment="1" applyProtection="1">
      <alignment horizontal="center" vertical="center"/>
      <protection locked="0"/>
    </xf>
    <xf numFmtId="167" fontId="36" fillId="0" borderId="0" xfId="1" applyNumberFormat="1" applyFont="1" applyAlignment="1">
      <alignment vertical="center"/>
    </xf>
    <xf numFmtId="167" fontId="27" fillId="0" borderId="0" xfId="1" applyNumberFormat="1" applyFont="1" applyAlignment="1">
      <alignment horizontal="center" vertical="center"/>
    </xf>
    <xf numFmtId="0" fontId="17" fillId="2" borderId="19" xfId="1" applyFont="1" applyFill="1" applyBorder="1" applyAlignment="1">
      <alignment horizontal="center" vertical="center" wrapText="1"/>
    </xf>
    <xf numFmtId="0" fontId="37" fillId="0" borderId="0" xfId="1" applyFont="1" applyAlignment="1">
      <alignment horizontal="left" vertical="center"/>
    </xf>
    <xf numFmtId="0" fontId="10" fillId="2" borderId="19" xfId="1" applyFont="1" applyFill="1" applyBorder="1" applyAlignment="1">
      <alignment horizontal="center" vertical="center" wrapText="1"/>
    </xf>
    <xf numFmtId="0" fontId="38" fillId="0" borderId="83" xfId="1" applyFont="1" applyBorder="1" applyAlignment="1">
      <alignment horizontal="left" vertical="center"/>
    </xf>
    <xf numFmtId="0" fontId="38" fillId="0" borderId="0" xfId="1" applyFont="1" applyAlignment="1">
      <alignment horizontal="left" vertical="center"/>
    </xf>
    <xf numFmtId="0" fontId="17" fillId="2" borderId="50" xfId="1" applyFont="1" applyFill="1" applyBorder="1" applyAlignment="1">
      <alignment horizontal="right" vertical="center"/>
    </xf>
    <xf numFmtId="167" fontId="19" fillId="0" borderId="21" xfId="1" applyNumberFormat="1" applyFont="1" applyBorder="1" applyAlignment="1" applyProtection="1">
      <alignment horizontal="center" vertical="center"/>
      <protection locked="0"/>
    </xf>
    <xf numFmtId="0" fontId="39" fillId="0" borderId="0" xfId="1" applyFont="1" applyAlignment="1">
      <alignment horizontal="right" vertical="center"/>
    </xf>
    <xf numFmtId="1" fontId="17" fillId="2" borderId="20" xfId="1" applyNumberFormat="1" applyFont="1" applyFill="1" applyBorder="1" applyAlignment="1">
      <alignment horizontal="center" vertical="center"/>
    </xf>
    <xf numFmtId="0" fontId="40" fillId="0" borderId="0" xfId="0" applyFont="1"/>
    <xf numFmtId="167" fontId="10" fillId="2" borderId="21" xfId="1" applyNumberFormat="1" applyFont="1" applyFill="1" applyBorder="1" applyAlignment="1">
      <alignment horizontal="center" vertical="center"/>
    </xf>
    <xf numFmtId="0" fontId="41" fillId="0" borderId="0" xfId="1" applyFont="1" applyAlignment="1">
      <alignment horizontal="center" vertical="center"/>
    </xf>
    <xf numFmtId="0" fontId="42" fillId="0" borderId="0" xfId="1" applyFont="1" applyAlignment="1">
      <alignment horizontal="right" vertical="center"/>
    </xf>
    <xf numFmtId="0" fontId="35" fillId="0" borderId="0" xfId="1" applyFont="1" applyAlignment="1">
      <alignment horizontal="right" vertical="center"/>
    </xf>
    <xf numFmtId="0" fontId="10" fillId="2" borderId="55" xfId="1" applyFont="1" applyFill="1" applyBorder="1" applyAlignment="1">
      <alignment horizontal="right" vertical="center"/>
    </xf>
    <xf numFmtId="0" fontId="10" fillId="2" borderId="9" xfId="1" applyFont="1" applyFill="1" applyBorder="1" applyAlignment="1">
      <alignment horizontal="right" vertical="center"/>
    </xf>
    <xf numFmtId="0" fontId="10" fillId="2" borderId="9" xfId="1" applyFont="1" applyFill="1" applyBorder="1" applyAlignment="1">
      <alignment horizontal="center" vertical="center"/>
    </xf>
    <xf numFmtId="0" fontId="43" fillId="0" borderId="0" xfId="1" applyFont="1" applyAlignment="1">
      <alignment vertical="center"/>
    </xf>
    <xf numFmtId="0" fontId="10" fillId="2" borderId="22" xfId="1" applyFont="1" applyFill="1" applyBorder="1" applyAlignment="1">
      <alignment horizontal="center" vertical="center"/>
    </xf>
    <xf numFmtId="0" fontId="10" fillId="2" borderId="60" xfId="1" applyFont="1" applyFill="1" applyBorder="1" applyAlignment="1">
      <alignment horizontal="center" vertical="center"/>
    </xf>
    <xf numFmtId="0" fontId="20" fillId="2" borderId="19" xfId="1" applyFont="1" applyFill="1" applyBorder="1" applyAlignment="1">
      <alignment horizontal="center" vertical="center"/>
    </xf>
    <xf numFmtId="0" fontId="20" fillId="2" borderId="84" xfId="1" applyFont="1" applyFill="1" applyBorder="1" applyAlignment="1">
      <alignment vertical="center"/>
    </xf>
    <xf numFmtId="3" fontId="10" fillId="2" borderId="56" xfId="1" applyNumberFormat="1" applyFont="1" applyFill="1" applyBorder="1" applyAlignment="1">
      <alignment horizontal="center" vertical="center"/>
    </xf>
    <xf numFmtId="167" fontId="10" fillId="0" borderId="28" xfId="1" applyNumberFormat="1" applyFont="1" applyBorder="1" applyAlignment="1" applyProtection="1">
      <alignment horizontal="center" vertical="center"/>
      <protection locked="0"/>
    </xf>
    <xf numFmtId="0" fontId="10" fillId="2" borderId="60" xfId="1" applyFont="1" applyFill="1" applyBorder="1" applyAlignment="1">
      <alignment horizontal="right" vertical="center"/>
    </xf>
    <xf numFmtId="167" fontId="10" fillId="0" borderId="24" xfId="1" applyNumberFormat="1" applyFont="1" applyBorder="1" applyAlignment="1" applyProtection="1">
      <alignment horizontal="center" vertical="center"/>
      <protection locked="0"/>
    </xf>
    <xf numFmtId="0" fontId="20" fillId="2" borderId="130" xfId="1" applyFont="1" applyFill="1" applyBorder="1" applyAlignment="1">
      <alignment horizontal="center" vertical="center"/>
    </xf>
    <xf numFmtId="3" fontId="10" fillId="2" borderId="103" xfId="1" applyNumberFormat="1" applyFont="1" applyFill="1" applyBorder="1" applyAlignment="1">
      <alignment horizontal="center" vertical="center"/>
    </xf>
    <xf numFmtId="167" fontId="10" fillId="2" borderId="24" xfId="1" applyNumberFormat="1" applyFont="1" applyFill="1" applyBorder="1" applyAlignment="1">
      <alignment horizontal="center" vertical="center"/>
    </xf>
    <xf numFmtId="0" fontId="10" fillId="2" borderId="30" xfId="1" applyFont="1" applyFill="1" applyBorder="1" applyAlignment="1">
      <alignment horizontal="center" vertical="center"/>
    </xf>
    <xf numFmtId="0" fontId="10" fillId="2" borderId="127" xfId="1" applyFont="1" applyFill="1" applyBorder="1" applyAlignment="1">
      <alignment horizontal="center" vertical="center"/>
    </xf>
    <xf numFmtId="167" fontId="10" fillId="2" borderId="32" xfId="1" applyNumberFormat="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41" xfId="1" applyFont="1" applyFill="1" applyBorder="1" applyAlignment="1">
      <alignment horizontal="center" vertical="center"/>
    </xf>
    <xf numFmtId="167" fontId="10" fillId="0" borderId="18" xfId="1" applyNumberFormat="1" applyFont="1" applyBorder="1" applyAlignment="1" applyProtection="1">
      <alignment horizontal="center" vertical="center"/>
      <protection locked="0"/>
    </xf>
    <xf numFmtId="0" fontId="19" fillId="2" borderId="22" xfId="1" applyFont="1" applyFill="1" applyBorder="1" applyAlignment="1">
      <alignment horizontal="center" vertical="center"/>
    </xf>
    <xf numFmtId="0" fontId="19" fillId="2" borderId="60" xfId="1" applyFont="1" applyFill="1" applyBorder="1" applyAlignment="1">
      <alignment horizontal="center" vertical="center"/>
    </xf>
    <xf numFmtId="0" fontId="10" fillId="2" borderId="141" xfId="1" applyFont="1" applyFill="1" applyBorder="1" applyAlignment="1">
      <alignment vertical="center"/>
    </xf>
    <xf numFmtId="0" fontId="10" fillId="2" borderId="84" xfId="1" applyFont="1" applyFill="1" applyBorder="1" applyAlignment="1">
      <alignment vertical="center"/>
    </xf>
    <xf numFmtId="167" fontId="19" fillId="2" borderId="20" xfId="1" applyNumberFormat="1" applyFont="1" applyFill="1" applyBorder="1" applyAlignment="1">
      <alignment horizontal="center" vertical="center"/>
    </xf>
    <xf numFmtId="171" fontId="10" fillId="0" borderId="21" xfId="1" applyNumberFormat="1" applyFont="1" applyBorder="1" applyAlignment="1" applyProtection="1">
      <alignment horizontal="center" vertical="center"/>
      <protection locked="0"/>
    </xf>
    <xf numFmtId="0" fontId="10" fillId="2" borderId="130" xfId="1" applyFont="1" applyFill="1" applyBorder="1" applyAlignment="1">
      <alignment horizontal="center" vertical="center"/>
    </xf>
    <xf numFmtId="0" fontId="10" fillId="2" borderId="145" xfId="1" applyFont="1" applyFill="1" applyBorder="1" applyAlignment="1">
      <alignment horizontal="left" vertical="center"/>
    </xf>
    <xf numFmtId="0" fontId="20" fillId="2" borderId="16" xfId="1" applyFont="1" applyFill="1" applyBorder="1" applyAlignment="1">
      <alignment horizontal="center" vertical="center"/>
    </xf>
    <xf numFmtId="0" fontId="20" fillId="2" borderId="141" xfId="1" applyFont="1" applyFill="1" applyBorder="1" applyAlignment="1">
      <alignment horizontal="right" vertical="center"/>
    </xf>
    <xf numFmtId="0" fontId="10" fillId="2" borderId="134" xfId="1" applyFont="1" applyFill="1" applyBorder="1" applyAlignment="1">
      <alignment vertical="center"/>
    </xf>
    <xf numFmtId="0" fontId="10" fillId="2" borderId="0" xfId="1" applyFont="1" applyFill="1" applyAlignment="1">
      <alignment vertical="center"/>
    </xf>
    <xf numFmtId="0" fontId="10" fillId="2" borderId="60" xfId="1" applyFont="1" applyFill="1" applyBorder="1" applyAlignment="1">
      <alignment horizontal="left" vertical="center"/>
    </xf>
    <xf numFmtId="167" fontId="10" fillId="2" borderId="53" xfId="1" applyNumberFormat="1" applyFont="1" applyFill="1" applyBorder="1" applyAlignment="1">
      <alignment horizontal="center" vertical="center"/>
    </xf>
    <xf numFmtId="3" fontId="19" fillId="2" borderId="53" xfId="1" applyNumberFormat="1" applyFont="1" applyFill="1" applyBorder="1" applyAlignment="1">
      <alignment horizontal="center" vertical="center"/>
    </xf>
    <xf numFmtId="0" fontId="10" fillId="2" borderId="9" xfId="1" applyFont="1" applyFill="1" applyBorder="1" applyAlignment="1">
      <alignment horizontal="left" vertical="center"/>
    </xf>
    <xf numFmtId="0" fontId="20" fillId="2" borderId="54" xfId="1" applyFont="1" applyFill="1" applyBorder="1" applyAlignment="1">
      <alignment horizontal="right" vertical="center"/>
    </xf>
    <xf numFmtId="0" fontId="20" fillId="2" borderId="17" xfId="1" applyFont="1" applyFill="1" applyBorder="1" applyAlignment="1">
      <alignment horizontal="right" vertical="center"/>
    </xf>
    <xf numFmtId="167" fontId="10" fillId="2" borderId="18" xfId="1" applyNumberFormat="1" applyFont="1" applyFill="1" applyBorder="1" applyAlignment="1">
      <alignment horizontal="center" vertical="center"/>
    </xf>
    <xf numFmtId="0" fontId="10" fillId="2" borderId="134" xfId="1" applyFont="1" applyFill="1" applyBorder="1" applyAlignment="1">
      <alignment horizontal="left" vertical="center"/>
    </xf>
    <xf numFmtId="0" fontId="10" fillId="2" borderId="84" xfId="1" applyFont="1" applyFill="1" applyBorder="1" applyAlignment="1">
      <alignment horizontal="left" vertical="center"/>
    </xf>
    <xf numFmtId="0" fontId="10" fillId="2" borderId="81" xfId="1" applyFont="1" applyFill="1" applyBorder="1" applyAlignment="1">
      <alignment horizontal="left" vertical="center"/>
    </xf>
    <xf numFmtId="16" fontId="10" fillId="2" borderId="19" xfId="1" applyNumberFormat="1" applyFont="1" applyFill="1" applyBorder="1" applyAlignment="1">
      <alignment horizontal="center" vertical="center"/>
    </xf>
    <xf numFmtId="0" fontId="10" fillId="2" borderId="82" xfId="1" applyFont="1" applyFill="1" applyBorder="1" applyAlignment="1">
      <alignment horizontal="left" vertical="center"/>
    </xf>
    <xf numFmtId="0" fontId="44" fillId="0" borderId="0" xfId="1" applyFont="1" applyAlignment="1">
      <alignment wrapText="1"/>
    </xf>
    <xf numFmtId="0" fontId="10" fillId="2" borderId="25" xfId="1" applyFont="1" applyFill="1" applyBorder="1" applyAlignment="1">
      <alignment horizontal="left" vertical="center"/>
    </xf>
    <xf numFmtId="167" fontId="10" fillId="2" borderId="17" xfId="1" applyNumberFormat="1" applyFont="1" applyFill="1" applyBorder="1" applyAlignment="1">
      <alignment horizontal="center" vertical="center"/>
    </xf>
    <xf numFmtId="167" fontId="10" fillId="2" borderId="20" xfId="1" applyNumberFormat="1" applyFont="1" applyFill="1" applyBorder="1" applyAlignment="1">
      <alignment horizontal="center" vertical="center"/>
    </xf>
    <xf numFmtId="0" fontId="19" fillId="2" borderId="39" xfId="1" applyFont="1" applyFill="1" applyBorder="1" applyAlignment="1">
      <alignment horizontal="center" vertical="center"/>
    </xf>
    <xf numFmtId="0" fontId="19" fillId="2" borderId="31" xfId="1" applyFont="1" applyFill="1" applyBorder="1" applyAlignment="1">
      <alignment horizontal="right" vertical="center"/>
    </xf>
    <xf numFmtId="167" fontId="19" fillId="2" borderId="31" xfId="1" applyNumberFormat="1" applyFont="1" applyFill="1" applyBorder="1" applyAlignment="1">
      <alignment horizontal="center" vertical="center"/>
    </xf>
    <xf numFmtId="3" fontId="19" fillId="0" borderId="32" xfId="1" applyNumberFormat="1" applyFont="1" applyBorder="1" applyAlignment="1" applyProtection="1">
      <alignment horizontal="center" vertical="center"/>
      <protection locked="0"/>
    </xf>
    <xf numFmtId="0" fontId="45" fillId="0" borderId="0" xfId="1" applyFont="1" applyAlignment="1">
      <alignment horizontal="center" vertical="center"/>
    </xf>
    <xf numFmtId="0" fontId="10" fillId="0" borderId="0" xfId="1" applyFont="1" applyAlignment="1">
      <alignment horizontal="center" vertical="center"/>
    </xf>
    <xf numFmtId="3" fontId="10" fillId="0" borderId="0" xfId="1" applyNumberFormat="1" applyFont="1" applyAlignment="1">
      <alignment horizontal="center" vertical="center"/>
    </xf>
    <xf numFmtId="1" fontId="17" fillId="0" borderId="0" xfId="1" applyNumberFormat="1" applyFont="1" applyAlignment="1">
      <alignment horizontal="center" vertical="center"/>
    </xf>
    <xf numFmtId="0" fontId="11" fillId="0" borderId="0" xfId="1" applyFont="1" applyAlignment="1">
      <alignment horizontal="right"/>
    </xf>
    <xf numFmtId="0" fontId="46" fillId="0" borderId="0" xfId="1" applyFont="1"/>
    <xf numFmtId="0" fontId="0" fillId="0" borderId="0" xfId="1" applyAlignment="1">
      <alignment horizontal="center"/>
    </xf>
    <xf numFmtId="0" fontId="27" fillId="0" borderId="0" xfId="1" applyFont="1"/>
    <xf numFmtId="0" fontId="5" fillId="0" borderId="0" xfId="0" applyFont="1" applyAlignment="1">
      <alignment horizontal="right"/>
    </xf>
    <xf numFmtId="0" fontId="17" fillId="2" borderId="2" xfId="6" applyFont="1" applyFill="1" applyBorder="1" applyAlignment="1">
      <alignment horizontal="center" vertical="center" wrapText="1"/>
    </xf>
    <xf numFmtId="0" fontId="17" fillId="2" borderId="40" xfId="6" applyFont="1" applyFill="1" applyBorder="1" applyAlignment="1">
      <alignment horizontal="center" vertical="center" wrapText="1"/>
    </xf>
    <xf numFmtId="0" fontId="17" fillId="2" borderId="61" xfId="6" applyFont="1" applyFill="1" applyBorder="1" applyAlignment="1">
      <alignment horizontal="center" vertical="center" wrapText="1"/>
    </xf>
    <xf numFmtId="3" fontId="17" fillId="2" borderId="139" xfId="6" applyNumberFormat="1" applyFont="1" applyFill="1" applyBorder="1" applyAlignment="1">
      <alignment horizontal="center" vertical="center" wrapText="1"/>
    </xf>
    <xf numFmtId="3" fontId="17" fillId="2" borderId="40" xfId="6" applyNumberFormat="1" applyFont="1" applyFill="1" applyBorder="1" applyAlignment="1">
      <alignment horizontal="center" vertical="center" wrapText="1"/>
    </xf>
    <xf numFmtId="0" fontId="28" fillId="2" borderId="10" xfId="6" applyFont="1" applyFill="1" applyBorder="1" applyAlignment="1">
      <alignment horizontal="center" vertical="center" wrapText="1"/>
    </xf>
    <xf numFmtId="0" fontId="28" fillId="2" borderId="11" xfId="6" applyFont="1" applyFill="1" applyBorder="1" applyAlignment="1">
      <alignment horizontal="center" vertical="center" wrapText="1"/>
    </xf>
    <xf numFmtId="0" fontId="28" fillId="2" borderId="12" xfId="6" applyFont="1" applyFill="1" applyBorder="1" applyAlignment="1">
      <alignment horizontal="center" vertical="center" wrapText="1"/>
    </xf>
    <xf numFmtId="0" fontId="28" fillId="2" borderId="42" xfId="6" applyFont="1" applyFill="1" applyBorder="1" applyAlignment="1">
      <alignment horizontal="center" vertical="center" wrapText="1"/>
    </xf>
    <xf numFmtId="3" fontId="28" fillId="2" borderId="139" xfId="6" applyNumberFormat="1" applyFont="1" applyFill="1" applyBorder="1" applyAlignment="1">
      <alignment horizontal="center" vertical="center" wrapText="1"/>
    </xf>
    <xf numFmtId="0" fontId="28" fillId="2" borderId="41" xfId="6" applyFont="1" applyFill="1" applyBorder="1" applyAlignment="1">
      <alignment horizontal="center" vertical="center" wrapText="1"/>
    </xf>
    <xf numFmtId="0" fontId="17" fillId="2" borderId="43" xfId="6" applyFont="1" applyFill="1" applyBorder="1" applyAlignment="1">
      <alignment horizontal="center" vertical="center" wrapText="1"/>
    </xf>
    <xf numFmtId="0" fontId="17" fillId="2" borderId="44" xfId="6" applyFont="1" applyFill="1" applyBorder="1" applyAlignment="1">
      <alignment horizontal="center" vertical="center" wrapText="1"/>
    </xf>
    <xf numFmtId="4" fontId="17" fillId="2" borderId="143" xfId="6" applyNumberFormat="1" applyFont="1" applyFill="1" applyBorder="1" applyAlignment="1">
      <alignment horizontal="center" vertical="center" wrapText="1"/>
    </xf>
    <xf numFmtId="4" fontId="17" fillId="2" borderId="44" xfId="6" applyNumberFormat="1" applyFont="1" applyFill="1" applyBorder="1" applyAlignment="1">
      <alignment horizontal="center" vertical="center" wrapText="1"/>
    </xf>
    <xf numFmtId="4" fontId="17" fillId="2" borderId="45" xfId="6" applyNumberFormat="1" applyFont="1" applyFill="1" applyBorder="1" applyAlignment="1">
      <alignment horizontal="center" vertical="center" wrapText="1"/>
    </xf>
    <xf numFmtId="4" fontId="17" fillId="2" borderId="46" xfId="6" applyNumberFormat="1" applyFont="1" applyFill="1" applyBorder="1" applyAlignment="1">
      <alignment horizontal="center" vertical="center" wrapText="1"/>
    </xf>
    <xf numFmtId="4" fontId="17" fillId="2" borderId="47" xfId="6" applyNumberFormat="1" applyFont="1" applyFill="1" applyBorder="1" applyAlignment="1">
      <alignment horizontal="center" vertical="center" wrapText="1"/>
    </xf>
    <xf numFmtId="4" fontId="17" fillId="2" borderId="48" xfId="6" applyNumberFormat="1" applyFont="1" applyFill="1" applyBorder="1" applyAlignment="1">
      <alignment horizontal="center" vertical="center" wrapText="1"/>
    </xf>
    <xf numFmtId="0" fontId="17" fillId="2" borderId="37" xfId="6" applyFont="1" applyFill="1" applyBorder="1" applyAlignment="1">
      <alignment horizontal="center" vertical="center" wrapText="1"/>
    </xf>
    <xf numFmtId="0" fontId="17" fillId="2" borderId="50" xfId="6" applyFont="1" applyFill="1" applyBorder="1" applyAlignment="1">
      <alignment horizontal="center" vertical="center" wrapText="1"/>
    </xf>
    <xf numFmtId="0" fontId="17" fillId="2" borderId="6" xfId="6" applyFont="1" applyFill="1" applyBorder="1" applyAlignment="1">
      <alignment horizontal="center" vertical="center" wrapText="1"/>
    </xf>
    <xf numFmtId="4" fontId="17" fillId="2" borderId="134" xfId="6" applyNumberFormat="1" applyFont="1" applyFill="1" applyBorder="1" applyAlignment="1">
      <alignment horizontal="center" vertical="center" wrapText="1"/>
    </xf>
    <xf numFmtId="4" fontId="17" fillId="2" borderId="26" xfId="6" applyNumberFormat="1" applyFont="1" applyFill="1" applyBorder="1" applyAlignment="1">
      <alignment horizontal="center" vertical="center" wrapText="1"/>
    </xf>
    <xf numFmtId="4" fontId="17" fillId="2" borderId="37" xfId="6" applyNumberFormat="1" applyFont="1" applyFill="1" applyBorder="1" applyAlignment="1">
      <alignment horizontal="center" vertical="center" wrapText="1"/>
    </xf>
    <xf numFmtId="4" fontId="17" fillId="2" borderId="38" xfId="6" applyNumberFormat="1" applyFont="1" applyFill="1" applyBorder="1" applyAlignment="1">
      <alignment horizontal="center" vertical="center" wrapText="1"/>
    </xf>
    <xf numFmtId="4" fontId="17" fillId="2" borderId="28" xfId="6" applyNumberFormat="1" applyFont="1" applyFill="1" applyBorder="1" applyAlignment="1">
      <alignment horizontal="center" vertical="center" wrapText="1"/>
    </xf>
    <xf numFmtId="4" fontId="17" fillId="2" borderId="51" xfId="6" applyNumberFormat="1" applyFont="1" applyFill="1" applyBorder="1" applyAlignment="1">
      <alignment horizontal="center" vertical="center" wrapText="1"/>
    </xf>
    <xf numFmtId="0" fontId="7" fillId="2" borderId="19" xfId="6" applyFont="1" applyFill="1" applyBorder="1" applyAlignment="1">
      <alignment horizontal="right" vertical="center" wrapText="1"/>
    </xf>
    <xf numFmtId="0" fontId="7" fillId="2" borderId="8" xfId="6" applyFont="1" applyFill="1" applyBorder="1" applyAlignment="1">
      <alignment horizontal="right" vertical="center" wrapText="1"/>
    </xf>
    <xf numFmtId="0" fontId="8" fillId="2" borderId="3" xfId="6" applyFont="1" applyFill="1" applyBorder="1" applyAlignment="1">
      <alignment horizontal="right" vertical="center" wrapText="1"/>
    </xf>
    <xf numFmtId="4" fontId="7" fillId="2" borderId="37" xfId="6" applyNumberFormat="1" applyFont="1" applyFill="1" applyBorder="1" applyAlignment="1">
      <alignment horizontal="center" vertical="center" wrapText="1"/>
    </xf>
    <xf numFmtId="4" fontId="7" fillId="2" borderId="38" xfId="6" applyNumberFormat="1" applyFont="1" applyFill="1" applyBorder="1" applyAlignment="1">
      <alignment horizontal="center" vertical="center" wrapText="1"/>
    </xf>
    <xf numFmtId="4" fontId="7" fillId="2" borderId="28" xfId="6" applyNumberFormat="1" applyFont="1" applyFill="1" applyBorder="1" applyAlignment="1">
      <alignment horizontal="center" vertical="center" wrapText="1"/>
    </xf>
    <xf numFmtId="4" fontId="7" fillId="2" borderId="134" xfId="6" applyNumberFormat="1" applyFont="1" applyFill="1" applyBorder="1" applyAlignment="1">
      <alignment horizontal="center" vertical="center" wrapText="1"/>
    </xf>
    <xf numFmtId="4" fontId="7" fillId="2" borderId="51" xfId="6" applyNumberFormat="1" applyFont="1" applyFill="1" applyBorder="1" applyAlignment="1">
      <alignment horizontal="center" vertical="center" wrapText="1"/>
    </xf>
    <xf numFmtId="0" fontId="19" fillId="2" borderId="19" xfId="6" applyFont="1" applyFill="1" applyBorder="1" applyAlignment="1">
      <alignment horizontal="right" vertical="center" wrapText="1"/>
    </xf>
    <xf numFmtId="0" fontId="19" fillId="0" borderId="8" xfId="6" applyFont="1" applyBorder="1" applyAlignment="1" applyProtection="1">
      <alignment horizontal="right" vertical="center" wrapText="1"/>
      <protection locked="0"/>
    </xf>
    <xf numFmtId="0" fontId="8" fillId="0" borderId="3" xfId="6" applyFont="1" applyBorder="1" applyAlignment="1" applyProtection="1">
      <alignment horizontal="right" vertical="center" wrapText="1"/>
      <protection locked="0"/>
    </xf>
    <xf numFmtId="4" fontId="17" fillId="0" borderId="134" xfId="6" applyNumberFormat="1" applyFont="1" applyBorder="1" applyAlignment="1" applyProtection="1">
      <alignment horizontal="center" vertical="center" wrapText="1"/>
      <protection locked="0"/>
    </xf>
    <xf numFmtId="4" fontId="17" fillId="0" borderId="26" xfId="6" applyNumberFormat="1" applyFont="1" applyBorder="1" applyAlignment="1" applyProtection="1">
      <alignment horizontal="center" vertical="center" wrapText="1"/>
      <protection locked="0"/>
    </xf>
    <xf numFmtId="4" fontId="10" fillId="0" borderId="37" xfId="6" applyNumberFormat="1" applyFont="1" applyBorder="1" applyAlignment="1" applyProtection="1">
      <alignment horizontal="center" vertical="center" wrapText="1"/>
      <protection locked="0"/>
    </xf>
    <xf numFmtId="4" fontId="10" fillId="0" borderId="38" xfId="6" applyNumberFormat="1" applyFont="1" applyBorder="1" applyAlignment="1" applyProtection="1">
      <alignment horizontal="center" vertical="center" wrapText="1"/>
      <protection locked="0"/>
    </xf>
    <xf numFmtId="4" fontId="10" fillId="0" borderId="28" xfId="6" applyNumberFormat="1" applyFont="1" applyBorder="1" applyAlignment="1" applyProtection="1">
      <alignment horizontal="center" vertical="center" wrapText="1"/>
      <protection locked="0"/>
    </xf>
    <xf numFmtId="4" fontId="10" fillId="0" borderId="134" xfId="6" applyNumberFormat="1" applyFont="1" applyBorder="1" applyAlignment="1" applyProtection="1">
      <alignment horizontal="center" vertical="center" wrapText="1"/>
      <protection locked="0"/>
    </xf>
    <xf numFmtId="4" fontId="10" fillId="0" borderId="51" xfId="6" applyNumberFormat="1" applyFont="1" applyBorder="1" applyAlignment="1" applyProtection="1">
      <alignment horizontal="center" vertical="center" wrapText="1"/>
      <protection locked="0"/>
    </xf>
    <xf numFmtId="0" fontId="17" fillId="2" borderId="19" xfId="6" applyFont="1" applyFill="1" applyBorder="1" applyAlignment="1">
      <alignment horizontal="center" vertical="center" wrapText="1"/>
    </xf>
    <xf numFmtId="0" fontId="17" fillId="2" borderId="8" xfId="6" applyFont="1" applyFill="1" applyBorder="1" applyAlignment="1">
      <alignment horizontal="center" vertical="center" wrapText="1"/>
    </xf>
    <xf numFmtId="0" fontId="17" fillId="2" borderId="3" xfId="6" applyFont="1" applyFill="1" applyBorder="1" applyAlignment="1">
      <alignment horizontal="center" vertical="center" wrapText="1"/>
    </xf>
    <xf numFmtId="4" fontId="17" fillId="2" borderId="20" xfId="6" applyNumberFormat="1" applyFont="1" applyFill="1" applyBorder="1" applyAlignment="1">
      <alignment horizontal="center" vertical="center" wrapText="1"/>
    </xf>
    <xf numFmtId="4" fontId="17" fillId="2" borderId="55" xfId="6" applyNumberFormat="1" applyFont="1" applyFill="1" applyBorder="1" applyAlignment="1">
      <alignment horizontal="center" vertical="center" wrapText="1"/>
    </xf>
    <xf numFmtId="4" fontId="17" fillId="2" borderId="21" xfId="6" applyNumberFormat="1" applyFont="1" applyFill="1" applyBorder="1" applyAlignment="1">
      <alignment horizontal="center" vertical="center" wrapText="1"/>
    </xf>
    <xf numFmtId="4" fontId="17" fillId="2" borderId="3" xfId="6" applyNumberFormat="1" applyFont="1" applyFill="1" applyBorder="1" applyAlignment="1">
      <alignment horizontal="center" vertical="center" wrapText="1"/>
    </xf>
    <xf numFmtId="4" fontId="17" fillId="0" borderId="37" xfId="6" applyNumberFormat="1" applyFont="1" applyBorder="1" applyAlignment="1" applyProtection="1">
      <alignment horizontal="center" vertical="center" wrapText="1"/>
      <protection locked="0"/>
    </xf>
    <xf numFmtId="4" fontId="17" fillId="0" borderId="51" xfId="6" applyNumberFormat="1" applyFont="1" applyBorder="1" applyAlignment="1" applyProtection="1">
      <alignment horizontal="center" vertical="center" wrapText="1"/>
      <protection locked="0"/>
    </xf>
    <xf numFmtId="0" fontId="17" fillId="2" borderId="19" xfId="6" applyFont="1" applyFill="1" applyBorder="1" applyAlignment="1">
      <alignment horizontal="center" wrapText="1"/>
    </xf>
    <xf numFmtId="0" fontId="17" fillId="2" borderId="8" xfId="6" applyFont="1" applyFill="1" applyBorder="1" applyAlignment="1">
      <alignment horizontal="center" wrapText="1"/>
    </xf>
    <xf numFmtId="0" fontId="17" fillId="2" borderId="3" xfId="6" applyFont="1" applyFill="1" applyBorder="1" applyAlignment="1">
      <alignment horizontal="center" wrapText="1"/>
    </xf>
    <xf numFmtId="0" fontId="7" fillId="2" borderId="19" xfId="6" applyFont="1" applyFill="1" applyBorder="1" applyAlignment="1">
      <alignment horizontal="right" wrapText="1"/>
    </xf>
    <xf numFmtId="0" fontId="7" fillId="2" borderId="8" xfId="6" applyFont="1" applyFill="1" applyBorder="1" applyAlignment="1">
      <alignment horizontal="right" wrapText="1"/>
    </xf>
    <xf numFmtId="0" fontId="8" fillId="2" borderId="3" xfId="6" applyFont="1" applyFill="1" applyBorder="1" applyAlignment="1">
      <alignment horizontal="right" wrapText="1"/>
    </xf>
    <xf numFmtId="4" fontId="17" fillId="2" borderId="19" xfId="6" applyNumberFormat="1" applyFont="1" applyFill="1" applyBorder="1" applyAlignment="1">
      <alignment horizontal="center" vertical="center" wrapText="1"/>
    </xf>
    <xf numFmtId="0" fontId="7" fillId="2" borderId="22" xfId="6" applyFont="1" applyFill="1" applyBorder="1" applyAlignment="1">
      <alignment horizontal="right" wrapText="1"/>
    </xf>
    <xf numFmtId="0" fontId="7" fillId="2" borderId="58" xfId="6" applyFont="1" applyFill="1" applyBorder="1" applyAlignment="1">
      <alignment horizontal="right" wrapText="1"/>
    </xf>
    <xf numFmtId="0" fontId="8" fillId="2" borderId="4" xfId="6" applyFont="1" applyFill="1" applyBorder="1" applyAlignment="1">
      <alignment horizontal="right" wrapText="1"/>
    </xf>
    <xf numFmtId="0" fontId="17" fillId="2" borderId="22" xfId="6" applyFont="1" applyFill="1" applyBorder="1" applyAlignment="1">
      <alignment horizontal="center" wrapText="1"/>
    </xf>
    <xf numFmtId="0" fontId="17" fillId="2" borderId="58" xfId="6" applyFont="1" applyFill="1" applyBorder="1" applyAlignment="1">
      <alignment horizontal="center" wrapText="1"/>
    </xf>
    <xf numFmtId="0" fontId="17" fillId="2" borderId="4" xfId="6" applyFont="1" applyFill="1" applyBorder="1" applyAlignment="1">
      <alignment horizontal="center" wrapText="1"/>
    </xf>
    <xf numFmtId="4" fontId="17" fillId="2" borderId="84" xfId="6" applyNumberFormat="1" applyFont="1" applyFill="1" applyBorder="1" applyAlignment="1">
      <alignment horizontal="center" vertical="center" wrapText="1"/>
    </xf>
    <xf numFmtId="4" fontId="17" fillId="2" borderId="27" xfId="6" applyNumberFormat="1" applyFont="1" applyFill="1" applyBorder="1" applyAlignment="1">
      <alignment horizontal="center" vertical="center" wrapText="1"/>
    </xf>
    <xf numFmtId="4" fontId="17" fillId="2" borderId="56" xfId="6" applyNumberFormat="1" applyFont="1" applyFill="1" applyBorder="1" applyAlignment="1">
      <alignment horizontal="center" vertical="center" wrapText="1"/>
    </xf>
    <xf numFmtId="0" fontId="7" fillId="2" borderId="29" xfId="6" applyFont="1" applyFill="1" applyBorder="1" applyAlignment="1">
      <alignment horizontal="right" wrapText="1"/>
    </xf>
    <xf numFmtId="4" fontId="17" fillId="2" borderId="81" xfId="6" applyNumberFormat="1" applyFont="1" applyFill="1" applyBorder="1" applyAlignment="1">
      <alignment horizontal="center" vertical="center" wrapText="1"/>
    </xf>
    <xf numFmtId="4" fontId="17" fillId="2" borderId="29" xfId="6" applyNumberFormat="1" applyFont="1" applyFill="1" applyBorder="1" applyAlignment="1">
      <alignment horizontal="center" vertical="center" wrapText="1"/>
    </xf>
    <xf numFmtId="4" fontId="17" fillId="0" borderId="81" xfId="6" applyNumberFormat="1" applyFont="1" applyBorder="1" applyAlignment="1" applyProtection="1">
      <alignment horizontal="center" vertical="center" wrapText="1"/>
      <protection locked="0"/>
    </xf>
    <xf numFmtId="4" fontId="17" fillId="0" borderId="29" xfId="6" applyNumberFormat="1" applyFont="1" applyBorder="1" applyAlignment="1" applyProtection="1">
      <alignment horizontal="center" vertical="center" wrapText="1"/>
      <protection locked="0"/>
    </xf>
    <xf numFmtId="4" fontId="10" fillId="0" borderId="22" xfId="6" applyNumberFormat="1" applyFont="1" applyBorder="1" applyAlignment="1" applyProtection="1">
      <alignment horizontal="center" vertical="center" wrapText="1"/>
      <protection locked="0"/>
    </xf>
    <xf numFmtId="4" fontId="10" fillId="0" borderId="23" xfId="6" applyNumberFormat="1" applyFont="1" applyBorder="1" applyAlignment="1" applyProtection="1">
      <alignment horizontal="center" vertical="center" wrapText="1"/>
      <protection locked="0"/>
    </xf>
    <xf numFmtId="4" fontId="10" fillId="0" borderId="24" xfId="6" applyNumberFormat="1" applyFont="1" applyBorder="1" applyAlignment="1" applyProtection="1">
      <alignment horizontal="center" vertical="center" wrapText="1"/>
      <protection locked="0"/>
    </xf>
    <xf numFmtId="4" fontId="10" fillId="0" borderId="81" xfId="6" applyNumberFormat="1" applyFont="1" applyBorder="1" applyAlignment="1" applyProtection="1">
      <alignment horizontal="center" vertical="center" wrapText="1"/>
      <protection locked="0"/>
    </xf>
    <xf numFmtId="4" fontId="10" fillId="0" borderId="59" xfId="6" applyNumberFormat="1" applyFont="1" applyBorder="1" applyAlignment="1" applyProtection="1">
      <alignment horizontal="center" vertical="center" wrapText="1"/>
      <protection locked="0"/>
    </xf>
    <xf numFmtId="4" fontId="10" fillId="0" borderId="19" xfId="6" applyNumberFormat="1" applyFont="1" applyBorder="1" applyAlignment="1" applyProtection="1">
      <alignment horizontal="center" vertical="center" wrapText="1"/>
      <protection locked="0"/>
    </xf>
    <xf numFmtId="4" fontId="10" fillId="0" borderId="20" xfId="6" applyNumberFormat="1" applyFont="1" applyBorder="1" applyAlignment="1" applyProtection="1">
      <alignment horizontal="center" vertical="center" wrapText="1"/>
      <protection locked="0"/>
    </xf>
    <xf numFmtId="4" fontId="10" fillId="0" borderId="21" xfId="6" applyNumberFormat="1" applyFont="1" applyBorder="1" applyAlignment="1" applyProtection="1">
      <alignment horizontal="center" vertical="center" wrapText="1"/>
      <protection locked="0"/>
    </xf>
    <xf numFmtId="4" fontId="10" fillId="0" borderId="84" xfId="6" applyNumberFormat="1" applyFont="1" applyBorder="1" applyAlignment="1" applyProtection="1">
      <alignment horizontal="center" vertical="center" wrapText="1"/>
      <protection locked="0"/>
    </xf>
    <xf numFmtId="4" fontId="10" fillId="0" borderId="56" xfId="6" applyNumberFormat="1" applyFont="1" applyBorder="1" applyAlignment="1" applyProtection="1">
      <alignment horizontal="center" vertical="center" wrapText="1"/>
      <protection locked="0"/>
    </xf>
    <xf numFmtId="0" fontId="7" fillId="2" borderId="27" xfId="6" applyFont="1" applyFill="1" applyBorder="1" applyAlignment="1">
      <alignment horizontal="right" wrapText="1"/>
    </xf>
    <xf numFmtId="0" fontId="19" fillId="2" borderId="27" xfId="6" applyFont="1" applyFill="1" applyBorder="1" applyAlignment="1">
      <alignment horizontal="right" vertical="center" wrapText="1"/>
    </xf>
    <xf numFmtId="4" fontId="17" fillId="0" borderId="84" xfId="6" applyNumberFormat="1" applyFont="1" applyBorder="1" applyAlignment="1" applyProtection="1">
      <alignment horizontal="center" vertical="center" wrapText="1"/>
      <protection locked="0"/>
    </xf>
    <xf numFmtId="4" fontId="17" fillId="0" borderId="27" xfId="6" applyNumberFormat="1" applyFont="1" applyBorder="1" applyAlignment="1" applyProtection="1">
      <alignment horizontal="center" vertical="center" wrapText="1"/>
      <protection locked="0"/>
    </xf>
    <xf numFmtId="0" fontId="17" fillId="2" borderId="27" xfId="6" applyFont="1" applyFill="1" applyBorder="1" applyAlignment="1">
      <alignment horizontal="center" wrapText="1"/>
    </xf>
    <xf numFmtId="0" fontId="19" fillId="2" borderId="22" xfId="6" applyFont="1" applyFill="1" applyBorder="1" applyAlignment="1">
      <alignment horizontal="right" vertical="center" wrapText="1"/>
    </xf>
    <xf numFmtId="0" fontId="7" fillId="2" borderId="21" xfId="6" applyFont="1" applyFill="1" applyBorder="1" applyAlignment="1">
      <alignment horizontal="right" wrapText="1"/>
    </xf>
    <xf numFmtId="0" fontId="17" fillId="2" borderId="21" xfId="6" applyFont="1" applyFill="1" applyBorder="1" applyAlignment="1">
      <alignment horizontal="center" wrapText="1"/>
    </xf>
    <xf numFmtId="0" fontId="17" fillId="2" borderId="47" xfId="6" applyFont="1" applyFill="1" applyBorder="1" applyAlignment="1">
      <alignment horizontal="center" vertical="center" wrapText="1"/>
    </xf>
    <xf numFmtId="4" fontId="17" fillId="0" borderId="84" xfId="6" applyNumberFormat="1" applyFont="1" applyBorder="1" applyAlignment="1" applyProtection="1">
      <alignment horizontal="center" vertical="center"/>
      <protection locked="0" hidden="1"/>
    </xf>
    <xf numFmtId="4" fontId="17" fillId="0" borderId="27" xfId="6" applyNumberFormat="1" applyFont="1" applyBorder="1" applyAlignment="1" applyProtection="1">
      <alignment horizontal="center" vertical="center"/>
      <protection locked="0" hidden="1"/>
    </xf>
    <xf numFmtId="4" fontId="10" fillId="0" borderId="19" xfId="6" applyNumberFormat="1" applyFont="1" applyBorder="1" applyAlignment="1" applyProtection="1">
      <alignment horizontal="center" vertical="center"/>
      <protection locked="0" hidden="1"/>
    </xf>
    <xf numFmtId="4" fontId="10" fillId="0" borderId="20" xfId="6" applyNumberFormat="1" applyFont="1" applyBorder="1" applyAlignment="1" applyProtection="1">
      <alignment horizontal="center" vertical="center"/>
      <protection locked="0" hidden="1"/>
    </xf>
    <xf numFmtId="4" fontId="10" fillId="0" borderId="21" xfId="6" applyNumberFormat="1" applyFont="1" applyBorder="1" applyAlignment="1" applyProtection="1">
      <alignment horizontal="center" vertical="center"/>
      <protection locked="0" hidden="1"/>
    </xf>
    <xf numFmtId="4" fontId="10" fillId="0" borderId="84" xfId="6" applyNumberFormat="1" applyFont="1" applyBorder="1" applyAlignment="1" applyProtection="1">
      <alignment horizontal="center" vertical="center"/>
      <protection locked="0" hidden="1"/>
    </xf>
    <xf numFmtId="4" fontId="10" fillId="0" borderId="56" xfId="6" applyNumberFormat="1" applyFont="1" applyBorder="1" applyAlignment="1" applyProtection="1">
      <alignment horizontal="center" vertical="center"/>
      <protection locked="0" hidden="1"/>
    </xf>
    <xf numFmtId="0" fontId="19" fillId="2" borderId="39" xfId="6" applyFont="1" applyFill="1" applyBorder="1" applyAlignment="1">
      <alignment horizontal="right" vertical="center" wrapText="1"/>
    </xf>
    <xf numFmtId="0" fontId="19" fillId="0" borderId="127" xfId="6" applyFont="1" applyBorder="1" applyAlignment="1" applyProtection="1">
      <alignment horizontal="right" vertical="center" wrapText="1"/>
      <protection locked="0"/>
    </xf>
    <xf numFmtId="0" fontId="8" fillId="0" borderId="7" xfId="6" applyFont="1" applyBorder="1" applyAlignment="1" applyProtection="1">
      <alignment horizontal="right" vertical="center" wrapText="1"/>
      <protection locked="0"/>
    </xf>
    <xf numFmtId="4" fontId="17" fillId="0" borderId="142" xfId="6" applyNumberFormat="1" applyFont="1" applyBorder="1" applyAlignment="1" applyProtection="1">
      <alignment horizontal="center" vertical="center"/>
      <protection locked="0" hidden="1"/>
    </xf>
    <xf numFmtId="4" fontId="17" fillId="0" borderId="30" xfId="6" applyNumberFormat="1" applyFont="1" applyBorder="1" applyAlignment="1" applyProtection="1">
      <alignment horizontal="center" vertical="center"/>
      <protection locked="0" hidden="1"/>
    </xf>
    <xf numFmtId="4" fontId="10" fillId="0" borderId="39" xfId="6" applyNumberFormat="1" applyFont="1" applyBorder="1" applyAlignment="1" applyProtection="1">
      <alignment horizontal="center" vertical="center"/>
      <protection locked="0" hidden="1"/>
    </xf>
    <xf numFmtId="4" fontId="10" fillId="0" borderId="31" xfId="6" applyNumberFormat="1" applyFont="1" applyBorder="1" applyAlignment="1" applyProtection="1">
      <alignment horizontal="center" vertical="center"/>
      <protection locked="0" hidden="1"/>
    </xf>
    <xf numFmtId="4" fontId="10" fillId="0" borderId="32" xfId="6" applyNumberFormat="1" applyFont="1" applyBorder="1" applyAlignment="1" applyProtection="1">
      <alignment horizontal="center" vertical="center"/>
      <protection locked="0" hidden="1"/>
    </xf>
    <xf numFmtId="4" fontId="10" fillId="0" borderId="142" xfId="6" applyNumberFormat="1" applyFont="1" applyBorder="1" applyAlignment="1" applyProtection="1">
      <alignment horizontal="center" vertical="center"/>
      <protection locked="0" hidden="1"/>
    </xf>
    <xf numFmtId="4" fontId="10" fillId="0" borderId="128" xfId="6" applyNumberFormat="1" applyFont="1" applyBorder="1" applyAlignment="1" applyProtection="1">
      <alignment horizontal="center" vertical="center"/>
      <protection locked="0" hidden="1"/>
    </xf>
    <xf numFmtId="0" fontId="11" fillId="0" borderId="0" xfId="6" applyFont="1" applyAlignment="1">
      <alignment horizontal="left" vertical="center" wrapText="1"/>
    </xf>
    <xf numFmtId="0" fontId="5" fillId="0" borderId="0" xfId="6" applyFont="1" applyAlignment="1">
      <alignment vertical="center" wrapText="1"/>
    </xf>
    <xf numFmtId="0" fontId="11" fillId="0" borderId="0" xfId="6" applyFont="1" applyAlignment="1">
      <alignment vertical="center" wrapText="1"/>
    </xf>
  </cellXfs>
  <cellStyles count="7">
    <cellStyle name="Normal" xfId="0" builtinId="0"/>
    <cellStyle name="Normal 2" xfId="1"/>
    <cellStyle name="Normal 4" xfId="2"/>
    <cellStyle name="Normal_Kainos skaiciavimai_Kvedarna_2007" xfId="3"/>
    <cellStyle name="Comma 2" xfId="4"/>
    <cellStyle name="Normal 2 3" xfId="5"/>
    <cellStyle name="Normal 7" xfId="6"/>
  </cellStyles>
  <dxfs count="3">
    <dxf>
      <font>
        <b val="0"/>
        <i val="0"/>
        <condense val="0"/>
        <extend val="0"/>
        <color indexed="9"/>
      </font>
    </dxf>
    <dxf>
      <font>
        <condense val="0"/>
        <extend val="0"/>
        <color indexed="10"/>
      </font>
    </dxf>
    <dxf>
      <font>
        <condense val="0"/>
        <extend val="0"/>
        <color indexed="12"/>
      </font>
    </dxf>
  </dxfs>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styles" Target="styles.xml" /><Relationship Id="rId15" Type="http://schemas.openxmlformats.org/officeDocument/2006/relationships/theme" Target="theme/theme1.xml" /><Relationship Id="rId16" Type="http://schemas.openxmlformats.org/officeDocument/2006/relationships/calcChain" Target="calcChain.xml" /><Relationship Id="rId17"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&#65279;<?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&#65279;<?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&#65279;<?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&#65279;<?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&#65279;<?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&#65279;<?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&#65279;<?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r="http://schemas.openxmlformats.org/officeDocument/2006/relationships" xmlns="http://schemas.openxmlformats.org/spreadsheetml/2006/main">
  <sheetPr codeName="Sheet1"/>
  <sheetViews>
    <sheetView tabSelected="1" workbookViewId="0"/>
  </sheetViews>
  <sheetFormatPr defaultColWidth="9.140625" defaultRowHeight="15"/>
  <cols>
    <col min="1" max="2" width="9.140625" style="5"/>
    <col min="3" max="3" width="10.14063" style="5" customWidth="1"/>
    <col min="4" max="4" width="58.14063" style="5" customWidth="1"/>
    <col min="5" max="5" width="25.85547" style="5" customWidth="1"/>
    <col min="6" max="6" width="31.14063" style="5" customWidth="1"/>
    <col min="7" max="16384" width="9.140625" style="5"/>
  </cols>
  <sheetData>
    <row r="1" ht="15.75">
      <c r="A1" s="6" t="s">
        <v>0</v>
      </c>
      <c r="B1" s="7"/>
      <c r="C1" s="7"/>
      <c r="D1" s="7"/>
      <c r="E1" s="7"/>
    </row>
    <row r="2" ht="15.75">
      <c r="A2" s="6" t="s">
        <v>1</v>
      </c>
      <c r="B2" s="7"/>
      <c r="C2" s="7"/>
      <c r="D2" s="7"/>
      <c r="E2" s="7"/>
    </row>
    <row r="3" ht="15.75">
      <c r="A3" s="7"/>
      <c r="B3" s="7"/>
      <c r="C3" s="7"/>
      <c r="D3" s="7"/>
      <c r="E3" s="7"/>
    </row>
    <row r="4" ht="15.75">
      <c r="A4" s="7"/>
      <c r="B4" s="7"/>
      <c r="C4" s="7"/>
      <c r="D4" s="7"/>
      <c r="E4" s="7"/>
    </row>
    <row r="5" ht="15.75">
      <c r="A5" s="8" t="s">
        <v>2</v>
      </c>
      <c r="B5" s="7"/>
      <c r="C5" s="7"/>
      <c r="D5" s="7"/>
      <c r="E5" s="7"/>
    </row>
    <row r="6" ht="15.75">
      <c r="A6" s="7"/>
      <c r="B6" s="7"/>
      <c r="C6" s="7"/>
      <c r="D6" s="7"/>
      <c r="E6" s="7"/>
    </row>
    <row r="8" ht="29.25" customHeight="1">
      <c r="C8" s="9" t="s">
        <v>3</v>
      </c>
      <c r="D8" s="9"/>
      <c r="E8" s="9"/>
    </row>
    <row r="9" ht="15.75">
      <c r="C9" s="10" t="s">
        <v>4</v>
      </c>
      <c r="D9" s="10" t="s">
        <v>5</v>
      </c>
      <c r="E9" s="11" t="s">
        <v>6</v>
      </c>
    </row>
    <row r="10">
      <c r="C10" s="12" t="s">
        <v>7</v>
      </c>
      <c r="D10" s="13" t="s">
        <v>8</v>
      </c>
      <c r="E10" s="14"/>
    </row>
    <row r="11">
      <c r="C11" s="12" t="s">
        <v>9</v>
      </c>
      <c r="D11" s="15" t="s">
        <v>10</v>
      </c>
      <c r="E11" s="12">
        <v>4</v>
      </c>
    </row>
    <row r="12">
      <c r="C12" s="12" t="s">
        <v>9</v>
      </c>
      <c r="D12" s="15" t="s">
        <v>11</v>
      </c>
      <c r="E12" s="16" t="s">
        <v>12</v>
      </c>
    </row>
    <row r="13">
      <c r="C13" s="17" t="s">
        <v>9</v>
      </c>
      <c r="D13" s="18" t="s">
        <v>13</v>
      </c>
      <c r="E13" s="17" t="s">
        <v>12</v>
      </c>
    </row>
    <row r="14">
      <c r="C14" s="19" t="s">
        <v>14</v>
      </c>
      <c r="D14" s="20" t="s">
        <v>15</v>
      </c>
      <c r="E14" s="19"/>
    </row>
    <row r="15">
      <c r="C15" s="21" t="s">
        <v>16</v>
      </c>
      <c r="D15" s="22" t="s">
        <v>17</v>
      </c>
      <c r="E15" s="21" t="s">
        <v>18</v>
      </c>
    </row>
    <row r="16">
      <c r="C16" s="12" t="s">
        <v>19</v>
      </c>
      <c r="D16" s="23" t="s">
        <v>20</v>
      </c>
      <c r="E16" s="12" t="s">
        <v>21</v>
      </c>
    </row>
    <row r="17">
      <c r="C17" s="12" t="s">
        <v>22</v>
      </c>
      <c r="D17" s="23" t="s">
        <v>23</v>
      </c>
      <c r="E17" s="12">
        <v>50</v>
      </c>
    </row>
    <row r="18">
      <c r="C18" s="12" t="s">
        <v>24</v>
      </c>
      <c r="D18" s="24" t="s">
        <v>25</v>
      </c>
      <c r="E18" s="17">
        <v>30</v>
      </c>
    </row>
    <row r="19">
      <c r="C19" s="12" t="s">
        <v>26</v>
      </c>
      <c r="D19" s="24" t="s">
        <v>27</v>
      </c>
      <c r="E19" s="17">
        <v>20</v>
      </c>
    </row>
    <row r="20" ht="51">
      <c r="C20" s="17" t="s">
        <v>28</v>
      </c>
      <c r="D20" s="24" t="s">
        <v>29</v>
      </c>
      <c r="E20" s="17">
        <v>35</v>
      </c>
    </row>
    <row r="21">
      <c r="C21" s="19" t="s">
        <v>30</v>
      </c>
      <c r="D21" s="20" t="s">
        <v>31</v>
      </c>
      <c r="E21" s="19"/>
    </row>
    <row r="22" ht="51">
      <c r="C22" s="17" t="s">
        <v>32</v>
      </c>
      <c r="D22" s="24" t="s">
        <v>33</v>
      </c>
      <c r="E22" s="17">
        <v>10</v>
      </c>
    </row>
    <row r="23" ht="15.75">
      <c r="C23" s="25" t="s">
        <v>34</v>
      </c>
      <c r="D23" s="26" t="s">
        <v>35</v>
      </c>
      <c r="E23" s="25">
        <v>5</v>
      </c>
    </row>
    <row r="24">
      <c r="C24" s="19" t="s">
        <v>36</v>
      </c>
      <c r="D24" s="20" t="s">
        <v>37</v>
      </c>
      <c r="E24" s="19"/>
    </row>
    <row r="25" ht="25.5">
      <c r="C25" s="17" t="s">
        <v>38</v>
      </c>
      <c r="D25" s="23" t="s">
        <v>39</v>
      </c>
      <c r="E25" s="27" t="s">
        <v>40</v>
      </c>
    </row>
    <row r="26" ht="25.5">
      <c r="C26" s="17" t="s">
        <v>41</v>
      </c>
      <c r="D26" s="24" t="s">
        <v>42</v>
      </c>
      <c r="E26" s="27" t="s">
        <v>43</v>
      </c>
    </row>
    <row r="27">
      <c r="C27" s="17" t="s">
        <v>44</v>
      </c>
      <c r="D27" s="24" t="s">
        <v>45</v>
      </c>
      <c r="E27" s="27">
        <v>7</v>
      </c>
    </row>
    <row r="28" ht="25.5">
      <c r="C28" s="17" t="s">
        <v>46</v>
      </c>
      <c r="D28" s="23" t="s">
        <v>47</v>
      </c>
      <c r="E28" s="28">
        <v>6</v>
      </c>
    </row>
    <row r="29">
      <c r="C29" s="12" t="s">
        <v>48</v>
      </c>
      <c r="D29" s="29" t="s">
        <v>49</v>
      </c>
      <c r="E29" s="30">
        <v>4</v>
      </c>
    </row>
    <row r="30" ht="25.5">
      <c r="C30" s="12" t="s">
        <v>50</v>
      </c>
      <c r="D30" s="23" t="s">
        <v>51</v>
      </c>
      <c r="E30" s="12">
        <v>6</v>
      </c>
    </row>
    <row r="31">
      <c r="C31" s="19" t="s">
        <v>52</v>
      </c>
      <c r="D31" s="20" t="s">
        <v>53</v>
      </c>
      <c r="E31" s="31"/>
    </row>
    <row r="32">
      <c r="C32" s="12" t="s">
        <v>54</v>
      </c>
      <c r="D32" s="15" t="s">
        <v>55</v>
      </c>
      <c r="E32" s="12">
        <v>7</v>
      </c>
    </row>
    <row r="33" ht="26.25">
      <c r="C33" s="25" t="s">
        <v>56</v>
      </c>
      <c r="D33" s="32" t="s">
        <v>57</v>
      </c>
      <c r="E33" s="25">
        <v>10</v>
      </c>
    </row>
    <row r="34">
      <c r="C34" s="33"/>
      <c r="E34" s="34"/>
    </row>
    <row r="35">
      <c r="D35" s="35"/>
    </row>
  </sheetData>
  <sheetProtection sheet="1" objects="1" scenarios="1" password="F757"/>
  <mergeCells count="1">
    <mergeCell ref="C8:E8"/>
  </mergeCells>
  <pageSetup r:id="rId1" paperSize="9" orientation="portrait" horizontalDpi="300" verticalDpi="300"/>
</worksheet>
</file>

<file path=xl/worksheets/sheet10.xml><?xml version="1.0" encoding="utf-8"?>
<worksheet xmlns:r="http://schemas.openxmlformats.org/officeDocument/2006/relationships" xmlns="http://schemas.openxmlformats.org/spreadsheetml/2006/main">
  <sheetPr codeName="Sheet1">
    <pageSetUpPr fitToPage="1"/>
  </sheetPr>
  <sheetViews>
    <sheetView zoomScale="80" zoomScaleNormal="80" workbookViewId="0"/>
  </sheetViews>
  <sheetFormatPr defaultColWidth="9.140625" defaultRowHeight="15"/>
  <cols>
    <col min="1" max="2" width="9.140625" style="5"/>
    <col min="3" max="3" width="61.42578" style="5" customWidth="1"/>
    <col min="4" max="4" width="11" style="5" customWidth="1"/>
    <col min="5" max="5" width="14.42578" style="5" customWidth="1"/>
    <col min="6" max="6" width="14.14063" style="5" customWidth="1"/>
    <col min="7" max="7" width="14.71094" style="5" customWidth="1"/>
    <col min="8" max="8" width="15.57031" style="5" customWidth="1"/>
    <col min="9" max="9" width="13.85547" style="5" customWidth="1"/>
    <col min="10" max="10" width="11.57031" style="5" customWidth="1"/>
    <col min="11" max="11" width="11.85547" style="5" customWidth="1"/>
    <col min="12" max="12" width="12.14063" style="5" customWidth="1"/>
    <col min="13" max="13" width="20.85547" style="5" customWidth="1"/>
    <col min="14" max="16" width="16.28516" style="5" customWidth="1"/>
    <col min="17" max="17" width="23.28516" style="5" customWidth="1"/>
    <col min="18" max="18" width="13.28516" style="5" customWidth="1"/>
    <col min="19" max="16384" width="9.140625" style="5"/>
  </cols>
  <sheetData>
    <row r="1" ht="15.75">
      <c r="A1" s="6" t="s">
        <v>0</v>
      </c>
      <c r="B1" s="7"/>
      <c r="C1" s="7"/>
      <c r="D1" s="7"/>
      <c r="E1" s="7"/>
      <c r="F1" s="7"/>
      <c r="G1" s="7"/>
      <c r="H1" s="7"/>
      <c r="I1" s="7"/>
      <c r="J1" s="7"/>
      <c r="K1" s="7"/>
      <c r="L1" s="7"/>
      <c r="M1" s="7"/>
      <c r="N1" s="7"/>
      <c r="O1" s="7"/>
      <c r="P1" s="7"/>
      <c r="Q1" s="7"/>
    </row>
    <row r="2" ht="15.75">
      <c r="A2" s="6" t="s">
        <v>1</v>
      </c>
      <c r="B2" s="7"/>
      <c r="C2" s="7"/>
      <c r="D2" s="7"/>
      <c r="E2" s="7"/>
      <c r="F2" s="7"/>
      <c r="G2" s="7"/>
      <c r="H2" s="7"/>
      <c r="I2" s="7"/>
      <c r="J2" s="7"/>
      <c r="K2" s="7"/>
      <c r="L2" s="7"/>
      <c r="M2" s="7"/>
      <c r="N2" s="7"/>
      <c r="O2" s="7"/>
      <c r="P2" s="7"/>
      <c r="Q2" s="7"/>
    </row>
    <row r="3" ht="15.75">
      <c r="A3" s="7"/>
      <c r="B3" s="7"/>
      <c r="C3" s="7"/>
      <c r="D3" s="7"/>
      <c r="E3" s="7"/>
      <c r="F3" s="7"/>
      <c r="G3" s="7"/>
      <c r="H3" s="7"/>
      <c r="I3" s="7"/>
      <c r="J3" s="7"/>
      <c r="K3" s="7"/>
      <c r="L3" s="7"/>
      <c r="M3" s="7"/>
      <c r="N3" s="7"/>
      <c r="O3" s="7"/>
      <c r="P3" s="7"/>
      <c r="Q3" s="7"/>
    </row>
    <row r="4" ht="15.75">
      <c r="A4" s="7"/>
      <c r="B4" s="7"/>
      <c r="C4" s="7"/>
      <c r="D4" s="7"/>
      <c r="E4" s="7"/>
      <c r="F4" s="7"/>
      <c r="G4" s="7"/>
      <c r="H4" s="7"/>
      <c r="I4" s="7"/>
      <c r="J4" s="7"/>
      <c r="K4" s="7"/>
      <c r="L4" s="7"/>
      <c r="M4" s="7"/>
      <c r="N4" s="7"/>
      <c r="O4" s="7"/>
      <c r="P4" s="7"/>
      <c r="Q4" s="7"/>
    </row>
    <row r="5" ht="15.75">
      <c r="A5" s="8" t="s">
        <v>1042</v>
      </c>
      <c r="B5" s="7"/>
      <c r="C5" s="7"/>
      <c r="D5" s="7"/>
      <c r="E5" s="7"/>
      <c r="F5" s="7"/>
      <c r="G5" s="7"/>
      <c r="H5" s="7"/>
      <c r="I5" s="7"/>
      <c r="J5" s="7"/>
      <c r="K5" s="7"/>
      <c r="L5" s="7"/>
      <c r="M5" s="7"/>
      <c r="N5" s="7"/>
      <c r="O5" s="7"/>
      <c r="P5" s="7"/>
      <c r="Q5" s="7"/>
    </row>
    <row r="6" ht="15.75">
      <c r="A6" s="7"/>
      <c r="B6" s="7"/>
      <c r="C6" s="7"/>
      <c r="D6" s="7"/>
      <c r="E6" s="7"/>
      <c r="F6" s="7"/>
      <c r="G6" s="7"/>
      <c r="H6" s="7"/>
      <c r="I6" s="7"/>
      <c r="J6" s="7"/>
      <c r="K6" s="7"/>
      <c r="L6" s="7"/>
      <c r="M6" s="7"/>
      <c r="N6" s="7"/>
      <c r="O6" s="7"/>
      <c r="P6" s="7"/>
      <c r="Q6" s="7"/>
    </row>
    <row r="8">
      <c r="B8" s="1043" t="s">
        <v>1043</v>
      </c>
      <c r="C8" s="1043"/>
      <c r="D8" s="1043"/>
      <c r="E8" s="1043"/>
      <c r="F8" s="1043"/>
      <c r="G8" s="1043"/>
      <c r="H8" s="1043"/>
      <c r="I8" s="1043"/>
      <c r="J8" s="1043"/>
      <c r="K8" s="1043"/>
      <c r="L8" s="1043"/>
      <c r="M8" s="1043"/>
      <c r="N8" s="1043"/>
      <c r="O8" s="1043"/>
      <c r="P8" s="1043"/>
      <c r="Q8" s="1043"/>
    </row>
    <row r="9" ht="101.25" customHeight="1">
      <c r="B9" s="1044" t="s">
        <v>4</v>
      </c>
      <c r="C9" s="1045" t="s">
        <v>597</v>
      </c>
      <c r="D9" s="1046" t="s">
        <v>246</v>
      </c>
      <c r="E9" s="1047" t="s">
        <v>247</v>
      </c>
      <c r="F9" s="1048" t="s">
        <v>248</v>
      </c>
      <c r="G9" s="1049" t="s">
        <v>249</v>
      </c>
      <c r="H9" s="1050" t="s">
        <v>250</v>
      </c>
      <c r="I9" s="1051" t="s">
        <v>251</v>
      </c>
      <c r="J9" s="1048" t="s">
        <v>252</v>
      </c>
      <c r="K9" s="1049" t="s">
        <v>253</v>
      </c>
      <c r="L9" s="1052" t="s">
        <v>254</v>
      </c>
      <c r="M9" s="1053" t="s">
        <v>255</v>
      </c>
      <c r="N9" s="1054" t="s">
        <v>256</v>
      </c>
      <c r="O9" s="1055" t="s">
        <v>257</v>
      </c>
      <c r="P9" s="1055" t="s">
        <v>258</v>
      </c>
      <c r="Q9" s="1056" t="s">
        <v>259</v>
      </c>
    </row>
    <row r="10" ht="16.5">
      <c r="A10" s="1057"/>
      <c r="B10" s="1058" t="s">
        <v>69</v>
      </c>
      <c r="C10" s="1058" t="s">
        <v>598</v>
      </c>
      <c r="D10" s="1059">
        <f t="shared" ref="D10:Q10" si="0">D11+D15+D22+D25+D31+D34</f>
        <v>3858.4722960697204</v>
      </c>
      <c r="E10" s="1060">
        <f t="shared" si="0"/>
        <v>938.15606414977742</v>
      </c>
      <c r="F10" s="1061">
        <f t="shared" si="0"/>
        <v>225.9685902498959</v>
      </c>
      <c r="G10" s="1062">
        <f t="shared" si="0"/>
        <v>52.170484253769963</v>
      </c>
      <c r="H10" s="1063">
        <f t="shared" si="0"/>
        <v>660.0169896461116</v>
      </c>
      <c r="I10" s="1064">
        <f t="shared" si="0"/>
        <v>2159.9439319394087</v>
      </c>
      <c r="J10" s="1061">
        <f t="shared" si="0"/>
        <v>983.77895502333718</v>
      </c>
      <c r="K10" s="1062">
        <f t="shared" si="0"/>
        <v>594.24885732983182</v>
      </c>
      <c r="L10" s="1063">
        <f t="shared" si="0"/>
        <v>581.91611958623992</v>
      </c>
      <c r="M10" s="1065">
        <f t="shared" si="0"/>
        <v>697.05936562390275</v>
      </c>
      <c r="N10" s="1066">
        <f t="shared" si="0"/>
        <v>28.163867301543295</v>
      </c>
      <c r="O10" s="1062">
        <f t="shared" si="0"/>
        <v>28.163867301543295</v>
      </c>
      <c r="P10" s="1063">
        <f t="shared" si="0"/>
        <v>0</v>
      </c>
      <c r="Q10" s="1060">
        <f t="shared" si="0"/>
        <v>35.149067055087983</v>
      </c>
      <c r="R10" s="34"/>
    </row>
    <row r="11">
      <c r="B11" s="1067" t="s">
        <v>71</v>
      </c>
      <c r="C11" s="1068" t="s">
        <v>8</v>
      </c>
      <c r="D11" s="1069">
        <f>E11+I11+M11+N11+Q11</f>
        <v>11.737500000000001</v>
      </c>
      <c r="E11" s="1070">
        <f t="shared" ref="E11:E37" si="1">SUM(F11:H11)</f>
        <v>0</v>
      </c>
      <c r="F11" s="1071">
        <f>SUM(F12:F14)</f>
        <v>0</v>
      </c>
      <c r="G11" s="1072">
        <f>SUM(G12:G14)</f>
        <v>0</v>
      </c>
      <c r="H11" s="1073">
        <f>SUM(H12:H14)</f>
        <v>0</v>
      </c>
      <c r="I11" s="1074">
        <f t="shared" ref="I11:I37" si="2">SUM(J11:L11)</f>
        <v>11.737500000000001</v>
      </c>
      <c r="J11" s="1071">
        <f t="shared" ref="J11:Q11" si="3">SUM(J12:J14)</f>
        <v>0</v>
      </c>
      <c r="K11" s="1072">
        <f t="shared" si="3"/>
        <v>11.737500000000001</v>
      </c>
      <c r="L11" s="1073">
        <f t="shared" si="3"/>
        <v>0</v>
      </c>
      <c r="M11" s="1075">
        <f t="shared" si="3"/>
        <v>0</v>
      </c>
      <c r="N11" s="1076">
        <f>SUM(O11:P11)</f>
        <v>0</v>
      </c>
      <c r="O11" s="1072">
        <f t="shared" si="3"/>
        <v>0</v>
      </c>
      <c r="P11" s="1073">
        <f t="shared" si="3"/>
        <v>0</v>
      </c>
      <c r="Q11" s="1070">
        <f t="shared" si="3"/>
        <v>0</v>
      </c>
    </row>
    <row r="12">
      <c r="B12" s="1077" t="s">
        <v>73</v>
      </c>
      <c r="C12" s="1078" t="s">
        <v>10</v>
      </c>
      <c r="D12" s="1069">
        <f>E12+I12+M12+N12+Q12</f>
        <v>11.737500000000001</v>
      </c>
      <c r="E12" s="1070">
        <f t="shared" si="1"/>
        <v>0</v>
      </c>
      <c r="F12" s="1079">
        <f t="shared" ref="F12:H14" si="4">SUM(F40,F68,F118)</f>
        <v>0</v>
      </c>
      <c r="G12" s="1080">
        <f t="shared" si="4"/>
        <v>0</v>
      </c>
      <c r="H12" s="1081">
        <f t="shared" si="4"/>
        <v>0</v>
      </c>
      <c r="I12" s="1074">
        <f t="shared" si="2"/>
        <v>11.737500000000001</v>
      </c>
      <c r="J12" s="1079">
        <f t="shared" ref="J12:M14" si="5">SUM(J40,J68,J118)</f>
        <v>0</v>
      </c>
      <c r="K12" s="1080">
        <f t="shared" si="5"/>
        <v>11.737500000000001</v>
      </c>
      <c r="L12" s="1081">
        <f t="shared" si="5"/>
        <v>0</v>
      </c>
      <c r="M12" s="1082">
        <f t="shared" si="5"/>
        <v>0</v>
      </c>
      <c r="N12" s="1076">
        <f t="shared" ref="N12:N37" si="6">SUM(O12:P12)</f>
        <v>0</v>
      </c>
      <c r="O12" s="1083">
        <f t="shared" ref="O12:Q14" si="7">SUM(O40,O68,O118)</f>
        <v>0</v>
      </c>
      <c r="P12" s="1084">
        <f t="shared" si="7"/>
        <v>0</v>
      </c>
      <c r="Q12" s="1070">
        <f t="shared" si="7"/>
        <v>0</v>
      </c>
    </row>
    <row r="13">
      <c r="B13" s="1077" t="s">
        <v>75</v>
      </c>
      <c r="C13" s="1078" t="s">
        <v>11</v>
      </c>
      <c r="D13" s="1069">
        <f t="shared" ref="D13:D14" si="8">E13+I13+M13+N13+Q13</f>
        <v>0</v>
      </c>
      <c r="E13" s="1070">
        <f t="shared" si="1"/>
        <v>0</v>
      </c>
      <c r="F13" s="1079">
        <f t="shared" si="4"/>
        <v>0</v>
      </c>
      <c r="G13" s="1080">
        <f t="shared" si="4"/>
        <v>0</v>
      </c>
      <c r="H13" s="1081">
        <f t="shared" si="4"/>
        <v>0</v>
      </c>
      <c r="I13" s="1074">
        <f t="shared" si="2"/>
        <v>0</v>
      </c>
      <c r="J13" s="1079">
        <f t="shared" si="5"/>
        <v>0</v>
      </c>
      <c r="K13" s="1080">
        <f t="shared" si="5"/>
        <v>0</v>
      </c>
      <c r="L13" s="1081">
        <f t="shared" si="5"/>
        <v>0</v>
      </c>
      <c r="M13" s="1082">
        <f t="shared" si="5"/>
        <v>0</v>
      </c>
      <c r="N13" s="1076">
        <f t="shared" si="6"/>
        <v>0</v>
      </c>
      <c r="O13" s="1083">
        <f t="shared" si="7"/>
        <v>0</v>
      </c>
      <c r="P13" s="1084">
        <f t="shared" si="7"/>
        <v>0</v>
      </c>
      <c r="Q13" s="1070">
        <f t="shared" si="7"/>
        <v>0</v>
      </c>
    </row>
    <row r="14">
      <c r="B14" s="1077" t="s">
        <v>599</v>
      </c>
      <c r="C14" s="1078" t="s">
        <v>13</v>
      </c>
      <c r="D14" s="1069">
        <f t="shared" si="8"/>
        <v>0</v>
      </c>
      <c r="E14" s="1070">
        <f t="shared" si="1"/>
        <v>0</v>
      </c>
      <c r="F14" s="1079">
        <f t="shared" si="4"/>
        <v>0</v>
      </c>
      <c r="G14" s="1080">
        <f t="shared" si="4"/>
        <v>0</v>
      </c>
      <c r="H14" s="1081">
        <f t="shared" si="4"/>
        <v>0</v>
      </c>
      <c r="I14" s="1074">
        <f t="shared" si="2"/>
        <v>0</v>
      </c>
      <c r="J14" s="1079">
        <f t="shared" si="5"/>
        <v>0</v>
      </c>
      <c r="K14" s="1080">
        <f t="shared" si="5"/>
        <v>0</v>
      </c>
      <c r="L14" s="1081">
        <f t="shared" si="5"/>
        <v>0</v>
      </c>
      <c r="M14" s="1082">
        <f t="shared" si="5"/>
        <v>0</v>
      </c>
      <c r="N14" s="1076">
        <f t="shared" si="6"/>
        <v>0</v>
      </c>
      <c r="O14" s="1083">
        <f t="shared" si="7"/>
        <v>0</v>
      </c>
      <c r="P14" s="1084">
        <f t="shared" si="7"/>
        <v>0</v>
      </c>
      <c r="Q14" s="1070">
        <f t="shared" si="7"/>
        <v>0</v>
      </c>
    </row>
    <row r="15">
      <c r="B15" s="1067" t="s">
        <v>77</v>
      </c>
      <c r="C15" s="1085" t="s">
        <v>15</v>
      </c>
      <c r="D15" s="1086">
        <f>E15+I15+M15+N15+Q15</f>
        <v>3685.8626270067834</v>
      </c>
      <c r="E15" s="1087">
        <f t="shared" si="1"/>
        <v>914.39755599357363</v>
      </c>
      <c r="F15" s="1071">
        <f>SUM(F16:F21)</f>
        <v>215.61913162358155</v>
      </c>
      <c r="G15" s="1072">
        <f>SUM(G16:G21)</f>
        <v>49.950603925731642</v>
      </c>
      <c r="H15" s="1073">
        <f>SUM(H16:H21)</f>
        <v>648.82782044426051</v>
      </c>
      <c r="I15" s="1088">
        <f t="shared" si="2"/>
        <v>2074.656071514024</v>
      </c>
      <c r="J15" s="1071">
        <f t="shared" ref="J15:Q15" si="9">SUM(J16:J21)</f>
        <v>955.73430975737699</v>
      </c>
      <c r="K15" s="1072">
        <f t="shared" si="9"/>
        <v>558.95906293275857</v>
      </c>
      <c r="L15" s="1073">
        <f t="shared" si="9"/>
        <v>559.96269882388856</v>
      </c>
      <c r="M15" s="1075">
        <f t="shared" si="9"/>
        <v>695.91660173726973</v>
      </c>
      <c r="N15" s="1089">
        <f t="shared" si="6"/>
        <v>0.29852107987530718</v>
      </c>
      <c r="O15" s="1090">
        <f t="shared" si="9"/>
        <v>0.29852107987530718</v>
      </c>
      <c r="P15" s="1091">
        <f t="shared" si="9"/>
        <v>0</v>
      </c>
      <c r="Q15" s="1070">
        <f t="shared" si="9"/>
        <v>0.59387668204091915</v>
      </c>
    </row>
    <row r="16">
      <c r="B16" s="1077" t="s">
        <v>79</v>
      </c>
      <c r="C16" s="1078" t="s">
        <v>17</v>
      </c>
      <c r="D16" s="1069">
        <f t="shared" ref="D16:D21" si="10">E16+I16+M16+N16+Q16</f>
        <v>844.46501743990268</v>
      </c>
      <c r="E16" s="1070">
        <f t="shared" si="1"/>
        <v>79.273108105461418</v>
      </c>
      <c r="F16" s="1079">
        <f t="shared" ref="F16:H21" si="11">SUM(F44,F72,F122)</f>
        <v>21.039255638892904</v>
      </c>
      <c r="G16" s="1080">
        <f t="shared" si="11"/>
        <v>25.032360753619816</v>
      </c>
      <c r="H16" s="1081">
        <f t="shared" si="11"/>
        <v>33.201491712948695</v>
      </c>
      <c r="I16" s="1074">
        <f t="shared" si="2"/>
        <v>760.87370803314343</v>
      </c>
      <c r="J16" s="1079">
        <f t="shared" ref="J16:Q21" si="12">SUM(J44,J72,J122)</f>
        <v>48.52233764873445</v>
      </c>
      <c r="K16" s="1080">
        <f t="shared" si="12"/>
        <v>237.5041208828722</v>
      </c>
      <c r="L16" s="1081">
        <f t="shared" si="12"/>
        <v>474.84724950153674</v>
      </c>
      <c r="M16" s="1082">
        <f t="shared" si="12"/>
        <v>3.4440478024347643</v>
      </c>
      <c r="N16" s="1076">
        <f t="shared" si="6"/>
        <v>0.29241808708373318</v>
      </c>
      <c r="O16" s="1083">
        <f t="shared" ref="O16:Q20" si="13">SUM(O44,O72,O122)</f>
        <v>0.29241808708373318</v>
      </c>
      <c r="P16" s="1084">
        <f t="shared" si="13"/>
        <v>0</v>
      </c>
      <c r="Q16" s="1070">
        <f t="shared" si="13"/>
        <v>0.5817354117792225</v>
      </c>
    </row>
    <row r="17">
      <c r="B17" s="1077" t="s">
        <v>87</v>
      </c>
      <c r="C17" s="1078" t="s">
        <v>600</v>
      </c>
      <c r="D17" s="1069">
        <f t="shared" si="10"/>
        <v>41.638586137584049</v>
      </c>
      <c r="E17" s="1070">
        <f t="shared" si="1"/>
        <v>27.028986321910647</v>
      </c>
      <c r="F17" s="1079">
        <f t="shared" si="11"/>
        <v>24.308344766355098</v>
      </c>
      <c r="G17" s="1080">
        <f t="shared" si="11"/>
        <v>0</v>
      </c>
      <c r="H17" s="1081">
        <f t="shared" si="11"/>
        <v>2.7206415555555501</v>
      </c>
      <c r="I17" s="1074">
        <f t="shared" si="2"/>
        <v>14.6095998156734</v>
      </c>
      <c r="J17" s="1079">
        <f t="shared" si="12"/>
        <v>0</v>
      </c>
      <c r="K17" s="1080">
        <f t="shared" si="12"/>
        <v>14.6095998156734</v>
      </c>
      <c r="L17" s="1081">
        <f t="shared" si="12"/>
        <v>0</v>
      </c>
      <c r="M17" s="1082">
        <f t="shared" si="12"/>
        <v>0</v>
      </c>
      <c r="N17" s="1076">
        <f t="shared" si="6"/>
        <v>0</v>
      </c>
      <c r="O17" s="1083">
        <f t="shared" si="13"/>
        <v>0</v>
      </c>
      <c r="P17" s="1084">
        <f t="shared" si="13"/>
        <v>0</v>
      </c>
      <c r="Q17" s="1070">
        <f t="shared" si="13"/>
        <v>0</v>
      </c>
    </row>
    <row r="18">
      <c r="B18" s="1092" t="s">
        <v>97</v>
      </c>
      <c r="C18" s="1078" t="s">
        <v>23</v>
      </c>
      <c r="D18" s="1069">
        <f t="shared" si="10"/>
        <v>2180.8886985035128</v>
      </c>
      <c r="E18" s="1070">
        <f t="shared" si="1"/>
        <v>612.21274623419401</v>
      </c>
      <c r="F18" s="1079">
        <f t="shared" si="11"/>
        <v>0</v>
      </c>
      <c r="G18" s="1080">
        <f t="shared" si="11"/>
        <v>0</v>
      </c>
      <c r="H18" s="1081">
        <f t="shared" si="11"/>
        <v>612.21274623419401</v>
      </c>
      <c r="I18" s="1074">
        <f t="shared" si="2"/>
        <v>876.27527828938605</v>
      </c>
      <c r="J18" s="1079">
        <f t="shared" si="12"/>
        <v>876.27527828938605</v>
      </c>
      <c r="K18" s="1080">
        <f t="shared" si="12"/>
        <v>0</v>
      </c>
      <c r="L18" s="1081">
        <f t="shared" si="12"/>
        <v>0</v>
      </c>
      <c r="M18" s="1082">
        <f t="shared" si="12"/>
        <v>692.400673979933</v>
      </c>
      <c r="N18" s="1076">
        <f t="shared" si="6"/>
        <v>0</v>
      </c>
      <c r="O18" s="1083">
        <f t="shared" si="13"/>
        <v>0</v>
      </c>
      <c r="P18" s="1084">
        <f t="shared" si="13"/>
        <v>0</v>
      </c>
      <c r="Q18" s="1070">
        <f t="shared" si="13"/>
        <v>0</v>
      </c>
    </row>
    <row r="19">
      <c r="B19" s="1092" t="s">
        <v>601</v>
      </c>
      <c r="C19" s="1093" t="s">
        <v>25</v>
      </c>
      <c r="D19" s="1069">
        <f t="shared" si="10"/>
        <v>0</v>
      </c>
      <c r="E19" s="1070">
        <f t="shared" ref="E19:E20" si="14">SUM(F19:H19)</f>
        <v>0</v>
      </c>
      <c r="F19" s="1079">
        <f t="shared" si="11"/>
        <v>0</v>
      </c>
      <c r="G19" s="1080">
        <f t="shared" si="11"/>
        <v>0</v>
      </c>
      <c r="H19" s="1081">
        <f t="shared" si="11"/>
        <v>0</v>
      </c>
      <c r="I19" s="1074">
        <f t="shared" si="2"/>
        <v>0</v>
      </c>
      <c r="J19" s="1079">
        <f t="shared" si="12"/>
        <v>0</v>
      </c>
      <c r="K19" s="1080">
        <f t="shared" si="12"/>
        <v>0</v>
      </c>
      <c r="L19" s="1081">
        <f t="shared" si="12"/>
        <v>0</v>
      </c>
      <c r="M19" s="1082">
        <f t="shared" si="12"/>
        <v>0</v>
      </c>
      <c r="N19" s="1076">
        <f t="shared" si="6"/>
        <v>0</v>
      </c>
      <c r="O19" s="1083">
        <f t="shared" si="13"/>
        <v>0</v>
      </c>
      <c r="P19" s="1084">
        <f t="shared" si="13"/>
        <v>0</v>
      </c>
      <c r="Q19" s="1070">
        <f t="shared" si="13"/>
        <v>0</v>
      </c>
    </row>
    <row r="20">
      <c r="B20" s="1092" t="s">
        <v>602</v>
      </c>
      <c r="C20" s="1093" t="s">
        <v>27</v>
      </c>
      <c r="D20" s="1069">
        <f t="shared" si="10"/>
        <v>0</v>
      </c>
      <c r="E20" s="1070">
        <f t="shared" si="14"/>
        <v>0</v>
      </c>
      <c r="F20" s="1079">
        <f t="shared" si="11"/>
        <v>0</v>
      </c>
      <c r="G20" s="1080">
        <f t="shared" si="11"/>
        <v>0</v>
      </c>
      <c r="H20" s="1081">
        <f t="shared" si="11"/>
        <v>0</v>
      </c>
      <c r="I20" s="1074">
        <f t="shared" si="2"/>
        <v>0</v>
      </c>
      <c r="J20" s="1079">
        <f t="shared" si="12"/>
        <v>0</v>
      </c>
      <c r="K20" s="1080">
        <f t="shared" si="12"/>
        <v>0</v>
      </c>
      <c r="L20" s="1081">
        <f t="shared" si="12"/>
        <v>0</v>
      </c>
      <c r="M20" s="1082">
        <f t="shared" si="12"/>
        <v>0</v>
      </c>
      <c r="N20" s="1076">
        <f t="shared" si="6"/>
        <v>0</v>
      </c>
      <c r="O20" s="1083">
        <f t="shared" si="13"/>
        <v>0</v>
      </c>
      <c r="P20" s="1084">
        <f t="shared" si="13"/>
        <v>0</v>
      </c>
      <c r="Q20" s="1070">
        <f t="shared" si="13"/>
        <v>0</v>
      </c>
    </row>
    <row r="21" ht="38.25">
      <c r="B21" s="1092" t="s">
        <v>603</v>
      </c>
      <c r="C21" s="1093" t="s">
        <v>604</v>
      </c>
      <c r="D21" s="1069">
        <f t="shared" si="10"/>
        <v>618.87032492578419</v>
      </c>
      <c r="E21" s="1070">
        <f t="shared" si="1"/>
        <v>195.88271533200762</v>
      </c>
      <c r="F21" s="1079">
        <f t="shared" si="11"/>
        <v>170.27153121833356</v>
      </c>
      <c r="G21" s="1080">
        <f t="shared" si="11"/>
        <v>24.918243172111826</v>
      </c>
      <c r="H21" s="1081">
        <f t="shared" si="11"/>
        <v>0.69294094156223851</v>
      </c>
      <c r="I21" s="1074">
        <f t="shared" si="2"/>
        <v>422.89748537582125</v>
      </c>
      <c r="J21" s="1079">
        <f t="shared" si="12"/>
        <v>30.936693819256401</v>
      </c>
      <c r="K21" s="1080">
        <f t="shared" si="12"/>
        <v>306.84534223421304</v>
      </c>
      <c r="L21" s="1081">
        <f t="shared" si="12"/>
        <v>85.115449322351836</v>
      </c>
      <c r="M21" s="1082">
        <f t="shared" si="12"/>
        <v>0.071879954901958587</v>
      </c>
      <c r="N21" s="1076">
        <f t="shared" si="6"/>
        <v>0.0061029927915740275</v>
      </c>
      <c r="O21" s="1083">
        <f t="shared" si="12"/>
        <v>0.0061029927915740275</v>
      </c>
      <c r="P21" s="1084">
        <f t="shared" si="12"/>
        <v>0</v>
      </c>
      <c r="Q21" s="1070">
        <f t="shared" si="12"/>
        <v>0.012141270261696625</v>
      </c>
    </row>
    <row r="22">
      <c r="B22" s="1094" t="s">
        <v>105</v>
      </c>
      <c r="C22" s="1095" t="s">
        <v>31</v>
      </c>
      <c r="D22" s="1069">
        <f>E22+I22+M22+N22+Q22</f>
        <v>40.544911221974573</v>
      </c>
      <c r="E22" s="1070">
        <f t="shared" si="1"/>
        <v>11.201836938011832</v>
      </c>
      <c r="F22" s="1071">
        <f>SUM(F23:F24)</f>
        <v>9.0122017625744881</v>
      </c>
      <c r="G22" s="1072">
        <f>SUM(G23:G24)</f>
        <v>0.50309528986301555</v>
      </c>
      <c r="H22" s="1073">
        <f>SUM(H23:H24)</f>
        <v>1.6865398855743288</v>
      </c>
      <c r="I22" s="1074">
        <f t="shared" si="2"/>
        <v>29.146175294754908</v>
      </c>
      <c r="J22" s="1071">
        <f t="shared" ref="J22:Q22" si="15">SUM(J23:J24)</f>
        <v>13.649526903796945</v>
      </c>
      <c r="K22" s="1072">
        <f t="shared" si="15"/>
        <v>15.232329094561804</v>
      </c>
      <c r="L22" s="1073">
        <f t="shared" si="15"/>
        <v>0.26431929639615875</v>
      </c>
      <c r="M22" s="1075">
        <f t="shared" si="15"/>
        <v>0.15703981444289253</v>
      </c>
      <c r="N22" s="1076">
        <f t="shared" si="6"/>
        <v>0.013333520546059513</v>
      </c>
      <c r="O22" s="1090">
        <f t="shared" si="15"/>
        <v>0.013333520546059513</v>
      </c>
      <c r="P22" s="1091">
        <f t="shared" si="15"/>
        <v>0</v>
      </c>
      <c r="Q22" s="1070">
        <f t="shared" si="15"/>
        <v>0.026525654218877294</v>
      </c>
    </row>
    <row r="23" ht="51">
      <c r="B23" s="1092" t="s">
        <v>107</v>
      </c>
      <c r="C23" s="1096" t="s">
        <v>33</v>
      </c>
      <c r="D23" s="1069">
        <f t="shared" ref="D23:D24" si="16">E23+I23+M23+N23+Q23</f>
        <v>39.500665221974572</v>
      </c>
      <c r="E23" s="1070">
        <f t="shared" si="1"/>
        <v>11.201836938011832</v>
      </c>
      <c r="F23" s="1079">
        <f>SUM(F51,F79,F129)</f>
        <v>9.0122017625744881</v>
      </c>
      <c r="G23" s="1080">
        <f>SUM(G51,G79,G129)</f>
        <v>0.50309528986301555</v>
      </c>
      <c r="H23" s="1081">
        <f>SUM(H51,H79,H129)</f>
        <v>1.6865398855743288</v>
      </c>
      <c r="I23" s="1074">
        <f t="shared" si="2"/>
        <v>28.10192929475491</v>
      </c>
      <c r="J23" s="1079">
        <f t="shared" ref="J23:Q23" si="17">SUM(J51,J79,J129)</f>
        <v>12.605280903796945</v>
      </c>
      <c r="K23" s="1080">
        <f t="shared" si="17"/>
        <v>15.232329094561804</v>
      </c>
      <c r="L23" s="1081">
        <f t="shared" si="17"/>
        <v>0.26431929639615875</v>
      </c>
      <c r="M23" s="1082">
        <f t="shared" si="17"/>
        <v>0.15703981444289253</v>
      </c>
      <c r="N23" s="1076">
        <f t="shared" si="6"/>
        <v>0.013333520546059513</v>
      </c>
      <c r="O23" s="1083">
        <f t="shared" si="17"/>
        <v>0.013333520546059513</v>
      </c>
      <c r="P23" s="1084">
        <f t="shared" si="17"/>
        <v>0</v>
      </c>
      <c r="Q23" s="1070">
        <f t="shared" si="17"/>
        <v>0.026525654218877294</v>
      </c>
    </row>
    <row r="24">
      <c r="B24" s="1092" t="s">
        <v>109</v>
      </c>
      <c r="C24" s="1096" t="s">
        <v>35</v>
      </c>
      <c r="D24" s="1069">
        <f t="shared" si="16"/>
        <v>1.044246</v>
      </c>
      <c r="E24" s="1070">
        <f t="shared" si="1"/>
        <v>0</v>
      </c>
      <c r="F24" s="1079">
        <f>SUM(F52,F80)</f>
        <v>0</v>
      </c>
      <c r="G24" s="1080">
        <f>SUM(G52,G80)</f>
        <v>0</v>
      </c>
      <c r="H24" s="1081">
        <f>SUM(H52,H80)</f>
        <v>0</v>
      </c>
      <c r="I24" s="1074">
        <f t="shared" si="2"/>
        <v>1.044246</v>
      </c>
      <c r="J24" s="1079">
        <f t="shared" ref="J24:Q24" si="18">SUM(J52,J80)</f>
        <v>1.044246</v>
      </c>
      <c r="K24" s="1080">
        <f t="shared" si="18"/>
        <v>0</v>
      </c>
      <c r="L24" s="1081">
        <f t="shared" si="18"/>
        <v>0</v>
      </c>
      <c r="M24" s="1082">
        <f t="shared" si="18"/>
        <v>0</v>
      </c>
      <c r="N24" s="1076">
        <f t="shared" si="6"/>
        <v>0</v>
      </c>
      <c r="O24" s="1083">
        <f t="shared" si="18"/>
        <v>0</v>
      </c>
      <c r="P24" s="1084">
        <f t="shared" si="18"/>
        <v>0</v>
      </c>
      <c r="Q24" s="1070">
        <f t="shared" si="18"/>
        <v>0</v>
      </c>
    </row>
    <row r="25">
      <c r="B25" s="1094" t="s">
        <v>265</v>
      </c>
      <c r="C25" s="1095" t="s">
        <v>37</v>
      </c>
      <c r="D25" s="1086">
        <f>E25+I25+M25+N25+Q25</f>
        <v>31.230152562813583</v>
      </c>
      <c r="E25" s="1087">
        <f t="shared" si="1"/>
        <v>0</v>
      </c>
      <c r="F25" s="1071">
        <f>SUM(F26:F30)</f>
        <v>0</v>
      </c>
      <c r="G25" s="1072">
        <f>SUM(G26:G30)</f>
        <v>0</v>
      </c>
      <c r="H25" s="1073">
        <f>SUM(H26:H30)</f>
        <v>0</v>
      </c>
      <c r="I25" s="1088">
        <f t="shared" si="2"/>
        <v>3.1163340821256043</v>
      </c>
      <c r="J25" s="1071">
        <f t="shared" ref="J25:Q25" si="19">SUM(J26:J30)</f>
        <v>0.70277777777777795</v>
      </c>
      <c r="K25" s="1072">
        <f t="shared" si="19"/>
        <v>2.3406250000000002</v>
      </c>
      <c r="L25" s="1073">
        <f t="shared" si="19"/>
        <v>0.072931304347826104</v>
      </c>
      <c r="M25" s="1075">
        <f t="shared" si="19"/>
        <v>0</v>
      </c>
      <c r="N25" s="1089">
        <f t="shared" si="6"/>
        <v>27.768319452910202</v>
      </c>
      <c r="O25" s="1090">
        <f t="shared" si="19"/>
        <v>27.768319452910202</v>
      </c>
      <c r="P25" s="1091">
        <f t="shared" si="19"/>
        <v>0</v>
      </c>
      <c r="Q25" s="1070">
        <f t="shared" si="19"/>
        <v>0.34549902777777802</v>
      </c>
    </row>
    <row r="26">
      <c r="B26" s="1092" t="s">
        <v>605</v>
      </c>
      <c r="C26" s="1096" t="s">
        <v>39</v>
      </c>
      <c r="D26" s="1069">
        <f t="shared" ref="D26:D30" si="20">E26+I26+M26+N26+Q26</f>
        <v>27.768319452910202</v>
      </c>
      <c r="E26" s="1097">
        <f t="shared" si="1"/>
        <v>0</v>
      </c>
      <c r="F26" s="1098">
        <f>SUM(F54,F82,F131)</f>
        <v>0</v>
      </c>
      <c r="G26" s="1099">
        <f>SUM(G54,G82,G131)</f>
        <v>0</v>
      </c>
      <c r="H26" s="1100">
        <f>SUM(H54,H82,H131)</f>
        <v>0</v>
      </c>
      <c r="I26" s="1101">
        <f t="shared" si="2"/>
        <v>0</v>
      </c>
      <c r="J26" s="1098">
        <f>SUM(J54,J82,J131)</f>
        <v>0</v>
      </c>
      <c r="K26" s="1099">
        <f>SUM(K54,K82,K131)</f>
        <v>0</v>
      </c>
      <c r="L26" s="1100">
        <f>SUM(L54,L82,L131)</f>
        <v>0</v>
      </c>
      <c r="M26" s="1102">
        <f>SUM(M54,M82,M131)</f>
        <v>0</v>
      </c>
      <c r="N26" s="1103">
        <f t="shared" si="6"/>
        <v>27.768319452910202</v>
      </c>
      <c r="O26" s="1104">
        <f>SUM(O54,O82,O131)</f>
        <v>27.768319452910202</v>
      </c>
      <c r="P26" s="1105">
        <f>SUM(P54,P82,P131)</f>
        <v>0</v>
      </c>
      <c r="Q26" s="1106">
        <f>SUM(Q54,Q82,Q131)</f>
        <v>0</v>
      </c>
    </row>
    <row r="27">
      <c r="B27" s="1092" t="s">
        <v>606</v>
      </c>
      <c r="C27" s="1107" t="s">
        <v>42</v>
      </c>
      <c r="D27" s="1069">
        <f t="shared" si="20"/>
        <v>0</v>
      </c>
      <c r="E27" s="1097">
        <f t="shared" ref="E27:E29" si="21">SUM(F27:H27)</f>
        <v>0</v>
      </c>
      <c r="F27" s="1098">
        <f t="shared" ref="F27:H30" si="22">SUM(F55,F83,F132)</f>
        <v>0</v>
      </c>
      <c r="G27" s="1099">
        <f t="shared" si="22"/>
        <v>0</v>
      </c>
      <c r="H27" s="1100">
        <f t="shared" si="22"/>
        <v>0</v>
      </c>
      <c r="I27" s="1101">
        <f t="shared" si="2"/>
        <v>0</v>
      </c>
      <c r="J27" s="1098">
        <f t="shared" ref="J27:M30" si="23">SUM(J55,J83,J132)</f>
        <v>0</v>
      </c>
      <c r="K27" s="1099">
        <f t="shared" si="23"/>
        <v>0</v>
      </c>
      <c r="L27" s="1100">
        <f t="shared" si="23"/>
        <v>0</v>
      </c>
      <c r="M27" s="1102">
        <f t="shared" si="23"/>
        <v>0</v>
      </c>
      <c r="N27" s="1103">
        <f t="shared" si="6"/>
        <v>0</v>
      </c>
      <c r="O27" s="1104">
        <f t="shared" ref="O27:Q30" si="24">SUM(O55,O83,O132)</f>
        <v>0</v>
      </c>
      <c r="P27" s="1105">
        <f t="shared" si="24"/>
        <v>0</v>
      </c>
      <c r="Q27" s="1106">
        <f t="shared" si="24"/>
        <v>0</v>
      </c>
    </row>
    <row r="28">
      <c r="B28" s="1092" t="s">
        <v>607</v>
      </c>
      <c r="C28" s="1107" t="s">
        <v>45</v>
      </c>
      <c r="D28" s="1069">
        <f t="shared" si="20"/>
        <v>0</v>
      </c>
      <c r="E28" s="1097">
        <f t="shared" si="21"/>
        <v>0</v>
      </c>
      <c r="F28" s="1098">
        <f t="shared" si="22"/>
        <v>0</v>
      </c>
      <c r="G28" s="1099">
        <f t="shared" si="22"/>
        <v>0</v>
      </c>
      <c r="H28" s="1100">
        <f t="shared" si="22"/>
        <v>0</v>
      </c>
      <c r="I28" s="1101">
        <f t="shared" si="2"/>
        <v>0</v>
      </c>
      <c r="J28" s="1098">
        <f t="shared" si="23"/>
        <v>0</v>
      </c>
      <c r="K28" s="1099">
        <f t="shared" si="23"/>
        <v>0</v>
      </c>
      <c r="L28" s="1100">
        <f t="shared" si="23"/>
        <v>0</v>
      </c>
      <c r="M28" s="1102">
        <f t="shared" si="23"/>
        <v>0</v>
      </c>
      <c r="N28" s="1103">
        <f t="shared" si="6"/>
        <v>0</v>
      </c>
      <c r="O28" s="1104">
        <f t="shared" si="24"/>
        <v>0</v>
      </c>
      <c r="P28" s="1105">
        <f t="shared" si="24"/>
        <v>0</v>
      </c>
      <c r="Q28" s="1106">
        <f t="shared" si="24"/>
        <v>0</v>
      </c>
    </row>
    <row r="29" ht="25.5">
      <c r="B29" s="1092" t="s">
        <v>608</v>
      </c>
      <c r="C29" s="1107" t="s">
        <v>47</v>
      </c>
      <c r="D29" s="1069">
        <f t="shared" si="20"/>
        <v>0</v>
      </c>
      <c r="E29" s="1097">
        <f t="shared" si="21"/>
        <v>0</v>
      </c>
      <c r="F29" s="1098">
        <f t="shared" si="22"/>
        <v>0</v>
      </c>
      <c r="G29" s="1099">
        <f t="shared" si="22"/>
        <v>0</v>
      </c>
      <c r="H29" s="1100">
        <f t="shared" si="22"/>
        <v>0</v>
      </c>
      <c r="I29" s="1101">
        <f t="shared" si="2"/>
        <v>0</v>
      </c>
      <c r="J29" s="1098">
        <f t="shared" si="23"/>
        <v>0</v>
      </c>
      <c r="K29" s="1099">
        <f t="shared" si="23"/>
        <v>0</v>
      </c>
      <c r="L29" s="1100">
        <f t="shared" si="23"/>
        <v>0</v>
      </c>
      <c r="M29" s="1102">
        <f t="shared" si="23"/>
        <v>0</v>
      </c>
      <c r="N29" s="1103">
        <f t="shared" si="6"/>
        <v>0</v>
      </c>
      <c r="O29" s="1104">
        <f t="shared" si="24"/>
        <v>0</v>
      </c>
      <c r="P29" s="1105">
        <f t="shared" si="24"/>
        <v>0</v>
      </c>
      <c r="Q29" s="1106">
        <f t="shared" si="24"/>
        <v>0</v>
      </c>
    </row>
    <row r="30" ht="25.5">
      <c r="B30" s="1077" t="s">
        <v>609</v>
      </c>
      <c r="C30" s="1108" t="s">
        <v>610</v>
      </c>
      <c r="D30" s="1069">
        <f t="shared" si="20"/>
        <v>3.4618331099033823</v>
      </c>
      <c r="E30" s="1097">
        <f t="shared" si="1"/>
        <v>0</v>
      </c>
      <c r="F30" s="1098">
        <f t="shared" si="22"/>
        <v>0</v>
      </c>
      <c r="G30" s="1099">
        <f t="shared" si="22"/>
        <v>0</v>
      </c>
      <c r="H30" s="1100">
        <f t="shared" si="22"/>
        <v>0</v>
      </c>
      <c r="I30" s="1101">
        <f t="shared" si="2"/>
        <v>3.1163340821256043</v>
      </c>
      <c r="J30" s="1098">
        <f t="shared" si="23"/>
        <v>0.70277777777777795</v>
      </c>
      <c r="K30" s="1099">
        <f t="shared" si="23"/>
        <v>2.3406250000000002</v>
      </c>
      <c r="L30" s="1100">
        <f t="shared" si="23"/>
        <v>0.072931304347826104</v>
      </c>
      <c r="M30" s="1102">
        <f t="shared" si="23"/>
        <v>0</v>
      </c>
      <c r="N30" s="1103">
        <f t="shared" si="6"/>
        <v>0</v>
      </c>
      <c r="O30" s="1104">
        <f t="shared" si="24"/>
        <v>0</v>
      </c>
      <c r="P30" s="1105">
        <f t="shared" si="24"/>
        <v>0</v>
      </c>
      <c r="Q30" s="1106">
        <f t="shared" si="24"/>
        <v>0.34549902777777802</v>
      </c>
    </row>
    <row r="31">
      <c r="B31" s="1067" t="s">
        <v>267</v>
      </c>
      <c r="C31" s="1109" t="s">
        <v>53</v>
      </c>
      <c r="D31" s="1069">
        <f>E31+I31+M31+N31+Q31</f>
        <v>89.097105278148575</v>
      </c>
      <c r="E31" s="1110">
        <f t="shared" si="1"/>
        <v>12.556671218191951</v>
      </c>
      <c r="F31" s="1111">
        <f>SUM(F32:F33)</f>
        <v>1.3372568637398583</v>
      </c>
      <c r="G31" s="1112">
        <f>SUM(G32:G33)</f>
        <v>1.7167850381753031</v>
      </c>
      <c r="H31" s="1113">
        <f>SUM(H32:H33)</f>
        <v>9.5026293162767903</v>
      </c>
      <c r="I31" s="1114">
        <f t="shared" si="2"/>
        <v>41.287851048504336</v>
      </c>
      <c r="J31" s="1111">
        <f t="shared" ref="J31:Q31" si="25">SUM(J32:J33)</f>
        <v>13.692340584385379</v>
      </c>
      <c r="K31" s="1112">
        <f t="shared" si="25"/>
        <v>5.9793403025114831</v>
      </c>
      <c r="L31" s="1113">
        <f t="shared" si="25"/>
        <v>21.616170161607471</v>
      </c>
      <c r="M31" s="1115">
        <f t="shared" si="25"/>
        <v>0.98572407219014802</v>
      </c>
      <c r="N31" s="1116">
        <f t="shared" si="6"/>
        <v>0.083693248211728521</v>
      </c>
      <c r="O31" s="1112">
        <f t="shared" si="25"/>
        <v>0.083693248211728521</v>
      </c>
      <c r="P31" s="1113">
        <f t="shared" si="25"/>
        <v>0</v>
      </c>
      <c r="Q31" s="1110">
        <f t="shared" si="25"/>
        <v>34.183165691050405</v>
      </c>
    </row>
    <row r="32">
      <c r="B32" s="1117" t="s">
        <v>269</v>
      </c>
      <c r="C32" s="1118" t="s">
        <v>55</v>
      </c>
      <c r="D32" s="1069">
        <f t="shared" ref="D32:D33" si="26">E32+I32+M32+N32+Q32</f>
        <v>6.3463099633699613</v>
      </c>
      <c r="E32" s="1119">
        <f t="shared" si="1"/>
        <v>2.2688174496969613</v>
      </c>
      <c r="F32" s="1120">
        <f t="shared" ref="F32:H33" si="27">SUM(F60,F88,F137)</f>
        <v>0.24162388697287962</v>
      </c>
      <c r="G32" s="1121">
        <f t="shared" si="27"/>
        <v>0.31019939793817797</v>
      </c>
      <c r="H32" s="1122">
        <f t="shared" si="27"/>
        <v>1.7169941647859037</v>
      </c>
      <c r="I32" s="1123">
        <f t="shared" si="2"/>
        <v>3.8541794619341991</v>
      </c>
      <c r="J32" s="1120">
        <f t="shared" ref="J32:M33" si="28">SUM(J60,J88,J137)</f>
        <v>2.4740172538753931</v>
      </c>
      <c r="K32" s="1121">
        <f t="shared" si="28"/>
        <v>1.0803843933064092</v>
      </c>
      <c r="L32" s="1122">
        <f t="shared" si="28"/>
        <v>0.29977781475239679</v>
      </c>
      <c r="M32" s="1124">
        <f t="shared" si="28"/>
        <v>0.17810675589970418</v>
      </c>
      <c r="N32" s="1125">
        <f t="shared" si="6"/>
        <v>0.01512221660223818</v>
      </c>
      <c r="O32" s="1104">
        <f t="shared" ref="O32:Q33" si="29">SUM(O60,O88,O137)</f>
        <v>0.01512221660223818</v>
      </c>
      <c r="P32" s="1105">
        <f t="shared" si="29"/>
        <v>0</v>
      </c>
      <c r="Q32" s="1126">
        <f t="shared" si="29"/>
        <v>0.030084079236858515</v>
      </c>
    </row>
    <row r="33" ht="25.5">
      <c r="B33" s="1117" t="s">
        <v>271</v>
      </c>
      <c r="C33" s="1127" t="s">
        <v>57</v>
      </c>
      <c r="D33" s="1069">
        <f t="shared" si="26"/>
        <v>82.7507953147786</v>
      </c>
      <c r="E33" s="1110">
        <f t="shared" si="1"/>
        <v>10.28785376849499</v>
      </c>
      <c r="F33" s="1128">
        <f t="shared" si="27"/>
        <v>1.0956329767669788</v>
      </c>
      <c r="G33" s="1104">
        <f t="shared" si="27"/>
        <v>1.4065856402371251</v>
      </c>
      <c r="H33" s="1105">
        <f t="shared" si="27"/>
        <v>7.7856351514908866</v>
      </c>
      <c r="I33" s="1114">
        <f t="shared" si="2"/>
        <v>37.433671586570135</v>
      </c>
      <c r="J33" s="1128">
        <f t="shared" si="28"/>
        <v>11.218323330509985</v>
      </c>
      <c r="K33" s="1104">
        <f t="shared" si="28"/>
        <v>4.8989559092050738</v>
      </c>
      <c r="L33" s="1105">
        <f t="shared" si="28"/>
        <v>21.316392346855075</v>
      </c>
      <c r="M33" s="1129">
        <f t="shared" si="28"/>
        <v>0.80761731629044387</v>
      </c>
      <c r="N33" s="1130">
        <f t="shared" si="6"/>
        <v>0.068571031609490338</v>
      </c>
      <c r="O33" s="1104">
        <f t="shared" si="29"/>
        <v>0.068571031609490338</v>
      </c>
      <c r="P33" s="1105">
        <f t="shared" si="29"/>
        <v>0</v>
      </c>
      <c r="Q33" s="1131">
        <f t="shared" si="29"/>
        <v>34.153081611813548</v>
      </c>
    </row>
    <row r="34">
      <c r="B34" s="1132" t="s">
        <v>275</v>
      </c>
      <c r="C34" s="1133" t="s">
        <v>611</v>
      </c>
      <c r="D34" s="1069">
        <f>E34+I34+M34+N34+Q34</f>
        <v>0</v>
      </c>
      <c r="E34" s="1110">
        <f t="shared" si="1"/>
        <v>0</v>
      </c>
      <c r="F34" s="1111">
        <f>SUM(F35:F37)</f>
        <v>0</v>
      </c>
      <c r="G34" s="1112">
        <f>SUM(G35:G37)</f>
        <v>0</v>
      </c>
      <c r="H34" s="1113">
        <f>SUM(H35:H37)</f>
        <v>0</v>
      </c>
      <c r="I34" s="1114">
        <f t="shared" si="2"/>
        <v>0</v>
      </c>
      <c r="J34" s="1111">
        <f t="shared" ref="J34:Q34" si="30">SUM(J35:J37)</f>
        <v>0</v>
      </c>
      <c r="K34" s="1112">
        <f t="shared" si="30"/>
        <v>0</v>
      </c>
      <c r="L34" s="1113">
        <f t="shared" si="30"/>
        <v>0</v>
      </c>
      <c r="M34" s="1115">
        <f t="shared" si="30"/>
        <v>0</v>
      </c>
      <c r="N34" s="1116">
        <f t="shared" si="6"/>
        <v>0</v>
      </c>
      <c r="O34" s="1112">
        <f t="shared" si="30"/>
        <v>0</v>
      </c>
      <c r="P34" s="1113">
        <f t="shared" si="30"/>
        <v>0</v>
      </c>
      <c r="Q34" s="1110">
        <f t="shared" si="30"/>
        <v>0</v>
      </c>
    </row>
    <row r="35">
      <c r="B35" s="1134" t="s">
        <v>277</v>
      </c>
      <c r="C35" s="1135" t="s">
        <v>49</v>
      </c>
      <c r="D35" s="1069">
        <f t="shared" ref="D35:D37" si="31">E35+I35+M35+N35+Q35</f>
        <v>0</v>
      </c>
      <c r="E35" s="1110">
        <f t="shared" si="1"/>
        <v>0</v>
      </c>
      <c r="F35" s="1128">
        <f t="shared" ref="F35:H37" si="32">SUM(F63,F91,F140)</f>
        <v>0</v>
      </c>
      <c r="G35" s="1104">
        <f t="shared" si="32"/>
        <v>0</v>
      </c>
      <c r="H35" s="1105">
        <f t="shared" si="32"/>
        <v>0</v>
      </c>
      <c r="I35" s="1114">
        <f t="shared" si="2"/>
        <v>0</v>
      </c>
      <c r="J35" s="1128">
        <f t="shared" ref="J35:M37" si="33">SUM(J63,J91,J140)</f>
        <v>0</v>
      </c>
      <c r="K35" s="1104">
        <f t="shared" si="33"/>
        <v>0</v>
      </c>
      <c r="L35" s="1105">
        <f t="shared" si="33"/>
        <v>0</v>
      </c>
      <c r="M35" s="1129">
        <f t="shared" si="33"/>
        <v>0</v>
      </c>
      <c r="N35" s="1130">
        <f t="shared" si="6"/>
        <v>0</v>
      </c>
      <c r="O35" s="1104">
        <f t="shared" ref="O35:Q37" si="34">SUM(O63,O91,O140)</f>
        <v>0</v>
      </c>
      <c r="P35" s="1105">
        <f t="shared" si="34"/>
        <v>0</v>
      </c>
      <c r="Q35" s="1131">
        <f t="shared" si="34"/>
        <v>0</v>
      </c>
    </row>
    <row r="36">
      <c r="B36" s="1134" t="s">
        <v>612</v>
      </c>
      <c r="C36" s="1135" t="s">
        <v>613</v>
      </c>
      <c r="D36" s="1069">
        <f t="shared" si="31"/>
        <v>0</v>
      </c>
      <c r="E36" s="1110">
        <f t="shared" si="1"/>
        <v>0</v>
      </c>
      <c r="F36" s="1128">
        <f t="shared" si="32"/>
        <v>0</v>
      </c>
      <c r="G36" s="1104">
        <f t="shared" si="32"/>
        <v>0</v>
      </c>
      <c r="H36" s="1105">
        <f t="shared" si="32"/>
        <v>0</v>
      </c>
      <c r="I36" s="1114">
        <f t="shared" si="2"/>
        <v>0</v>
      </c>
      <c r="J36" s="1128">
        <f t="shared" si="33"/>
        <v>0</v>
      </c>
      <c r="K36" s="1104">
        <f t="shared" si="33"/>
        <v>0</v>
      </c>
      <c r="L36" s="1105">
        <f t="shared" si="33"/>
        <v>0</v>
      </c>
      <c r="M36" s="1129">
        <f t="shared" si="33"/>
        <v>0</v>
      </c>
      <c r="N36" s="1130">
        <f t="shared" si="6"/>
        <v>0</v>
      </c>
      <c r="O36" s="1104">
        <f t="shared" si="34"/>
        <v>0</v>
      </c>
      <c r="P36" s="1105">
        <f t="shared" si="34"/>
        <v>0</v>
      </c>
      <c r="Q36" s="1131">
        <f t="shared" si="34"/>
        <v>0</v>
      </c>
    </row>
    <row r="37">
      <c r="B37" s="1136" t="s">
        <v>614</v>
      </c>
      <c r="C37" s="1135" t="s">
        <v>613</v>
      </c>
      <c r="D37" s="1069">
        <f t="shared" si="31"/>
        <v>0</v>
      </c>
      <c r="E37" s="1137">
        <f t="shared" si="1"/>
        <v>0</v>
      </c>
      <c r="F37" s="1138">
        <f t="shared" si="32"/>
        <v>0</v>
      </c>
      <c r="G37" s="1139">
        <f t="shared" si="32"/>
        <v>0</v>
      </c>
      <c r="H37" s="1140">
        <f t="shared" si="32"/>
        <v>0</v>
      </c>
      <c r="I37" s="1141">
        <f t="shared" si="2"/>
        <v>0</v>
      </c>
      <c r="J37" s="1138">
        <f t="shared" si="33"/>
        <v>0</v>
      </c>
      <c r="K37" s="1139">
        <f t="shared" si="33"/>
        <v>0</v>
      </c>
      <c r="L37" s="1140">
        <f t="shared" si="33"/>
        <v>0</v>
      </c>
      <c r="M37" s="1142">
        <f t="shared" si="33"/>
        <v>0</v>
      </c>
      <c r="N37" s="1143">
        <f t="shared" si="6"/>
        <v>0</v>
      </c>
      <c r="O37" s="1121">
        <f t="shared" si="34"/>
        <v>0</v>
      </c>
      <c r="P37" s="1122">
        <f t="shared" si="34"/>
        <v>0</v>
      </c>
      <c r="Q37" s="1144">
        <f t="shared" si="34"/>
        <v>0</v>
      </c>
    </row>
    <row r="38" ht="16.5">
      <c r="B38" s="1058" t="s">
        <v>110</v>
      </c>
      <c r="C38" s="1058" t="s">
        <v>615</v>
      </c>
      <c r="D38" s="1069">
        <f>E38+I38+M38+N38+Q38</f>
        <v>3692.4735328726488</v>
      </c>
      <c r="E38" s="1060">
        <f t="shared" ref="E38:Q38" si="35">E39+E43+E50+E53+E59+E62</f>
        <v>878.81120190014974</v>
      </c>
      <c r="F38" s="1061">
        <f t="shared" si="35"/>
        <v>219.64849768778146</v>
      </c>
      <c r="G38" s="1062">
        <f t="shared" si="35"/>
        <v>44.056680058982302</v>
      </c>
      <c r="H38" s="1063">
        <f t="shared" si="35"/>
        <v>615.10602415338587</v>
      </c>
      <c r="I38" s="1064">
        <f t="shared" si="35"/>
        <v>2059.1311718452112</v>
      </c>
      <c r="J38" s="1061">
        <f t="shared" si="35"/>
        <v>919.06673538043549</v>
      </c>
      <c r="K38" s="1062">
        <f t="shared" si="35"/>
        <v>565.98952645859765</v>
      </c>
      <c r="L38" s="1063">
        <f t="shared" si="35"/>
        <v>574.07491000617802</v>
      </c>
      <c r="M38" s="1065">
        <f t="shared" si="35"/>
        <v>692.400673979933</v>
      </c>
      <c r="N38" s="1066">
        <f t="shared" si="35"/>
        <v>27.768319452910202</v>
      </c>
      <c r="O38" s="1062">
        <f t="shared" si="35"/>
        <v>27.768319452910202</v>
      </c>
      <c r="P38" s="1063">
        <f t="shared" si="35"/>
        <v>0</v>
      </c>
      <c r="Q38" s="1060">
        <f t="shared" si="35"/>
        <v>34.362165694444478</v>
      </c>
    </row>
    <row r="39">
      <c r="B39" s="1067" t="s">
        <v>112</v>
      </c>
      <c r="C39" s="1068" t="s">
        <v>8</v>
      </c>
      <c r="D39" s="1069">
        <f>E39+I39+M39+N39+Q39</f>
        <v>11.737500000000001</v>
      </c>
      <c r="E39" s="1070">
        <f t="shared" ref="E39:E65" si="36">SUM(F39:H39)</f>
        <v>0</v>
      </c>
      <c r="F39" s="1071">
        <f>SUM(F40:F42)</f>
        <v>0</v>
      </c>
      <c r="G39" s="1072">
        <f>SUM(G40:G42)</f>
        <v>0</v>
      </c>
      <c r="H39" s="1073">
        <f>SUM(H40:H42)</f>
        <v>0</v>
      </c>
      <c r="I39" s="1074">
        <f t="shared" ref="I39:I65" si="37">SUM(J39:L39)</f>
        <v>11.737500000000001</v>
      </c>
      <c r="J39" s="1071">
        <f t="shared" ref="J39:Q39" si="38">SUM(J40:J42)</f>
        <v>0</v>
      </c>
      <c r="K39" s="1072">
        <f t="shared" si="38"/>
        <v>11.737500000000001</v>
      </c>
      <c r="L39" s="1073">
        <f t="shared" si="38"/>
        <v>0</v>
      </c>
      <c r="M39" s="1075">
        <f t="shared" si="38"/>
        <v>0</v>
      </c>
      <c r="N39" s="1076">
        <f t="shared" ref="N39:N65" si="39">SUM(O39:P39)</f>
        <v>0</v>
      </c>
      <c r="O39" s="1072">
        <f t="shared" si="38"/>
        <v>0</v>
      </c>
      <c r="P39" s="1073">
        <f t="shared" si="38"/>
        <v>0</v>
      </c>
      <c r="Q39" s="1070">
        <f t="shared" si="38"/>
        <v>0</v>
      </c>
    </row>
    <row r="40">
      <c r="B40" s="1077" t="s">
        <v>114</v>
      </c>
      <c r="C40" s="1078" t="s">
        <v>10</v>
      </c>
      <c r="D40" s="1069">
        <f t="shared" ref="D40:D42" si="40">E40+I40+M40+N40+Q40</f>
        <v>11.737500000000001</v>
      </c>
      <c r="E40" s="1070">
        <f t="shared" si="36"/>
        <v>0</v>
      </c>
      <c r="F40" s="1145">
        <v>0</v>
      </c>
      <c r="G40" s="1146">
        <v>0</v>
      </c>
      <c r="H40" s="1147">
        <v>0</v>
      </c>
      <c r="I40" s="1074">
        <f t="shared" si="37"/>
        <v>11.737500000000001</v>
      </c>
      <c r="J40" s="1145">
        <v>0</v>
      </c>
      <c r="K40" s="1146">
        <v>11.737500000000001</v>
      </c>
      <c r="L40" s="1147">
        <v>0</v>
      </c>
      <c r="M40" s="1148">
        <v>0</v>
      </c>
      <c r="N40" s="1076">
        <f t="shared" si="39"/>
        <v>0</v>
      </c>
      <c r="O40" s="1146">
        <v>0</v>
      </c>
      <c r="P40" s="1147">
        <v>0</v>
      </c>
      <c r="Q40" s="1149">
        <v>0</v>
      </c>
    </row>
    <row r="41">
      <c r="B41" s="1077" t="s">
        <v>116</v>
      </c>
      <c r="C41" s="1078" t="s">
        <v>11</v>
      </c>
      <c r="D41" s="1069">
        <f t="shared" si="40"/>
        <v>0</v>
      </c>
      <c r="E41" s="1070">
        <f t="shared" si="36"/>
        <v>0</v>
      </c>
      <c r="F41" s="1145">
        <v>0</v>
      </c>
      <c r="G41" s="1146">
        <v>0</v>
      </c>
      <c r="H41" s="1147">
        <v>0</v>
      </c>
      <c r="I41" s="1074">
        <f t="shared" si="37"/>
        <v>0</v>
      </c>
      <c r="J41" s="1145">
        <v>0</v>
      </c>
      <c r="K41" s="1146">
        <v>0</v>
      </c>
      <c r="L41" s="1147">
        <v>0</v>
      </c>
      <c r="M41" s="1148">
        <v>0</v>
      </c>
      <c r="N41" s="1076">
        <f t="shared" si="39"/>
        <v>0</v>
      </c>
      <c r="O41" s="1146">
        <v>0</v>
      </c>
      <c r="P41" s="1147">
        <v>0</v>
      </c>
      <c r="Q41" s="1149">
        <v>0</v>
      </c>
    </row>
    <row r="42">
      <c r="B42" s="1077" t="s">
        <v>118</v>
      </c>
      <c r="C42" s="1078" t="s">
        <v>13</v>
      </c>
      <c r="D42" s="1069">
        <f t="shared" si="40"/>
        <v>0</v>
      </c>
      <c r="E42" s="1070">
        <f t="shared" si="36"/>
        <v>0</v>
      </c>
      <c r="F42" s="1145">
        <v>0</v>
      </c>
      <c r="G42" s="1146">
        <v>0</v>
      </c>
      <c r="H42" s="1147">
        <v>0</v>
      </c>
      <c r="I42" s="1074">
        <f t="shared" si="37"/>
        <v>0</v>
      </c>
      <c r="J42" s="1145">
        <v>0</v>
      </c>
      <c r="K42" s="1146">
        <v>0</v>
      </c>
      <c r="L42" s="1147">
        <v>0</v>
      </c>
      <c r="M42" s="1148">
        <v>0</v>
      </c>
      <c r="N42" s="1076">
        <f t="shared" si="39"/>
        <v>0</v>
      </c>
      <c r="O42" s="1146">
        <v>0</v>
      </c>
      <c r="P42" s="1147">
        <v>0</v>
      </c>
      <c r="Q42" s="1149">
        <v>0</v>
      </c>
    </row>
    <row r="43">
      <c r="B43" s="1067" t="s">
        <v>121</v>
      </c>
      <c r="C43" s="1085" t="s">
        <v>15</v>
      </c>
      <c r="D43" s="1086">
        <f>E43+I43+M43+N43+Q43</f>
        <v>3560.5828910183295</v>
      </c>
      <c r="E43" s="1087">
        <f t="shared" si="36"/>
        <v>869.60982064112318</v>
      </c>
      <c r="F43" s="1071">
        <f>SUM(F44:F49)</f>
        <v>210.84933989528838</v>
      </c>
      <c r="G43" s="1072">
        <f>SUM(G44:G49)</f>
        <v>43.827092956085195</v>
      </c>
      <c r="H43" s="1073">
        <f>SUM(H44:H49)</f>
        <v>614.93338778974953</v>
      </c>
      <c r="I43" s="1088">
        <f t="shared" si="37"/>
        <v>1998.5723963972732</v>
      </c>
      <c r="J43" s="1071">
        <f>SUM(J44:J49)</f>
        <v>906.89581460265765</v>
      </c>
      <c r="K43" s="1072">
        <f>SUM(K44:K49)</f>
        <v>537.63166601380942</v>
      </c>
      <c r="L43" s="1073">
        <f>SUM(L44:L49)</f>
        <v>554.04491578080604</v>
      </c>
      <c r="M43" s="1075">
        <f>SUM(M44:M49)</f>
        <v>692.400673979933</v>
      </c>
      <c r="N43" s="1089">
        <f t="shared" si="39"/>
        <v>0</v>
      </c>
      <c r="O43" s="1072">
        <f>SUM(O44:O49)</f>
        <v>0</v>
      </c>
      <c r="P43" s="1073">
        <f>SUM(P44:P49)</f>
        <v>0</v>
      </c>
      <c r="Q43" s="1070">
        <f>SUM(Q44:Q49)</f>
        <v>0</v>
      </c>
    </row>
    <row r="44">
      <c r="B44" s="1077" t="s">
        <v>123</v>
      </c>
      <c r="C44" s="1078" t="s">
        <v>17</v>
      </c>
      <c r="D44" s="1069">
        <f t="shared" ref="D44:D49" si="41">E44+I44+M44+N44+Q44</f>
        <v>721.74651205528744</v>
      </c>
      <c r="E44" s="1070">
        <f t="shared" si="36"/>
        <v>35.401017390639495</v>
      </c>
      <c r="F44" s="1145">
        <v>16.366977977436299</v>
      </c>
      <c r="G44" s="1146">
        <v>19.0340394132032</v>
      </c>
      <c r="H44" s="1147">
        <v>0</v>
      </c>
      <c r="I44" s="1074">
        <f t="shared" si="37"/>
        <v>686.34549466464796</v>
      </c>
      <c r="J44" s="1145">
        <v>0.68230124274099901</v>
      </c>
      <c r="K44" s="1146">
        <v>216.612743255136</v>
      </c>
      <c r="L44" s="1147">
        <v>469.05045016677099</v>
      </c>
      <c r="M44" s="1148">
        <v>0</v>
      </c>
      <c r="N44" s="1076">
        <f t="shared" si="39"/>
        <v>0</v>
      </c>
      <c r="O44" s="1146">
        <v>0</v>
      </c>
      <c r="P44" s="1147">
        <v>0</v>
      </c>
      <c r="Q44" s="1149">
        <v>0</v>
      </c>
    </row>
    <row r="45">
      <c r="B45" s="1077" t="s">
        <v>125</v>
      </c>
      <c r="C45" s="1078" t="s">
        <v>600</v>
      </c>
      <c r="D45" s="1069">
        <f t="shared" si="41"/>
        <v>41.638586137584049</v>
      </c>
      <c r="E45" s="1070">
        <f t="shared" si="36"/>
        <v>27.028986321910647</v>
      </c>
      <c r="F45" s="1145">
        <v>24.308344766355098</v>
      </c>
      <c r="G45" s="1146">
        <v>0</v>
      </c>
      <c r="H45" s="1147">
        <v>2.7206415555555501</v>
      </c>
      <c r="I45" s="1074">
        <f t="shared" si="37"/>
        <v>14.6095998156734</v>
      </c>
      <c r="J45" s="1145">
        <v>0</v>
      </c>
      <c r="K45" s="1146">
        <v>14.6095998156734</v>
      </c>
      <c r="L45" s="1147">
        <v>0</v>
      </c>
      <c r="M45" s="1148">
        <v>0</v>
      </c>
      <c r="N45" s="1076">
        <f t="shared" si="39"/>
        <v>0</v>
      </c>
      <c r="O45" s="1146">
        <v>0</v>
      </c>
      <c r="P45" s="1147">
        <v>0</v>
      </c>
      <c r="Q45" s="1149">
        <v>0</v>
      </c>
    </row>
    <row r="46">
      <c r="B46" s="1077" t="s">
        <v>126</v>
      </c>
      <c r="C46" s="1078" t="s">
        <v>23</v>
      </c>
      <c r="D46" s="1069">
        <f t="shared" si="41"/>
        <v>2180.8886985035128</v>
      </c>
      <c r="E46" s="1070">
        <f t="shared" si="36"/>
        <v>612.21274623419401</v>
      </c>
      <c r="F46" s="1145">
        <v>0</v>
      </c>
      <c r="G46" s="1146">
        <v>0</v>
      </c>
      <c r="H46" s="1147">
        <v>612.21274623419401</v>
      </c>
      <c r="I46" s="1074">
        <f t="shared" si="37"/>
        <v>876.27527828938605</v>
      </c>
      <c r="J46" s="1145">
        <v>876.27527828938605</v>
      </c>
      <c r="K46" s="1146">
        <v>0</v>
      </c>
      <c r="L46" s="1147">
        <v>0</v>
      </c>
      <c r="M46" s="1148">
        <v>692.400673979933</v>
      </c>
      <c r="N46" s="1076">
        <f t="shared" si="39"/>
        <v>0</v>
      </c>
      <c r="O46" s="1146">
        <v>0</v>
      </c>
      <c r="P46" s="1147">
        <v>0</v>
      </c>
      <c r="Q46" s="1149">
        <v>0</v>
      </c>
    </row>
    <row r="47">
      <c r="B47" s="1092" t="s">
        <v>616</v>
      </c>
      <c r="C47" s="1093" t="s">
        <v>25</v>
      </c>
      <c r="D47" s="1069">
        <f t="shared" si="41"/>
        <v>0</v>
      </c>
      <c r="E47" s="1070">
        <f t="shared" ref="E47:E48" si="42">SUM(F47:H47)</f>
        <v>0</v>
      </c>
      <c r="F47" s="1145">
        <v>0</v>
      </c>
      <c r="G47" s="1146">
        <v>0</v>
      </c>
      <c r="H47" s="1147">
        <v>0</v>
      </c>
      <c r="I47" s="1074">
        <f t="shared" si="37"/>
        <v>0</v>
      </c>
      <c r="J47" s="1145">
        <v>0</v>
      </c>
      <c r="K47" s="1146">
        <v>0</v>
      </c>
      <c r="L47" s="1147">
        <v>0</v>
      </c>
      <c r="M47" s="1148">
        <v>0</v>
      </c>
      <c r="N47" s="1076">
        <f t="shared" si="39"/>
        <v>0</v>
      </c>
      <c r="O47" s="1146">
        <v>0</v>
      </c>
      <c r="P47" s="1147">
        <v>0</v>
      </c>
      <c r="Q47" s="1149">
        <v>0</v>
      </c>
    </row>
    <row r="48">
      <c r="B48" s="1092" t="s">
        <v>617</v>
      </c>
      <c r="C48" s="1093" t="s">
        <v>27</v>
      </c>
      <c r="D48" s="1069">
        <f t="shared" si="41"/>
        <v>0</v>
      </c>
      <c r="E48" s="1070">
        <f t="shared" si="42"/>
        <v>0</v>
      </c>
      <c r="F48" s="1145">
        <v>0</v>
      </c>
      <c r="G48" s="1146">
        <v>0</v>
      </c>
      <c r="H48" s="1147">
        <v>0</v>
      </c>
      <c r="I48" s="1074">
        <f t="shared" si="37"/>
        <v>0</v>
      </c>
      <c r="J48" s="1145">
        <v>0</v>
      </c>
      <c r="K48" s="1146">
        <v>0</v>
      </c>
      <c r="L48" s="1147">
        <v>0</v>
      </c>
      <c r="M48" s="1148">
        <v>0</v>
      </c>
      <c r="N48" s="1076">
        <f t="shared" si="39"/>
        <v>0</v>
      </c>
      <c r="O48" s="1146">
        <v>0</v>
      </c>
      <c r="P48" s="1147">
        <v>0</v>
      </c>
      <c r="Q48" s="1149">
        <v>0</v>
      </c>
    </row>
    <row r="49" ht="38.25">
      <c r="B49" s="1092" t="s">
        <v>618</v>
      </c>
      <c r="C49" s="1093" t="s">
        <v>604</v>
      </c>
      <c r="D49" s="1069">
        <f t="shared" si="41"/>
        <v>616.30909432194471</v>
      </c>
      <c r="E49" s="1070">
        <f t="shared" si="36"/>
        <v>194.967070694379</v>
      </c>
      <c r="F49" s="1145">
        <v>170.174017151497</v>
      </c>
      <c r="G49" s="1146">
        <v>24.793053542881999</v>
      </c>
      <c r="H49" s="1147">
        <v>0</v>
      </c>
      <c r="I49" s="1074">
        <f t="shared" si="37"/>
        <v>421.34202362756571</v>
      </c>
      <c r="J49" s="1145">
        <v>29.938235070530599</v>
      </c>
      <c r="K49" s="1146">
        <v>306.40932294300001</v>
      </c>
      <c r="L49" s="1147">
        <v>84.994465614035093</v>
      </c>
      <c r="M49" s="1148">
        <v>0</v>
      </c>
      <c r="N49" s="1076">
        <f t="shared" si="39"/>
        <v>0</v>
      </c>
      <c r="O49" s="1146">
        <v>0</v>
      </c>
      <c r="P49" s="1147">
        <v>0</v>
      </c>
      <c r="Q49" s="1149">
        <v>0</v>
      </c>
    </row>
    <row r="50">
      <c r="B50" s="1094" t="s">
        <v>295</v>
      </c>
      <c r="C50" s="1095" t="s">
        <v>31</v>
      </c>
      <c r="D50" s="1069">
        <f>E50+I50+M50+N50+Q50</f>
        <v>34.949259703814761</v>
      </c>
      <c r="E50" s="1070">
        <f t="shared" si="36"/>
        <v>9.201381259026558</v>
      </c>
      <c r="F50" s="1071">
        <f>SUM(F51:F52)</f>
        <v>8.7991577924930908</v>
      </c>
      <c r="G50" s="1072">
        <f>SUM(G51:G52)</f>
        <v>0.22958710289710299</v>
      </c>
      <c r="H50" s="1073">
        <f>SUM(H51:H52)</f>
        <v>0.172636363636364</v>
      </c>
      <c r="I50" s="1074">
        <f t="shared" si="37"/>
        <v>25.747878444788199</v>
      </c>
      <c r="J50" s="1071">
        <f t="shared" ref="J50:Q50" si="43">SUM(J51:J52)</f>
        <v>11.468143</v>
      </c>
      <c r="K50" s="1072">
        <f t="shared" si="43"/>
        <v>14.2797354447882</v>
      </c>
      <c r="L50" s="1073">
        <f t="shared" si="43"/>
        <v>0</v>
      </c>
      <c r="M50" s="1075">
        <f t="shared" si="43"/>
        <v>0</v>
      </c>
      <c r="N50" s="1076">
        <f t="shared" si="39"/>
        <v>0</v>
      </c>
      <c r="O50" s="1072">
        <f t="shared" si="43"/>
        <v>0</v>
      </c>
      <c r="P50" s="1073">
        <f t="shared" si="43"/>
        <v>0</v>
      </c>
      <c r="Q50" s="1070">
        <f t="shared" si="43"/>
        <v>0</v>
      </c>
    </row>
    <row r="51" ht="51">
      <c r="B51" s="1092" t="s">
        <v>297</v>
      </c>
      <c r="C51" s="1096" t="s">
        <v>33</v>
      </c>
      <c r="D51" s="1069">
        <f t="shared" ref="D51:D52" si="44">E51+I51+M51+N51+Q51</f>
        <v>33.90501370381476</v>
      </c>
      <c r="E51" s="1070">
        <f t="shared" si="36"/>
        <v>9.201381259026558</v>
      </c>
      <c r="F51" s="1145">
        <v>8.7991577924930908</v>
      </c>
      <c r="G51" s="1146">
        <v>0.22958710289710299</v>
      </c>
      <c r="H51" s="1147">
        <v>0.172636363636364</v>
      </c>
      <c r="I51" s="1074">
        <f t="shared" si="37"/>
        <v>24.703632444788198</v>
      </c>
      <c r="J51" s="1145">
        <v>10.423897</v>
      </c>
      <c r="K51" s="1146">
        <v>14.2797354447882</v>
      </c>
      <c r="L51" s="1147">
        <v>0</v>
      </c>
      <c r="M51" s="1148">
        <v>0</v>
      </c>
      <c r="N51" s="1076">
        <f t="shared" si="39"/>
        <v>0</v>
      </c>
      <c r="O51" s="1146">
        <v>0</v>
      </c>
      <c r="P51" s="1147">
        <v>0</v>
      </c>
      <c r="Q51" s="1149">
        <v>0</v>
      </c>
    </row>
    <row r="52">
      <c r="B52" s="1092" t="s">
        <v>298</v>
      </c>
      <c r="C52" s="1096" t="s">
        <v>35</v>
      </c>
      <c r="D52" s="1069">
        <f t="shared" si="44"/>
        <v>1.044246</v>
      </c>
      <c r="E52" s="1070">
        <f t="shared" si="36"/>
        <v>0</v>
      </c>
      <c r="F52" s="1145">
        <v>0</v>
      </c>
      <c r="G52" s="1146">
        <v>0</v>
      </c>
      <c r="H52" s="1147">
        <v>0</v>
      </c>
      <c r="I52" s="1074">
        <f t="shared" si="37"/>
        <v>1.044246</v>
      </c>
      <c r="J52" s="1145">
        <v>1.044246</v>
      </c>
      <c r="K52" s="1146">
        <v>0</v>
      </c>
      <c r="L52" s="1147">
        <v>0</v>
      </c>
      <c r="M52" s="1148">
        <v>0</v>
      </c>
      <c r="N52" s="1076">
        <f t="shared" si="39"/>
        <v>0</v>
      </c>
      <c r="O52" s="1146">
        <v>0</v>
      </c>
      <c r="P52" s="1147">
        <v>0</v>
      </c>
      <c r="Q52" s="1149">
        <v>0</v>
      </c>
    </row>
    <row r="53">
      <c r="B53" s="1094" t="s">
        <v>300</v>
      </c>
      <c r="C53" s="1095" t="s">
        <v>37</v>
      </c>
      <c r="D53" s="1086">
        <f>E53+I53+M53+N53+Q53</f>
        <v>31.230152562813583</v>
      </c>
      <c r="E53" s="1087">
        <f t="shared" si="36"/>
        <v>0</v>
      </c>
      <c r="F53" s="1071">
        <f>SUM(F54:F58)</f>
        <v>0</v>
      </c>
      <c r="G53" s="1072">
        <f>SUM(G54:G58)</f>
        <v>0</v>
      </c>
      <c r="H53" s="1073">
        <f>SUM(H54:H58)</f>
        <v>0</v>
      </c>
      <c r="I53" s="1088">
        <f t="shared" si="37"/>
        <v>3.1163340821256043</v>
      </c>
      <c r="J53" s="1071">
        <f t="shared" ref="J53:Q53" si="45">SUM(J54:J58)</f>
        <v>0.70277777777777795</v>
      </c>
      <c r="K53" s="1072">
        <f t="shared" si="45"/>
        <v>2.3406250000000002</v>
      </c>
      <c r="L53" s="1073">
        <f t="shared" si="45"/>
        <v>0.072931304347826104</v>
      </c>
      <c r="M53" s="1075">
        <f t="shared" si="45"/>
        <v>0</v>
      </c>
      <c r="N53" s="1089">
        <f t="shared" si="39"/>
        <v>27.768319452910202</v>
      </c>
      <c r="O53" s="1072">
        <f t="shared" si="45"/>
        <v>27.768319452910202</v>
      </c>
      <c r="P53" s="1073">
        <f t="shared" si="45"/>
        <v>0</v>
      </c>
      <c r="Q53" s="1070">
        <f t="shared" si="45"/>
        <v>0.34549902777777802</v>
      </c>
    </row>
    <row r="54">
      <c r="B54" s="1092" t="s">
        <v>301</v>
      </c>
      <c r="C54" s="1096" t="s">
        <v>39</v>
      </c>
      <c r="D54" s="1069">
        <f t="shared" ref="D54:D58" si="46">E54+I54+M54+N54+Q54</f>
        <v>27.768319452910202</v>
      </c>
      <c r="E54" s="1070">
        <f t="shared" si="36"/>
        <v>0</v>
      </c>
      <c r="F54" s="1145">
        <v>0</v>
      </c>
      <c r="G54" s="1146">
        <v>0</v>
      </c>
      <c r="H54" s="1147">
        <v>0</v>
      </c>
      <c r="I54" s="1074">
        <f t="shared" si="37"/>
        <v>0</v>
      </c>
      <c r="J54" s="1145">
        <v>0</v>
      </c>
      <c r="K54" s="1146">
        <v>0</v>
      </c>
      <c r="L54" s="1147">
        <v>0</v>
      </c>
      <c r="M54" s="1148">
        <v>0</v>
      </c>
      <c r="N54" s="1076">
        <f t="shared" si="39"/>
        <v>27.768319452910202</v>
      </c>
      <c r="O54" s="1150">
        <v>27.768319452910202</v>
      </c>
      <c r="P54" s="1151">
        <v>0</v>
      </c>
      <c r="Q54" s="1149">
        <v>0</v>
      </c>
    </row>
    <row r="55">
      <c r="B55" s="1092" t="s">
        <v>303</v>
      </c>
      <c r="C55" s="1107" t="s">
        <v>42</v>
      </c>
      <c r="D55" s="1069">
        <f t="shared" si="46"/>
        <v>0</v>
      </c>
      <c r="E55" s="1070">
        <f t="shared" ref="E55:E57" si="47">SUM(F55:H55)</f>
        <v>0</v>
      </c>
      <c r="F55" s="1145">
        <v>0</v>
      </c>
      <c r="G55" s="1146">
        <v>0</v>
      </c>
      <c r="H55" s="1147">
        <v>0</v>
      </c>
      <c r="I55" s="1074">
        <f t="shared" si="37"/>
        <v>0</v>
      </c>
      <c r="J55" s="1145">
        <v>0</v>
      </c>
      <c r="K55" s="1146">
        <v>0</v>
      </c>
      <c r="L55" s="1147">
        <v>0</v>
      </c>
      <c r="M55" s="1148">
        <v>0</v>
      </c>
      <c r="N55" s="1076">
        <f t="shared" si="39"/>
        <v>0</v>
      </c>
      <c r="O55" s="1150">
        <v>0</v>
      </c>
      <c r="P55" s="1151">
        <v>0</v>
      </c>
      <c r="Q55" s="1149">
        <v>0</v>
      </c>
    </row>
    <row r="56">
      <c r="B56" s="1092" t="s">
        <v>619</v>
      </c>
      <c r="C56" s="1107" t="s">
        <v>45</v>
      </c>
      <c r="D56" s="1069">
        <f t="shared" si="46"/>
        <v>0</v>
      </c>
      <c r="E56" s="1070">
        <f t="shared" si="47"/>
        <v>0</v>
      </c>
      <c r="F56" s="1145">
        <v>0</v>
      </c>
      <c r="G56" s="1146">
        <v>0</v>
      </c>
      <c r="H56" s="1147">
        <v>0</v>
      </c>
      <c r="I56" s="1074">
        <f t="shared" si="37"/>
        <v>0</v>
      </c>
      <c r="J56" s="1145">
        <v>0</v>
      </c>
      <c r="K56" s="1146">
        <v>0</v>
      </c>
      <c r="L56" s="1147">
        <v>0</v>
      </c>
      <c r="M56" s="1148">
        <v>0</v>
      </c>
      <c r="N56" s="1076">
        <f t="shared" si="39"/>
        <v>0</v>
      </c>
      <c r="O56" s="1150">
        <v>0</v>
      </c>
      <c r="P56" s="1151">
        <v>0</v>
      </c>
      <c r="Q56" s="1149">
        <v>0</v>
      </c>
    </row>
    <row r="57" ht="25.5">
      <c r="B57" s="1092" t="s">
        <v>620</v>
      </c>
      <c r="C57" s="1107" t="s">
        <v>47</v>
      </c>
      <c r="D57" s="1069">
        <f t="shared" si="46"/>
        <v>0</v>
      </c>
      <c r="E57" s="1070">
        <f t="shared" si="47"/>
        <v>0</v>
      </c>
      <c r="F57" s="1145">
        <v>0</v>
      </c>
      <c r="G57" s="1146">
        <v>0</v>
      </c>
      <c r="H57" s="1147">
        <v>0</v>
      </c>
      <c r="I57" s="1074">
        <f t="shared" si="37"/>
        <v>0</v>
      </c>
      <c r="J57" s="1145">
        <v>0</v>
      </c>
      <c r="K57" s="1146">
        <v>0</v>
      </c>
      <c r="L57" s="1147">
        <v>0</v>
      </c>
      <c r="M57" s="1148">
        <v>0</v>
      </c>
      <c r="N57" s="1076">
        <f t="shared" si="39"/>
        <v>0</v>
      </c>
      <c r="O57" s="1150">
        <v>0</v>
      </c>
      <c r="P57" s="1151">
        <v>0</v>
      </c>
      <c r="Q57" s="1149">
        <v>0</v>
      </c>
    </row>
    <row r="58" ht="25.5">
      <c r="B58" s="1077" t="s">
        <v>621</v>
      </c>
      <c r="C58" s="1108" t="s">
        <v>610</v>
      </c>
      <c r="D58" s="1069">
        <f t="shared" si="46"/>
        <v>3.4618331099033823</v>
      </c>
      <c r="E58" s="1070">
        <f t="shared" si="36"/>
        <v>0</v>
      </c>
      <c r="F58" s="1145">
        <v>0</v>
      </c>
      <c r="G58" s="1146">
        <v>0</v>
      </c>
      <c r="H58" s="1147">
        <v>0</v>
      </c>
      <c r="I58" s="1074">
        <f t="shared" si="37"/>
        <v>3.1163340821256043</v>
      </c>
      <c r="J58" s="1145">
        <v>0.70277777777777795</v>
      </c>
      <c r="K58" s="1146">
        <v>2.3406250000000002</v>
      </c>
      <c r="L58" s="1147">
        <v>0.072931304347826104</v>
      </c>
      <c r="M58" s="1148">
        <v>0</v>
      </c>
      <c r="N58" s="1076">
        <f t="shared" si="39"/>
        <v>0</v>
      </c>
      <c r="O58" s="1150">
        <v>0</v>
      </c>
      <c r="P58" s="1151">
        <v>0</v>
      </c>
      <c r="Q58" s="1149">
        <v>0.34549902777777802</v>
      </c>
    </row>
    <row r="59">
      <c r="B59" s="1067" t="s">
        <v>305</v>
      </c>
      <c r="C59" s="1109" t="s">
        <v>53</v>
      </c>
      <c r="D59" s="1069">
        <f>E59+I59+M59+N59+Q59</f>
        <v>53.973729587690897</v>
      </c>
      <c r="E59" s="1110">
        <f t="shared" si="36"/>
        <v>0</v>
      </c>
      <c r="F59" s="1111">
        <f>SUM(F60:F61)</f>
        <v>0</v>
      </c>
      <c r="G59" s="1112">
        <f>SUM(G60:G61)</f>
        <v>0</v>
      </c>
      <c r="H59" s="1113">
        <f>SUM(H60:H61)</f>
        <v>0</v>
      </c>
      <c r="I59" s="1114">
        <f t="shared" si="37"/>
        <v>19.9570629210242</v>
      </c>
      <c r="J59" s="1111">
        <f t="shared" ref="J59:Q59" si="48">SUM(J60:J61)</f>
        <v>0</v>
      </c>
      <c r="K59" s="1112">
        <f t="shared" si="48"/>
        <v>0</v>
      </c>
      <c r="L59" s="1113">
        <f t="shared" si="48"/>
        <v>19.9570629210242</v>
      </c>
      <c r="M59" s="1115">
        <f t="shared" si="48"/>
        <v>0</v>
      </c>
      <c r="N59" s="1116">
        <f t="shared" si="39"/>
        <v>0</v>
      </c>
      <c r="O59" s="1112">
        <f t="shared" si="48"/>
        <v>0</v>
      </c>
      <c r="P59" s="1113">
        <f t="shared" si="48"/>
        <v>0</v>
      </c>
      <c r="Q59" s="1110">
        <f t="shared" si="48"/>
        <v>34.016666666666701</v>
      </c>
    </row>
    <row r="60">
      <c r="B60" s="1117" t="s">
        <v>307</v>
      </c>
      <c r="C60" s="1118" t="s">
        <v>55</v>
      </c>
      <c r="D60" s="1069">
        <f t="shared" ref="D60:D61" si="49">E60+I60+M60+N60+Q60</f>
        <v>0</v>
      </c>
      <c r="E60" s="1070">
        <f t="shared" si="36"/>
        <v>0</v>
      </c>
      <c r="F60" s="1145">
        <v>0</v>
      </c>
      <c r="G60" s="1146">
        <v>0</v>
      </c>
      <c r="H60" s="1147">
        <v>0</v>
      </c>
      <c r="I60" s="1114">
        <f t="shared" si="37"/>
        <v>0</v>
      </c>
      <c r="J60" s="1145">
        <v>0</v>
      </c>
      <c r="K60" s="1146">
        <v>0</v>
      </c>
      <c r="L60" s="1147">
        <v>0</v>
      </c>
      <c r="M60" s="1148">
        <v>0</v>
      </c>
      <c r="N60" s="1076">
        <f t="shared" si="39"/>
        <v>0</v>
      </c>
      <c r="O60" s="1152">
        <v>0</v>
      </c>
      <c r="P60" s="1153">
        <v>0</v>
      </c>
      <c r="Q60" s="1149">
        <v>0</v>
      </c>
    </row>
    <row r="61" ht="25.5">
      <c r="B61" s="1117" t="s">
        <v>309</v>
      </c>
      <c r="C61" s="1127" t="s">
        <v>57</v>
      </c>
      <c r="D61" s="1069">
        <f t="shared" si="49"/>
        <v>53.973729587690897</v>
      </c>
      <c r="E61" s="1070">
        <f t="shared" si="36"/>
        <v>0</v>
      </c>
      <c r="F61" s="1145">
        <v>0</v>
      </c>
      <c r="G61" s="1146">
        <v>0</v>
      </c>
      <c r="H61" s="1147">
        <v>0</v>
      </c>
      <c r="I61" s="1114">
        <f t="shared" si="37"/>
        <v>19.9570629210242</v>
      </c>
      <c r="J61" s="1145">
        <v>0</v>
      </c>
      <c r="K61" s="1146">
        <v>0</v>
      </c>
      <c r="L61" s="1147">
        <v>19.9570629210242</v>
      </c>
      <c r="M61" s="1148">
        <v>0</v>
      </c>
      <c r="N61" s="1076">
        <f t="shared" si="39"/>
        <v>0</v>
      </c>
      <c r="O61" s="1154">
        <v>0</v>
      </c>
      <c r="P61" s="1155">
        <v>0</v>
      </c>
      <c r="Q61" s="1149">
        <v>34.016666666666701</v>
      </c>
    </row>
    <row r="62">
      <c r="B62" s="1132" t="s">
        <v>311</v>
      </c>
      <c r="C62" s="1133" t="s">
        <v>611</v>
      </c>
      <c r="D62" s="1069">
        <f>E62+I62+M62+N62+Q62</f>
        <v>0</v>
      </c>
      <c r="E62" s="1110">
        <f t="shared" si="36"/>
        <v>0</v>
      </c>
      <c r="F62" s="1111">
        <f>SUM(F63:F65)</f>
        <v>0</v>
      </c>
      <c r="G62" s="1112">
        <f>SUM(G63:G65)</f>
        <v>0</v>
      </c>
      <c r="H62" s="1113">
        <f>SUM(H63:H65)</f>
        <v>0</v>
      </c>
      <c r="I62" s="1114">
        <f t="shared" si="37"/>
        <v>0</v>
      </c>
      <c r="J62" s="1111">
        <f t="shared" ref="J62:Q62" si="50">SUM(J63:J65)</f>
        <v>0</v>
      </c>
      <c r="K62" s="1112">
        <f t="shared" si="50"/>
        <v>0</v>
      </c>
      <c r="L62" s="1113">
        <f t="shared" si="50"/>
        <v>0</v>
      </c>
      <c r="M62" s="1115">
        <f t="shared" si="50"/>
        <v>0</v>
      </c>
      <c r="N62" s="1116">
        <f t="shared" si="39"/>
        <v>0</v>
      </c>
      <c r="O62" s="1112">
        <f t="shared" si="50"/>
        <v>0</v>
      </c>
      <c r="P62" s="1113">
        <f t="shared" si="50"/>
        <v>0</v>
      </c>
      <c r="Q62" s="1110">
        <f t="shared" si="50"/>
        <v>0</v>
      </c>
    </row>
    <row r="63">
      <c r="B63" s="1134" t="s">
        <v>313</v>
      </c>
      <c r="C63" s="1135" t="s">
        <v>49</v>
      </c>
      <c r="D63" s="1069">
        <f t="shared" ref="D63:D65" si="51">E63+I63+M63+N63+Q63</f>
        <v>0</v>
      </c>
      <c r="E63" s="1070">
        <f t="shared" si="36"/>
        <v>0</v>
      </c>
      <c r="F63" s="1145">
        <v>0</v>
      </c>
      <c r="G63" s="1146">
        <v>0</v>
      </c>
      <c r="H63" s="1147">
        <v>0</v>
      </c>
      <c r="I63" s="1114">
        <f t="shared" si="37"/>
        <v>0</v>
      </c>
      <c r="J63" s="1145">
        <v>0</v>
      </c>
      <c r="K63" s="1146">
        <v>0</v>
      </c>
      <c r="L63" s="1147">
        <v>0</v>
      </c>
      <c r="M63" s="1148">
        <v>0</v>
      </c>
      <c r="N63" s="1076">
        <f t="shared" si="39"/>
        <v>0</v>
      </c>
      <c r="O63" s="1154">
        <v>0</v>
      </c>
      <c r="P63" s="1155">
        <v>0</v>
      </c>
      <c r="Q63" s="1149">
        <v>0</v>
      </c>
    </row>
    <row r="64">
      <c r="B64" s="1134" t="s">
        <v>622</v>
      </c>
      <c r="C64" s="1135" t="s">
        <v>613</v>
      </c>
      <c r="D64" s="1069">
        <f t="shared" si="51"/>
        <v>0</v>
      </c>
      <c r="E64" s="1070">
        <f t="shared" si="36"/>
        <v>0</v>
      </c>
      <c r="F64" s="1145">
        <v>0</v>
      </c>
      <c r="G64" s="1146">
        <v>0</v>
      </c>
      <c r="H64" s="1147">
        <v>0</v>
      </c>
      <c r="I64" s="1114">
        <f t="shared" si="37"/>
        <v>0</v>
      </c>
      <c r="J64" s="1145">
        <v>0</v>
      </c>
      <c r="K64" s="1146">
        <v>0</v>
      </c>
      <c r="L64" s="1147">
        <v>0</v>
      </c>
      <c r="M64" s="1148">
        <v>0</v>
      </c>
      <c r="N64" s="1076">
        <f t="shared" si="39"/>
        <v>0</v>
      </c>
      <c r="O64" s="1154">
        <v>0</v>
      </c>
      <c r="P64" s="1155">
        <v>0</v>
      </c>
      <c r="Q64" s="1149">
        <v>0</v>
      </c>
    </row>
    <row r="65">
      <c r="B65" s="1136" t="s">
        <v>623</v>
      </c>
      <c r="C65" s="1135" t="s">
        <v>613</v>
      </c>
      <c r="D65" s="1069">
        <f t="shared" si="51"/>
        <v>0</v>
      </c>
      <c r="E65" s="1156">
        <f t="shared" si="36"/>
        <v>0</v>
      </c>
      <c r="F65" s="1157">
        <v>0</v>
      </c>
      <c r="G65" s="1158">
        <v>0</v>
      </c>
      <c r="H65" s="1159">
        <v>0</v>
      </c>
      <c r="I65" s="1114">
        <f t="shared" si="37"/>
        <v>0</v>
      </c>
      <c r="J65" s="1157">
        <v>0</v>
      </c>
      <c r="K65" s="1158">
        <v>0</v>
      </c>
      <c r="L65" s="1159">
        <v>0</v>
      </c>
      <c r="M65" s="1160">
        <v>0</v>
      </c>
      <c r="N65" s="1161">
        <f t="shared" si="39"/>
        <v>0</v>
      </c>
      <c r="O65" s="1162">
        <v>0</v>
      </c>
      <c r="P65" s="1163">
        <v>0</v>
      </c>
      <c r="Q65" s="1164">
        <v>0</v>
      </c>
    </row>
    <row r="66" ht="16.5">
      <c r="B66" s="1058" t="s">
        <v>130</v>
      </c>
      <c r="C66" s="1058" t="s">
        <v>624</v>
      </c>
      <c r="D66" s="1059">
        <f t="shared" ref="D66:Q66" si="52">D67+D71+D78+D81+D87+D90</f>
        <v>165.9987631970719</v>
      </c>
      <c r="E66" s="1060">
        <f t="shared" si="52"/>
        <v>59.344862249627766</v>
      </c>
      <c r="F66" s="1061">
        <f t="shared" si="52"/>
        <v>6.3200925621144188</v>
      </c>
      <c r="G66" s="1062">
        <f t="shared" si="52"/>
        <v>8.113804194787658</v>
      </c>
      <c r="H66" s="1063">
        <f t="shared" si="52"/>
        <v>44.910965492725687</v>
      </c>
      <c r="I66" s="1064">
        <f t="shared" si="52"/>
        <v>100.81276009419783</v>
      </c>
      <c r="J66" s="1061">
        <f t="shared" si="52"/>
        <v>64.712219642901573</v>
      </c>
      <c r="K66" s="1062">
        <f t="shared" si="52"/>
        <v>28.259330871234347</v>
      </c>
      <c r="L66" s="1063">
        <f t="shared" si="52"/>
        <v>7.8412095800618999</v>
      </c>
      <c r="M66" s="1065">
        <f t="shared" si="52"/>
        <v>4.658691643969763</v>
      </c>
      <c r="N66" s="1066">
        <f t="shared" si="52"/>
        <v>0.39554784863309522</v>
      </c>
      <c r="O66" s="1062">
        <f t="shared" si="52"/>
        <v>0.39554784863309522</v>
      </c>
      <c r="P66" s="1063">
        <f t="shared" si="52"/>
        <v>0</v>
      </c>
      <c r="Q66" s="1060">
        <f t="shared" si="52"/>
        <v>0.78690136064350047</v>
      </c>
      <c r="R66" s="621"/>
    </row>
    <row r="67">
      <c r="B67" s="1067" t="s">
        <v>132</v>
      </c>
      <c r="C67" s="1068" t="s">
        <v>8</v>
      </c>
      <c r="D67" s="1165">
        <f>SUM(D68:D70)</f>
        <v>0</v>
      </c>
      <c r="E67" s="1070">
        <f t="shared" ref="E67:E93" si="53">SUM(F67:H67)</f>
        <v>0</v>
      </c>
      <c r="F67" s="1071">
        <f>SUM(F68:F70)</f>
        <v>0</v>
      </c>
      <c r="G67" s="1072">
        <f>SUM(G68:G70)</f>
        <v>0</v>
      </c>
      <c r="H67" s="1073">
        <f>SUM(H68:H70)</f>
        <v>0</v>
      </c>
      <c r="I67" s="1074">
        <f t="shared" ref="I67:I93" si="54">SUM(J67:L67)</f>
        <v>0</v>
      </c>
      <c r="J67" s="1071">
        <f t="shared" ref="J67:Q67" si="55">SUM(J68:J70)</f>
        <v>0</v>
      </c>
      <c r="K67" s="1072">
        <f t="shared" si="55"/>
        <v>0</v>
      </c>
      <c r="L67" s="1073">
        <f t="shared" si="55"/>
        <v>0</v>
      </c>
      <c r="M67" s="1075">
        <f t="shared" si="55"/>
        <v>0</v>
      </c>
      <c r="N67" s="1076">
        <f t="shared" ref="N67:N93" si="56">SUM(O67:P67)</f>
        <v>0</v>
      </c>
      <c r="O67" s="1072">
        <f t="shared" si="55"/>
        <v>0</v>
      </c>
      <c r="P67" s="1073">
        <f t="shared" si="55"/>
        <v>0</v>
      </c>
      <c r="Q67" s="1070">
        <f t="shared" si="55"/>
        <v>0</v>
      </c>
    </row>
    <row r="68">
      <c r="B68" s="1077" t="s">
        <v>407</v>
      </c>
      <c r="C68" s="1078" t="s">
        <v>10</v>
      </c>
      <c r="D68" s="1166">
        <v>0</v>
      </c>
      <c r="E68" s="1167">
        <f t="shared" si="53"/>
        <v>0</v>
      </c>
      <c r="F68" s="1079">
        <f t="shared" ref="F68:H70" si="57">IFERROR($D68*F95/100, 0)</f>
        <v>0</v>
      </c>
      <c r="G68" s="1080">
        <f t="shared" si="57"/>
        <v>0</v>
      </c>
      <c r="H68" s="1081">
        <f t="shared" si="57"/>
        <v>0</v>
      </c>
      <c r="I68" s="1168">
        <f t="shared" si="54"/>
        <v>0</v>
      </c>
      <c r="J68" s="1079">
        <f t="shared" ref="J68:M70" si="58">IFERROR($D68*J95/100, 0)</f>
        <v>0</v>
      </c>
      <c r="K68" s="1080">
        <f t="shared" si="58"/>
        <v>0</v>
      </c>
      <c r="L68" s="1081">
        <f t="shared" si="58"/>
        <v>0</v>
      </c>
      <c r="M68" s="1082">
        <f t="shared" si="58"/>
        <v>0</v>
      </c>
      <c r="N68" s="1169">
        <f t="shared" si="56"/>
        <v>0</v>
      </c>
      <c r="O68" s="1080">
        <f t="shared" ref="O68:Q70" si="59">IFERROR($D68*O95/100, 0)</f>
        <v>0</v>
      </c>
      <c r="P68" s="1081">
        <f t="shared" si="59"/>
        <v>0</v>
      </c>
      <c r="Q68" s="1167">
        <f t="shared" si="59"/>
        <v>0</v>
      </c>
    </row>
    <row r="69">
      <c r="B69" s="1077" t="s">
        <v>408</v>
      </c>
      <c r="C69" s="1078" t="s">
        <v>11</v>
      </c>
      <c r="D69" s="1166">
        <v>0</v>
      </c>
      <c r="E69" s="1167">
        <f t="shared" si="53"/>
        <v>0</v>
      </c>
      <c r="F69" s="1079">
        <f t="shared" si="57"/>
        <v>0</v>
      </c>
      <c r="G69" s="1080">
        <f t="shared" si="57"/>
        <v>0</v>
      </c>
      <c r="H69" s="1081">
        <f t="shared" si="57"/>
        <v>0</v>
      </c>
      <c r="I69" s="1168">
        <f t="shared" si="54"/>
        <v>0</v>
      </c>
      <c r="J69" s="1079">
        <f t="shared" si="58"/>
        <v>0</v>
      </c>
      <c r="K69" s="1080">
        <f t="shared" si="58"/>
        <v>0</v>
      </c>
      <c r="L69" s="1081">
        <f t="shared" si="58"/>
        <v>0</v>
      </c>
      <c r="M69" s="1082">
        <f t="shared" si="58"/>
        <v>0</v>
      </c>
      <c r="N69" s="1169">
        <f t="shared" si="56"/>
        <v>0</v>
      </c>
      <c r="O69" s="1080">
        <f t="shared" si="59"/>
        <v>0</v>
      </c>
      <c r="P69" s="1081">
        <f t="shared" si="59"/>
        <v>0</v>
      </c>
      <c r="Q69" s="1167">
        <f t="shared" si="59"/>
        <v>0</v>
      </c>
    </row>
    <row r="70">
      <c r="B70" s="1077" t="s">
        <v>625</v>
      </c>
      <c r="C70" s="1078" t="s">
        <v>13</v>
      </c>
      <c r="D70" s="1166">
        <v>0</v>
      </c>
      <c r="E70" s="1167">
        <f t="shared" si="53"/>
        <v>0</v>
      </c>
      <c r="F70" s="1079">
        <f t="shared" si="57"/>
        <v>0</v>
      </c>
      <c r="G70" s="1080">
        <f t="shared" si="57"/>
        <v>0</v>
      </c>
      <c r="H70" s="1081">
        <f t="shared" si="57"/>
        <v>0</v>
      </c>
      <c r="I70" s="1168">
        <f t="shared" si="54"/>
        <v>0</v>
      </c>
      <c r="J70" s="1079">
        <f t="shared" si="58"/>
        <v>0</v>
      </c>
      <c r="K70" s="1080">
        <f t="shared" si="58"/>
        <v>0</v>
      </c>
      <c r="L70" s="1081">
        <f t="shared" si="58"/>
        <v>0</v>
      </c>
      <c r="M70" s="1082">
        <f t="shared" si="58"/>
        <v>0</v>
      </c>
      <c r="N70" s="1169">
        <f t="shared" si="56"/>
        <v>0</v>
      </c>
      <c r="O70" s="1080">
        <f t="shared" si="59"/>
        <v>0</v>
      </c>
      <c r="P70" s="1081">
        <f t="shared" si="59"/>
        <v>0</v>
      </c>
      <c r="Q70" s="1167">
        <f t="shared" si="59"/>
        <v>0</v>
      </c>
    </row>
    <row r="71">
      <c r="B71" s="1067" t="s">
        <v>134</v>
      </c>
      <c r="C71" s="1085" t="s">
        <v>15</v>
      </c>
      <c r="D71" s="1165">
        <f>SUM(D72:D77)</f>
        <v>125.27973598845443</v>
      </c>
      <c r="E71" s="1070">
        <f t="shared" si="53"/>
        <v>44.787735352450539</v>
      </c>
      <c r="F71" s="1071">
        <f>SUM(F72:F77)</f>
        <v>4.7697917282931623</v>
      </c>
      <c r="G71" s="1072">
        <f>SUM(G72:G77)</f>
        <v>6.1235109696464418</v>
      </c>
      <c r="H71" s="1073">
        <f>SUM(H72:H77)</f>
        <v>33.894432654510936</v>
      </c>
      <c r="I71" s="1088">
        <f t="shared" si="54"/>
        <v>76.083675116750982</v>
      </c>
      <c r="J71" s="1071">
        <f t="shared" ref="J71:Q71" si="60">SUM(J72:J77)</f>
        <v>48.838495154719254</v>
      </c>
      <c r="K71" s="1072">
        <f t="shared" si="60"/>
        <v>21.327396918949262</v>
      </c>
      <c r="L71" s="1073">
        <f t="shared" si="60"/>
        <v>5.9177830430824701</v>
      </c>
      <c r="M71" s="1075">
        <f t="shared" si="60"/>
        <v>3.5159277573367227</v>
      </c>
      <c r="N71" s="1089">
        <f t="shared" si="56"/>
        <v>0.29852107987530718</v>
      </c>
      <c r="O71" s="1072">
        <f t="shared" si="60"/>
        <v>0.29852107987530718</v>
      </c>
      <c r="P71" s="1073">
        <f t="shared" si="60"/>
        <v>0</v>
      </c>
      <c r="Q71" s="1070">
        <f t="shared" si="60"/>
        <v>0.59387668204091915</v>
      </c>
    </row>
    <row r="72">
      <c r="B72" s="1077" t="s">
        <v>136</v>
      </c>
      <c r="C72" s="1078" t="s">
        <v>17</v>
      </c>
      <c r="D72" s="1166">
        <v>122.718505384615</v>
      </c>
      <c r="E72" s="1167">
        <f t="shared" si="53"/>
        <v>43.872090714821915</v>
      </c>
      <c r="F72" s="1079">
        <f t="shared" ref="F72:H77" si="61">IFERROR($D72*F98/100, 0)</f>
        <v>4.6722776614566026</v>
      </c>
      <c r="G72" s="1080">
        <f t="shared" si="61"/>
        <v>5.9983213404166165</v>
      </c>
      <c r="H72" s="1081">
        <f t="shared" si="61"/>
        <v>33.201491712948695</v>
      </c>
      <c r="I72" s="1168">
        <f t="shared" si="54"/>
        <v>74.5282133684954</v>
      </c>
      <c r="J72" s="1079">
        <f t="shared" ref="J72:Q77" si="62">IFERROR($D72*J98/100, 0)</f>
        <v>47.840036405993452</v>
      </c>
      <c r="K72" s="1080">
        <f t="shared" si="62"/>
        <v>20.891377627736212</v>
      </c>
      <c r="L72" s="1081">
        <f t="shared" si="62"/>
        <v>5.7967993347657334</v>
      </c>
      <c r="M72" s="1082">
        <f t="shared" si="62"/>
        <v>3.4440478024347643</v>
      </c>
      <c r="N72" s="1169">
        <f t="shared" si="56"/>
        <v>0.29241808708373318</v>
      </c>
      <c r="O72" s="1080">
        <f t="shared" ref="O72:Q76" si="63">IFERROR($D72*O98/100, 0)</f>
        <v>0.29241808708373318</v>
      </c>
      <c r="P72" s="1081">
        <f t="shared" si="63"/>
        <v>0</v>
      </c>
      <c r="Q72" s="1167">
        <f t="shared" si="63"/>
        <v>0.5817354117792225</v>
      </c>
    </row>
    <row r="73">
      <c r="B73" s="1077" t="s">
        <v>138</v>
      </c>
      <c r="C73" s="1078" t="s">
        <v>600</v>
      </c>
      <c r="D73" s="1166">
        <v>0</v>
      </c>
      <c r="E73" s="1167">
        <f t="shared" si="53"/>
        <v>0</v>
      </c>
      <c r="F73" s="1079">
        <f t="shared" si="61"/>
        <v>0</v>
      </c>
      <c r="G73" s="1080">
        <f t="shared" si="61"/>
        <v>0</v>
      </c>
      <c r="H73" s="1081">
        <f t="shared" si="61"/>
        <v>0</v>
      </c>
      <c r="I73" s="1168">
        <f t="shared" si="54"/>
        <v>0</v>
      </c>
      <c r="J73" s="1079">
        <f t="shared" si="62"/>
        <v>0</v>
      </c>
      <c r="K73" s="1080">
        <f t="shared" si="62"/>
        <v>0</v>
      </c>
      <c r="L73" s="1081">
        <f t="shared" si="62"/>
        <v>0</v>
      </c>
      <c r="M73" s="1082">
        <f t="shared" si="62"/>
        <v>0</v>
      </c>
      <c r="N73" s="1169">
        <f t="shared" si="56"/>
        <v>0</v>
      </c>
      <c r="O73" s="1080">
        <f t="shared" si="63"/>
        <v>0</v>
      </c>
      <c r="P73" s="1081">
        <f t="shared" si="63"/>
        <v>0</v>
      </c>
      <c r="Q73" s="1167">
        <f t="shared" si="63"/>
        <v>0</v>
      </c>
    </row>
    <row r="74">
      <c r="B74" s="1077" t="s">
        <v>140</v>
      </c>
      <c r="C74" s="1078" t="s">
        <v>23</v>
      </c>
      <c r="D74" s="1166">
        <v>0</v>
      </c>
      <c r="E74" s="1167">
        <f t="shared" si="53"/>
        <v>0</v>
      </c>
      <c r="F74" s="1079">
        <f t="shared" si="61"/>
        <v>0</v>
      </c>
      <c r="G74" s="1080">
        <f t="shared" si="61"/>
        <v>0</v>
      </c>
      <c r="H74" s="1081">
        <f t="shared" si="61"/>
        <v>0</v>
      </c>
      <c r="I74" s="1168">
        <f t="shared" si="54"/>
        <v>0</v>
      </c>
      <c r="J74" s="1079">
        <f t="shared" si="62"/>
        <v>0</v>
      </c>
      <c r="K74" s="1080">
        <f t="shared" si="62"/>
        <v>0</v>
      </c>
      <c r="L74" s="1081">
        <f t="shared" si="62"/>
        <v>0</v>
      </c>
      <c r="M74" s="1082">
        <f t="shared" si="62"/>
        <v>0</v>
      </c>
      <c r="N74" s="1169">
        <f t="shared" si="56"/>
        <v>0</v>
      </c>
      <c r="O74" s="1080">
        <f t="shared" si="63"/>
        <v>0</v>
      </c>
      <c r="P74" s="1081">
        <f t="shared" si="63"/>
        <v>0</v>
      </c>
      <c r="Q74" s="1167">
        <f t="shared" si="63"/>
        <v>0</v>
      </c>
    </row>
    <row r="75">
      <c r="B75" s="1092" t="s">
        <v>626</v>
      </c>
      <c r="C75" s="1093" t="s">
        <v>25</v>
      </c>
      <c r="D75" s="1166">
        <v>0</v>
      </c>
      <c r="E75" s="1167">
        <f t="shared" si="53"/>
        <v>0</v>
      </c>
      <c r="F75" s="1079">
        <f t="shared" si="61"/>
        <v>0</v>
      </c>
      <c r="G75" s="1080">
        <f t="shared" si="61"/>
        <v>0</v>
      </c>
      <c r="H75" s="1081">
        <f t="shared" si="61"/>
        <v>0</v>
      </c>
      <c r="I75" s="1168">
        <f t="shared" si="54"/>
        <v>0</v>
      </c>
      <c r="J75" s="1079">
        <f t="shared" si="62"/>
        <v>0</v>
      </c>
      <c r="K75" s="1080">
        <f t="shared" si="62"/>
        <v>0</v>
      </c>
      <c r="L75" s="1081">
        <f t="shared" si="62"/>
        <v>0</v>
      </c>
      <c r="M75" s="1082">
        <f t="shared" si="62"/>
        <v>0</v>
      </c>
      <c r="N75" s="1169">
        <f t="shared" si="56"/>
        <v>0</v>
      </c>
      <c r="O75" s="1080">
        <f t="shared" si="63"/>
        <v>0</v>
      </c>
      <c r="P75" s="1081">
        <f t="shared" si="63"/>
        <v>0</v>
      </c>
      <c r="Q75" s="1167">
        <f t="shared" si="63"/>
        <v>0</v>
      </c>
    </row>
    <row r="76">
      <c r="B76" s="1092" t="s">
        <v>627</v>
      </c>
      <c r="C76" s="1093" t="s">
        <v>27</v>
      </c>
      <c r="D76" s="1166">
        <v>0</v>
      </c>
      <c r="E76" s="1167">
        <f t="shared" si="53"/>
        <v>0</v>
      </c>
      <c r="F76" s="1079">
        <f t="shared" si="61"/>
        <v>0</v>
      </c>
      <c r="G76" s="1080">
        <f t="shared" si="61"/>
        <v>0</v>
      </c>
      <c r="H76" s="1081">
        <f t="shared" si="61"/>
        <v>0</v>
      </c>
      <c r="I76" s="1168">
        <f t="shared" si="54"/>
        <v>0</v>
      </c>
      <c r="J76" s="1079">
        <f t="shared" si="62"/>
        <v>0</v>
      </c>
      <c r="K76" s="1080">
        <f t="shared" si="62"/>
        <v>0</v>
      </c>
      <c r="L76" s="1081">
        <f t="shared" si="62"/>
        <v>0</v>
      </c>
      <c r="M76" s="1082">
        <f t="shared" si="62"/>
        <v>0</v>
      </c>
      <c r="N76" s="1169">
        <f t="shared" si="56"/>
        <v>0</v>
      </c>
      <c r="O76" s="1080">
        <f t="shared" si="63"/>
        <v>0</v>
      </c>
      <c r="P76" s="1081">
        <f t="shared" si="63"/>
        <v>0</v>
      </c>
      <c r="Q76" s="1167">
        <f t="shared" si="63"/>
        <v>0</v>
      </c>
    </row>
    <row r="77" ht="38.25">
      <c r="B77" s="1092" t="s">
        <v>628</v>
      </c>
      <c r="C77" s="1093" t="s">
        <v>604</v>
      </c>
      <c r="D77" s="1166">
        <v>2.5612306038394399</v>
      </c>
      <c r="E77" s="1167">
        <f t="shared" si="53"/>
        <v>0.91564463762862303</v>
      </c>
      <c r="F77" s="1079">
        <f t="shared" si="61"/>
        <v>0.097514066836559388</v>
      </c>
      <c r="G77" s="1080">
        <f t="shared" si="61"/>
        <v>0.12518962922982513</v>
      </c>
      <c r="H77" s="1081">
        <f t="shared" si="61"/>
        <v>0.69294094156223851</v>
      </c>
      <c r="I77" s="1168">
        <f t="shared" si="54"/>
        <v>1.5554617482555884</v>
      </c>
      <c r="J77" s="1079">
        <f t="shared" si="62"/>
        <v>0.99845874872580287</v>
      </c>
      <c r="K77" s="1080">
        <f t="shared" si="62"/>
        <v>0.43601929121304905</v>
      </c>
      <c r="L77" s="1081">
        <f t="shared" si="62"/>
        <v>0.12098370831673638</v>
      </c>
      <c r="M77" s="1082">
        <f t="shared" si="62"/>
        <v>0.071879954901958587</v>
      </c>
      <c r="N77" s="1169">
        <f t="shared" si="56"/>
        <v>0.0061029927915740275</v>
      </c>
      <c r="O77" s="1080">
        <f t="shared" si="62"/>
        <v>0.0061029927915740275</v>
      </c>
      <c r="P77" s="1081">
        <f t="shared" si="62"/>
        <v>0</v>
      </c>
      <c r="Q77" s="1167">
        <f t="shared" si="62"/>
        <v>0.012141270261696625</v>
      </c>
    </row>
    <row r="78">
      <c r="B78" s="1094" t="s">
        <v>142</v>
      </c>
      <c r="C78" s="1095" t="s">
        <v>31</v>
      </c>
      <c r="D78" s="1165">
        <f>D79+D80</f>
        <v>5.5956515181598103</v>
      </c>
      <c r="E78" s="1070">
        <f t="shared" si="53"/>
        <v>2.0004556789852757</v>
      </c>
      <c r="F78" s="1071">
        <f>F79+F80</f>
        <v>0.21304397008139808</v>
      </c>
      <c r="G78" s="1072">
        <f>G79+G80</f>
        <v>0.27350818696591256</v>
      </c>
      <c r="H78" s="1073">
        <f>H79+H80</f>
        <v>1.5139035219379648</v>
      </c>
      <c r="I78" s="1074">
        <f t="shared" si="54"/>
        <v>3.398296849966707</v>
      </c>
      <c r="J78" s="1071">
        <f t="shared" ref="J78:Q78" si="64">J79+J80</f>
        <v>2.1813839037969447</v>
      </c>
      <c r="K78" s="1072">
        <f t="shared" si="64"/>
        <v>0.9525936497736035</v>
      </c>
      <c r="L78" s="1073">
        <f t="shared" si="64"/>
        <v>0.26431929639615875</v>
      </c>
      <c r="M78" s="1075">
        <f t="shared" si="64"/>
        <v>0.15703981444289253</v>
      </c>
      <c r="N78" s="1076">
        <f t="shared" si="56"/>
        <v>0.013333520546059513</v>
      </c>
      <c r="O78" s="1072">
        <f t="shared" si="64"/>
        <v>0.013333520546059513</v>
      </c>
      <c r="P78" s="1073">
        <f t="shared" si="64"/>
        <v>0</v>
      </c>
      <c r="Q78" s="1070">
        <f t="shared" si="64"/>
        <v>0.026525654218877294</v>
      </c>
    </row>
    <row r="79" ht="51">
      <c r="B79" s="1092" t="s">
        <v>409</v>
      </c>
      <c r="C79" s="1096" t="s">
        <v>33</v>
      </c>
      <c r="D79" s="1166">
        <v>5.5956515181598103</v>
      </c>
      <c r="E79" s="1167">
        <f t="shared" si="53"/>
        <v>2.0004556789852757</v>
      </c>
      <c r="F79" s="1079">
        <f t="shared" ref="F79:H80" si="65">IFERROR($D79*F104/100, 0)</f>
        <v>0.21304397008139808</v>
      </c>
      <c r="G79" s="1080">
        <f t="shared" si="65"/>
        <v>0.27350818696591256</v>
      </c>
      <c r="H79" s="1081">
        <f t="shared" si="65"/>
        <v>1.5139035219379648</v>
      </c>
      <c r="I79" s="1168">
        <f t="shared" si="54"/>
        <v>3.398296849966707</v>
      </c>
      <c r="J79" s="1079">
        <f t="shared" ref="J79:M80" si="66">IFERROR($D79*J104/100, 0)</f>
        <v>2.1813839037969447</v>
      </c>
      <c r="K79" s="1080">
        <f t="shared" si="66"/>
        <v>0.9525936497736035</v>
      </c>
      <c r="L79" s="1081">
        <f t="shared" si="66"/>
        <v>0.26431929639615875</v>
      </c>
      <c r="M79" s="1082">
        <f t="shared" si="66"/>
        <v>0.15703981444289253</v>
      </c>
      <c r="N79" s="1169">
        <f t="shared" si="56"/>
        <v>0.013333520546059513</v>
      </c>
      <c r="O79" s="1080">
        <f t="shared" ref="O79:Q80" si="67">IFERROR($D79*O104/100, 0)</f>
        <v>0.013333520546059513</v>
      </c>
      <c r="P79" s="1081">
        <f t="shared" si="67"/>
        <v>0</v>
      </c>
      <c r="Q79" s="1167">
        <f t="shared" si="67"/>
        <v>0.026525654218877294</v>
      </c>
    </row>
    <row r="80">
      <c r="B80" s="1092" t="s">
        <v>629</v>
      </c>
      <c r="C80" s="1096" t="s">
        <v>35</v>
      </c>
      <c r="D80" s="1166">
        <v>0</v>
      </c>
      <c r="E80" s="1167">
        <f t="shared" si="53"/>
        <v>0</v>
      </c>
      <c r="F80" s="1079">
        <f t="shared" si="65"/>
        <v>0</v>
      </c>
      <c r="G80" s="1080">
        <f t="shared" si="65"/>
        <v>0</v>
      </c>
      <c r="H80" s="1081">
        <f t="shared" si="65"/>
        <v>0</v>
      </c>
      <c r="I80" s="1168">
        <f t="shared" si="54"/>
        <v>0</v>
      </c>
      <c r="J80" s="1079">
        <f t="shared" si="66"/>
        <v>0</v>
      </c>
      <c r="K80" s="1080">
        <f t="shared" si="66"/>
        <v>0</v>
      </c>
      <c r="L80" s="1081">
        <f t="shared" si="66"/>
        <v>0</v>
      </c>
      <c r="M80" s="1082">
        <f t="shared" si="66"/>
        <v>0</v>
      </c>
      <c r="N80" s="1169">
        <f t="shared" si="56"/>
        <v>0</v>
      </c>
      <c r="O80" s="1080">
        <f t="shared" si="67"/>
        <v>0</v>
      </c>
      <c r="P80" s="1081">
        <f t="shared" si="67"/>
        <v>0</v>
      </c>
      <c r="Q80" s="1167">
        <f t="shared" si="67"/>
        <v>0</v>
      </c>
    </row>
    <row r="81">
      <c r="B81" s="1094" t="s">
        <v>410</v>
      </c>
      <c r="C81" s="1095" t="s">
        <v>37</v>
      </c>
      <c r="D81" s="1165">
        <f>D82+D86</f>
        <v>0</v>
      </c>
      <c r="E81" s="1070">
        <f t="shared" si="53"/>
        <v>0</v>
      </c>
      <c r="F81" s="1071">
        <f>F82+F86</f>
        <v>0</v>
      </c>
      <c r="G81" s="1072">
        <f>G82+G86</f>
        <v>0</v>
      </c>
      <c r="H81" s="1073">
        <f>H82+H86</f>
        <v>0</v>
      </c>
      <c r="I81" s="1088">
        <f t="shared" si="54"/>
        <v>0</v>
      </c>
      <c r="J81" s="1071">
        <f t="shared" ref="J81:Q81" si="68">J82+J86</f>
        <v>0</v>
      </c>
      <c r="K81" s="1072">
        <f t="shared" si="68"/>
        <v>0</v>
      </c>
      <c r="L81" s="1073">
        <f t="shared" si="68"/>
        <v>0</v>
      </c>
      <c r="M81" s="1075">
        <f t="shared" si="68"/>
        <v>0</v>
      </c>
      <c r="N81" s="1089">
        <f t="shared" si="56"/>
        <v>0</v>
      </c>
      <c r="O81" s="1072">
        <f t="shared" si="68"/>
        <v>0</v>
      </c>
      <c r="P81" s="1073">
        <f t="shared" si="68"/>
        <v>0</v>
      </c>
      <c r="Q81" s="1070">
        <f t="shared" si="68"/>
        <v>0</v>
      </c>
    </row>
    <row r="82">
      <c r="B82" s="1092" t="s">
        <v>411</v>
      </c>
      <c r="C82" s="1096" t="s">
        <v>39</v>
      </c>
      <c r="D82" s="1166">
        <v>0</v>
      </c>
      <c r="E82" s="1167">
        <f t="shared" si="53"/>
        <v>0</v>
      </c>
      <c r="F82" s="1079">
        <f>IFERROR($D82*F106/100, 0)</f>
        <v>0</v>
      </c>
      <c r="G82" s="1080">
        <f>IFERROR($D82*G106/100, 0)</f>
        <v>0</v>
      </c>
      <c r="H82" s="1081">
        <f>IFERROR($D82*H106/100, 0)</f>
        <v>0</v>
      </c>
      <c r="I82" s="1168">
        <f t="shared" si="54"/>
        <v>0</v>
      </c>
      <c r="J82" s="1079">
        <f>IFERROR($D82*J106/100, 0)</f>
        <v>0</v>
      </c>
      <c r="K82" s="1080">
        <f>IFERROR($D82*K106/100, 0)</f>
        <v>0</v>
      </c>
      <c r="L82" s="1081">
        <f>IFERROR($D82*L106/100, 0)</f>
        <v>0</v>
      </c>
      <c r="M82" s="1082">
        <f>IFERROR($D82*M106/100, 0)</f>
        <v>0</v>
      </c>
      <c r="N82" s="1169">
        <f t="shared" si="56"/>
        <v>0</v>
      </c>
      <c r="O82" s="1080">
        <f>IFERROR($D82*O106/100, 0)</f>
        <v>0</v>
      </c>
      <c r="P82" s="1081">
        <f>IFERROR($D82*P106/100, 0)</f>
        <v>0</v>
      </c>
      <c r="Q82" s="1167">
        <f>IFERROR($D82*Q106/100, 0)</f>
        <v>0</v>
      </c>
    </row>
    <row r="83">
      <c r="B83" s="1092" t="s">
        <v>412</v>
      </c>
      <c r="C83" s="1107" t="s">
        <v>42</v>
      </c>
      <c r="D83" s="1166">
        <v>0</v>
      </c>
      <c r="E83" s="1167">
        <f t="shared" ref="E83:E85" si="69">SUM(F83:H83)</f>
        <v>0</v>
      </c>
      <c r="F83" s="1079">
        <f t="shared" ref="F83:H86" si="70">IFERROR($D83*F107/100, 0)</f>
        <v>0</v>
      </c>
      <c r="G83" s="1080">
        <f t="shared" si="70"/>
        <v>0</v>
      </c>
      <c r="H83" s="1081">
        <f t="shared" si="70"/>
        <v>0</v>
      </c>
      <c r="I83" s="1168">
        <f t="shared" ref="I83:I85" si="71">SUM(J83:L83)</f>
        <v>0</v>
      </c>
      <c r="J83" s="1079">
        <f t="shared" ref="J83:M86" si="72">IFERROR($D83*J107/100, 0)</f>
        <v>0</v>
      </c>
      <c r="K83" s="1080">
        <f t="shared" si="72"/>
        <v>0</v>
      </c>
      <c r="L83" s="1081">
        <f t="shared" si="72"/>
        <v>0</v>
      </c>
      <c r="M83" s="1082">
        <f t="shared" si="72"/>
        <v>0</v>
      </c>
      <c r="N83" s="1169">
        <f t="shared" ref="N83:N85" si="73">SUM(O83:P83)</f>
        <v>0</v>
      </c>
      <c r="O83" s="1080">
        <f t="shared" ref="O83:Q86" si="74">IFERROR($D83*O107/100, 0)</f>
        <v>0</v>
      </c>
      <c r="P83" s="1081">
        <f t="shared" si="74"/>
        <v>0</v>
      </c>
      <c r="Q83" s="1167">
        <f t="shared" si="74"/>
        <v>0</v>
      </c>
    </row>
    <row r="84">
      <c r="B84" s="1092" t="s">
        <v>413</v>
      </c>
      <c r="C84" s="1107" t="s">
        <v>45</v>
      </c>
      <c r="D84" s="1166">
        <v>0</v>
      </c>
      <c r="E84" s="1167">
        <f t="shared" si="69"/>
        <v>0</v>
      </c>
      <c r="F84" s="1079">
        <f t="shared" si="70"/>
        <v>0</v>
      </c>
      <c r="G84" s="1080">
        <f t="shared" si="70"/>
        <v>0</v>
      </c>
      <c r="H84" s="1081">
        <f t="shared" si="70"/>
        <v>0</v>
      </c>
      <c r="I84" s="1168">
        <f t="shared" si="71"/>
        <v>0</v>
      </c>
      <c r="J84" s="1079">
        <f t="shared" si="72"/>
        <v>0</v>
      </c>
      <c r="K84" s="1080">
        <f t="shared" si="72"/>
        <v>0</v>
      </c>
      <c r="L84" s="1081">
        <f t="shared" si="72"/>
        <v>0</v>
      </c>
      <c r="M84" s="1082">
        <f t="shared" si="72"/>
        <v>0</v>
      </c>
      <c r="N84" s="1169">
        <f t="shared" si="73"/>
        <v>0</v>
      </c>
      <c r="O84" s="1080">
        <f t="shared" si="74"/>
        <v>0</v>
      </c>
      <c r="P84" s="1081">
        <f t="shared" si="74"/>
        <v>0</v>
      </c>
      <c r="Q84" s="1167">
        <f t="shared" si="74"/>
        <v>0</v>
      </c>
    </row>
    <row r="85" ht="25.5">
      <c r="B85" s="1092" t="s">
        <v>414</v>
      </c>
      <c r="C85" s="1107" t="s">
        <v>47</v>
      </c>
      <c r="D85" s="1166">
        <v>0</v>
      </c>
      <c r="E85" s="1167">
        <f t="shared" si="69"/>
        <v>0</v>
      </c>
      <c r="F85" s="1079">
        <f t="shared" si="70"/>
        <v>0</v>
      </c>
      <c r="G85" s="1080">
        <f t="shared" si="70"/>
        <v>0</v>
      </c>
      <c r="H85" s="1081">
        <f t="shared" si="70"/>
        <v>0</v>
      </c>
      <c r="I85" s="1168">
        <f t="shared" si="71"/>
        <v>0</v>
      </c>
      <c r="J85" s="1079">
        <f t="shared" si="72"/>
        <v>0</v>
      </c>
      <c r="K85" s="1080">
        <f t="shared" si="72"/>
        <v>0</v>
      </c>
      <c r="L85" s="1081">
        <f t="shared" si="72"/>
        <v>0</v>
      </c>
      <c r="M85" s="1082">
        <f t="shared" si="72"/>
        <v>0</v>
      </c>
      <c r="N85" s="1169">
        <f t="shared" si="73"/>
        <v>0</v>
      </c>
      <c r="O85" s="1080">
        <f t="shared" si="74"/>
        <v>0</v>
      </c>
      <c r="P85" s="1081">
        <f t="shared" si="74"/>
        <v>0</v>
      </c>
      <c r="Q85" s="1167">
        <f t="shared" si="74"/>
        <v>0</v>
      </c>
    </row>
    <row r="86" ht="25.5">
      <c r="B86" s="1077" t="s">
        <v>415</v>
      </c>
      <c r="C86" s="1170" t="s">
        <v>610</v>
      </c>
      <c r="D86" s="1166">
        <v>0</v>
      </c>
      <c r="E86" s="1167">
        <f t="shared" si="53"/>
        <v>0</v>
      </c>
      <c r="F86" s="1079">
        <f t="shared" si="70"/>
        <v>0</v>
      </c>
      <c r="G86" s="1080">
        <f t="shared" si="70"/>
        <v>0</v>
      </c>
      <c r="H86" s="1081">
        <f t="shared" si="70"/>
        <v>0</v>
      </c>
      <c r="I86" s="1168">
        <f t="shared" si="54"/>
        <v>0</v>
      </c>
      <c r="J86" s="1079">
        <f t="shared" si="72"/>
        <v>0</v>
      </c>
      <c r="K86" s="1080">
        <f t="shared" si="72"/>
        <v>0</v>
      </c>
      <c r="L86" s="1081">
        <f t="shared" si="72"/>
        <v>0</v>
      </c>
      <c r="M86" s="1082">
        <f t="shared" si="72"/>
        <v>0</v>
      </c>
      <c r="N86" s="1169">
        <f t="shared" si="56"/>
        <v>0</v>
      </c>
      <c r="O86" s="1080">
        <f t="shared" si="74"/>
        <v>0</v>
      </c>
      <c r="P86" s="1081">
        <f t="shared" si="74"/>
        <v>0</v>
      </c>
      <c r="Q86" s="1167">
        <f t="shared" si="74"/>
        <v>0</v>
      </c>
    </row>
    <row r="87">
      <c r="B87" s="1067" t="s">
        <v>416</v>
      </c>
      <c r="C87" s="1109" t="s">
        <v>53</v>
      </c>
      <c r="D87" s="1171">
        <f>D88+D89</f>
        <v>35.123375690457657</v>
      </c>
      <c r="E87" s="1110">
        <f t="shared" si="53"/>
        <v>12.556671218191951</v>
      </c>
      <c r="F87" s="1111">
        <f>F88+F89</f>
        <v>1.3372568637398583</v>
      </c>
      <c r="G87" s="1112">
        <f>G88+G89</f>
        <v>1.7167850381753031</v>
      </c>
      <c r="H87" s="1113">
        <f>H88+H89</f>
        <v>9.5026293162767903</v>
      </c>
      <c r="I87" s="1114">
        <f t="shared" si="54"/>
        <v>21.330788127480133</v>
      </c>
      <c r="J87" s="1111">
        <f t="shared" ref="J87:Q87" si="75">J88+J89</f>
        <v>13.692340584385379</v>
      </c>
      <c r="K87" s="1112">
        <f t="shared" si="75"/>
        <v>5.9793403025114831</v>
      </c>
      <c r="L87" s="1113">
        <f t="shared" si="75"/>
        <v>1.6591072405832712</v>
      </c>
      <c r="M87" s="1115">
        <f t="shared" si="75"/>
        <v>0.98572407219014802</v>
      </c>
      <c r="N87" s="1116">
        <f t="shared" si="56"/>
        <v>0.083693248211728521</v>
      </c>
      <c r="O87" s="1112">
        <f t="shared" si="75"/>
        <v>0.083693248211728521</v>
      </c>
      <c r="P87" s="1113">
        <f t="shared" si="75"/>
        <v>0</v>
      </c>
      <c r="Q87" s="1110">
        <f t="shared" si="75"/>
        <v>0.16649902438370398</v>
      </c>
    </row>
    <row r="88">
      <c r="B88" s="1117" t="s">
        <v>630</v>
      </c>
      <c r="C88" s="1118" t="s">
        <v>55</v>
      </c>
      <c r="D88" s="1172">
        <v>6.3463099633699596</v>
      </c>
      <c r="E88" s="1167">
        <f t="shared" si="53"/>
        <v>2.2688174496969613</v>
      </c>
      <c r="F88" s="1079">
        <f t="shared" ref="F88:H89" si="76">IFERROR($D88*F111/100, 0)</f>
        <v>0.24162388697287962</v>
      </c>
      <c r="G88" s="1080">
        <f t="shared" si="76"/>
        <v>0.31019939793817797</v>
      </c>
      <c r="H88" s="1081">
        <f t="shared" si="76"/>
        <v>1.7169941647859037</v>
      </c>
      <c r="I88" s="1168">
        <f t="shared" si="54"/>
        <v>3.8541794619341991</v>
      </c>
      <c r="J88" s="1079">
        <f t="shared" ref="J88:M89" si="77">IFERROR($D88*J111/100, 0)</f>
        <v>2.4740172538753931</v>
      </c>
      <c r="K88" s="1080">
        <f t="shared" si="77"/>
        <v>1.0803843933064092</v>
      </c>
      <c r="L88" s="1081">
        <f t="shared" si="77"/>
        <v>0.29977781475239679</v>
      </c>
      <c r="M88" s="1082">
        <f t="shared" si="77"/>
        <v>0.17810675589970418</v>
      </c>
      <c r="N88" s="1169">
        <f t="shared" si="56"/>
        <v>0.01512221660223818</v>
      </c>
      <c r="O88" s="1080">
        <f t="shared" ref="O88:Q89" si="78">IFERROR($D88*O111/100, 0)</f>
        <v>0.01512221660223818</v>
      </c>
      <c r="P88" s="1081">
        <f t="shared" si="78"/>
        <v>0</v>
      </c>
      <c r="Q88" s="1167">
        <f t="shared" si="78"/>
        <v>0.030084079236858515</v>
      </c>
    </row>
    <row r="89" ht="25.5">
      <c r="B89" s="1117" t="s">
        <v>631</v>
      </c>
      <c r="C89" s="1127" t="s">
        <v>57</v>
      </c>
      <c r="D89" s="1173">
        <v>28.777065727087699</v>
      </c>
      <c r="E89" s="1167">
        <f t="shared" si="53"/>
        <v>10.28785376849499</v>
      </c>
      <c r="F89" s="1079">
        <f t="shared" si="76"/>
        <v>1.0956329767669788</v>
      </c>
      <c r="G89" s="1080">
        <f t="shared" si="76"/>
        <v>1.4065856402371251</v>
      </c>
      <c r="H89" s="1081">
        <f t="shared" si="76"/>
        <v>7.7856351514908866</v>
      </c>
      <c r="I89" s="1168">
        <f t="shared" si="54"/>
        <v>17.476608665545935</v>
      </c>
      <c r="J89" s="1079">
        <f t="shared" si="77"/>
        <v>11.218323330509985</v>
      </c>
      <c r="K89" s="1080">
        <f t="shared" si="77"/>
        <v>4.8989559092050738</v>
      </c>
      <c r="L89" s="1081">
        <f t="shared" si="77"/>
        <v>1.3593294258308743</v>
      </c>
      <c r="M89" s="1082">
        <f t="shared" si="77"/>
        <v>0.80761731629044387</v>
      </c>
      <c r="N89" s="1169">
        <f t="shared" si="56"/>
        <v>0.068571031609490338</v>
      </c>
      <c r="O89" s="1080">
        <f t="shared" si="78"/>
        <v>0.068571031609490338</v>
      </c>
      <c r="P89" s="1081">
        <f t="shared" si="78"/>
        <v>0</v>
      </c>
      <c r="Q89" s="1167">
        <f t="shared" si="78"/>
        <v>0.13641494514684546</v>
      </c>
    </row>
    <row r="90">
      <c r="B90" s="1132" t="s">
        <v>417</v>
      </c>
      <c r="C90" s="1133" t="s">
        <v>611</v>
      </c>
      <c r="D90" s="1171">
        <f>SUM(D91:D93)</f>
        <v>0</v>
      </c>
      <c r="E90" s="1174">
        <f t="shared" si="53"/>
        <v>0</v>
      </c>
      <c r="F90" s="1175">
        <f>F91+F92+F93</f>
        <v>0</v>
      </c>
      <c r="G90" s="1176">
        <f t="shared" ref="G90:H90" si="79">G91+G92+G93</f>
        <v>0</v>
      </c>
      <c r="H90" s="1177">
        <f t="shared" si="79"/>
        <v>0</v>
      </c>
      <c r="I90" s="1178">
        <f t="shared" si="54"/>
        <v>0</v>
      </c>
      <c r="J90" s="1175">
        <f>J91+J92+J93</f>
        <v>0</v>
      </c>
      <c r="K90" s="1176">
        <f>K91+K92+K93</f>
        <v>0</v>
      </c>
      <c r="L90" s="1177">
        <f>L91+L92+L93</f>
        <v>0</v>
      </c>
      <c r="M90" s="1179">
        <f>M91+M92+M93</f>
        <v>0</v>
      </c>
      <c r="N90" s="1180">
        <f t="shared" si="56"/>
        <v>0</v>
      </c>
      <c r="O90" s="1176">
        <f>SUM(O91:O93)</f>
        <v>0</v>
      </c>
      <c r="P90" s="1177">
        <f>SUM(P91:P93)</f>
        <v>0</v>
      </c>
      <c r="Q90" s="1181">
        <f>Q91+Q92+Q93</f>
        <v>0</v>
      </c>
    </row>
    <row r="91">
      <c r="B91" s="1134" t="s">
        <v>418</v>
      </c>
      <c r="C91" s="1135" t="s">
        <v>49</v>
      </c>
      <c r="D91" s="1173">
        <v>0</v>
      </c>
      <c r="E91" s="1167">
        <f t="shared" si="53"/>
        <v>0</v>
      </c>
      <c r="F91" s="1079">
        <f t="shared" ref="F91:H93" si="80">IFERROR($D91*F113/100, 0)</f>
        <v>0</v>
      </c>
      <c r="G91" s="1080">
        <f t="shared" si="80"/>
        <v>0</v>
      </c>
      <c r="H91" s="1081">
        <f t="shared" si="80"/>
        <v>0</v>
      </c>
      <c r="I91" s="1168">
        <f t="shared" si="54"/>
        <v>0</v>
      </c>
      <c r="J91" s="1079">
        <f t="shared" ref="J91:M93" si="81">IFERROR($D91*J113/100, 0)</f>
        <v>0</v>
      </c>
      <c r="K91" s="1080">
        <f t="shared" si="81"/>
        <v>0</v>
      </c>
      <c r="L91" s="1081">
        <f t="shared" si="81"/>
        <v>0</v>
      </c>
      <c r="M91" s="1082">
        <f t="shared" si="81"/>
        <v>0</v>
      </c>
      <c r="N91" s="1169">
        <f t="shared" si="56"/>
        <v>0</v>
      </c>
      <c r="O91" s="1080">
        <f t="shared" ref="O91:Q93" si="82">IFERROR($D91*O113/100, 0)</f>
        <v>0</v>
      </c>
      <c r="P91" s="1081">
        <f t="shared" si="82"/>
        <v>0</v>
      </c>
      <c r="Q91" s="1167">
        <f t="shared" si="82"/>
        <v>0</v>
      </c>
    </row>
    <row r="92">
      <c r="B92" s="1117" t="s">
        <v>419</v>
      </c>
      <c r="C92" s="1135" t="s">
        <v>613</v>
      </c>
      <c r="D92" s="1173">
        <v>0</v>
      </c>
      <c r="E92" s="1167">
        <f t="shared" si="53"/>
        <v>0</v>
      </c>
      <c r="F92" s="1079">
        <f t="shared" si="80"/>
        <v>0</v>
      </c>
      <c r="G92" s="1080">
        <f t="shared" si="80"/>
        <v>0</v>
      </c>
      <c r="H92" s="1081">
        <f t="shared" si="80"/>
        <v>0</v>
      </c>
      <c r="I92" s="1168">
        <f t="shared" si="54"/>
        <v>0</v>
      </c>
      <c r="J92" s="1079">
        <f t="shared" si="81"/>
        <v>0</v>
      </c>
      <c r="K92" s="1080">
        <f t="shared" si="81"/>
        <v>0</v>
      </c>
      <c r="L92" s="1081">
        <f t="shared" si="81"/>
        <v>0</v>
      </c>
      <c r="M92" s="1082">
        <f t="shared" si="81"/>
        <v>0</v>
      </c>
      <c r="N92" s="1169">
        <f t="shared" si="56"/>
        <v>0</v>
      </c>
      <c r="O92" s="1080">
        <f t="shared" si="82"/>
        <v>0</v>
      </c>
      <c r="P92" s="1081">
        <f t="shared" si="82"/>
        <v>0</v>
      </c>
      <c r="Q92" s="1167">
        <f t="shared" si="82"/>
        <v>0</v>
      </c>
    </row>
    <row r="93" ht="15.75">
      <c r="B93" s="1182" t="s">
        <v>420</v>
      </c>
      <c r="C93" s="1135" t="s">
        <v>613</v>
      </c>
      <c r="D93" s="1172">
        <v>0</v>
      </c>
      <c r="E93" s="1183">
        <f t="shared" si="53"/>
        <v>0</v>
      </c>
      <c r="F93" s="1184">
        <f t="shared" si="80"/>
        <v>0</v>
      </c>
      <c r="G93" s="1185">
        <f t="shared" si="80"/>
        <v>0</v>
      </c>
      <c r="H93" s="1186">
        <f t="shared" si="80"/>
        <v>0</v>
      </c>
      <c r="I93" s="1187">
        <f t="shared" si="54"/>
        <v>0</v>
      </c>
      <c r="J93" s="1184">
        <f t="shared" si="81"/>
        <v>0</v>
      </c>
      <c r="K93" s="1185">
        <f t="shared" si="81"/>
        <v>0</v>
      </c>
      <c r="L93" s="1186">
        <f t="shared" si="81"/>
        <v>0</v>
      </c>
      <c r="M93" s="1188">
        <f t="shared" si="81"/>
        <v>0</v>
      </c>
      <c r="N93" s="1189">
        <f t="shared" si="56"/>
        <v>0</v>
      </c>
      <c r="O93" s="1185">
        <f t="shared" si="82"/>
        <v>0</v>
      </c>
      <c r="P93" s="1186">
        <f t="shared" si="82"/>
        <v>0</v>
      </c>
      <c r="Q93" s="1183">
        <f t="shared" si="82"/>
        <v>0</v>
      </c>
    </row>
    <row r="94" ht="75" customHeight="1">
      <c r="B94" s="1044" t="s">
        <v>144</v>
      </c>
      <c r="C94" s="1051" t="s">
        <v>632</v>
      </c>
      <c r="D94" s="1190" t="s">
        <v>246</v>
      </c>
      <c r="E94" s="1047" t="s">
        <v>247</v>
      </c>
      <c r="F94" s="1048" t="s">
        <v>248</v>
      </c>
      <c r="G94" s="1049" t="s">
        <v>249</v>
      </c>
      <c r="H94" s="1050" t="s">
        <v>250</v>
      </c>
      <c r="I94" s="1051" t="s">
        <v>251</v>
      </c>
      <c r="J94" s="1048" t="s">
        <v>252</v>
      </c>
      <c r="K94" s="1049" t="s">
        <v>253</v>
      </c>
      <c r="L94" s="1052" t="s">
        <v>254</v>
      </c>
      <c r="M94" s="1053" t="s">
        <v>255</v>
      </c>
      <c r="N94" s="1054" t="s">
        <v>256</v>
      </c>
      <c r="O94" s="1055" t="s">
        <v>257</v>
      </c>
      <c r="P94" s="1055" t="s">
        <v>258</v>
      </c>
      <c r="Q94" s="1056" t="s">
        <v>259</v>
      </c>
    </row>
    <row r="95">
      <c r="B95" s="1191" t="s">
        <v>146</v>
      </c>
      <c r="C95" s="1192" t="s">
        <v>633</v>
      </c>
      <c r="D95" s="1069">
        <f t="shared" ref="D95:D115" si="83">E95+I95+M95+N95+Q95</f>
        <v>100.00000000000001</v>
      </c>
      <c r="E95" s="1193">
        <f t="shared" ref="E95:E115" si="84">SUM(F95:H95)</f>
        <v>35.750183378881076</v>
      </c>
      <c r="F95" s="1194">
        <v>3.80731304281543</v>
      </c>
      <c r="G95" s="1195">
        <v>4.8878702699459504</v>
      </c>
      <c r="H95" s="1196">
        <v>27.0550000661197</v>
      </c>
      <c r="I95" s="1193">
        <f t="shared" ref="I95:I115" si="85">SUM(J95:L95)</f>
        <v>60.731030853834746</v>
      </c>
      <c r="J95" s="1194">
        <v>38.983555296780096</v>
      </c>
      <c r="K95" s="1195">
        <v>17.0238201339399</v>
      </c>
      <c r="L95" s="1196">
        <v>4.7236554231147503</v>
      </c>
      <c r="M95" s="1197">
        <v>2.80646165925888</v>
      </c>
      <c r="N95" s="1198">
        <f>SUM(O95:P95)</f>
        <v>0.23828361188661701</v>
      </c>
      <c r="O95" s="1195">
        <v>0.23828361188661701</v>
      </c>
      <c r="P95" s="1196">
        <v>0</v>
      </c>
      <c r="Q95" s="1199">
        <v>0.47404049613869698</v>
      </c>
    </row>
    <row r="96">
      <c r="B96" s="1200" t="s">
        <v>148</v>
      </c>
      <c r="C96" s="1201" t="s">
        <v>634</v>
      </c>
      <c r="D96" s="1069">
        <f t="shared" si="83"/>
        <v>100.00000000000001</v>
      </c>
      <c r="E96" s="1202">
        <f t="shared" si="84"/>
        <v>35.750183378881076</v>
      </c>
      <c r="F96" s="1203">
        <v>3.80731304281543</v>
      </c>
      <c r="G96" s="1204">
        <v>4.8878702699459504</v>
      </c>
      <c r="H96" s="1205">
        <v>27.0550000661197</v>
      </c>
      <c r="I96" s="1202">
        <f t="shared" si="85"/>
        <v>60.731030853834746</v>
      </c>
      <c r="J96" s="1203">
        <v>38.983555296780096</v>
      </c>
      <c r="K96" s="1204">
        <v>17.0238201339399</v>
      </c>
      <c r="L96" s="1205">
        <v>4.7236554231147503</v>
      </c>
      <c r="M96" s="1206">
        <v>2.80646165925888</v>
      </c>
      <c r="N96" s="1207">
        <f t="shared" ref="N96:N115" si="86">SUM(O96:P96)</f>
        <v>0.23828361188661701</v>
      </c>
      <c r="O96" s="1204">
        <v>0.23828361188661701</v>
      </c>
      <c r="P96" s="1205">
        <v>0</v>
      </c>
      <c r="Q96" s="1208">
        <v>0.47404049613869698</v>
      </c>
    </row>
    <row r="97">
      <c r="B97" s="1200" t="s">
        <v>150</v>
      </c>
      <c r="C97" s="1201" t="s">
        <v>635</v>
      </c>
      <c r="D97" s="1069">
        <f t="shared" si="83"/>
        <v>100.00000000000001</v>
      </c>
      <c r="E97" s="1202">
        <f t="shared" si="84"/>
        <v>35.750183378881076</v>
      </c>
      <c r="F97" s="1203">
        <v>3.80731304281543</v>
      </c>
      <c r="G97" s="1204">
        <v>4.8878702699459504</v>
      </c>
      <c r="H97" s="1205">
        <v>27.0550000661197</v>
      </c>
      <c r="I97" s="1202">
        <f t="shared" si="85"/>
        <v>60.731030853834746</v>
      </c>
      <c r="J97" s="1203">
        <v>38.983555296780096</v>
      </c>
      <c r="K97" s="1204">
        <v>17.0238201339399</v>
      </c>
      <c r="L97" s="1205">
        <v>4.7236554231147503</v>
      </c>
      <c r="M97" s="1206">
        <v>2.80646165925888</v>
      </c>
      <c r="N97" s="1207">
        <f t="shared" si="86"/>
        <v>0.23828361188661701</v>
      </c>
      <c r="O97" s="1204">
        <v>0.23828361188661701</v>
      </c>
      <c r="P97" s="1205">
        <v>0</v>
      </c>
      <c r="Q97" s="1208">
        <v>0.47404049613869698</v>
      </c>
    </row>
    <row r="98">
      <c r="B98" s="1209" t="s">
        <v>460</v>
      </c>
      <c r="C98" s="1201" t="s">
        <v>636</v>
      </c>
      <c r="D98" s="1069">
        <f t="shared" si="83"/>
        <v>100.00000000000001</v>
      </c>
      <c r="E98" s="1202">
        <f t="shared" si="84"/>
        <v>35.750183378881076</v>
      </c>
      <c r="F98" s="1203">
        <v>3.80731304281543</v>
      </c>
      <c r="G98" s="1204">
        <v>4.8878702699459504</v>
      </c>
      <c r="H98" s="1205">
        <v>27.0550000661197</v>
      </c>
      <c r="I98" s="1202">
        <f t="shared" si="85"/>
        <v>60.731030853834746</v>
      </c>
      <c r="J98" s="1203">
        <v>38.983555296780096</v>
      </c>
      <c r="K98" s="1204">
        <v>17.0238201339399</v>
      </c>
      <c r="L98" s="1205">
        <v>4.7236554231147503</v>
      </c>
      <c r="M98" s="1206">
        <v>2.80646165925888</v>
      </c>
      <c r="N98" s="1207">
        <f t="shared" si="86"/>
        <v>0.23828361188661701</v>
      </c>
      <c r="O98" s="1204">
        <v>0.23828361188661701</v>
      </c>
      <c r="P98" s="1205">
        <v>0</v>
      </c>
      <c r="Q98" s="1208">
        <v>0.47404049613869698</v>
      </c>
    </row>
    <row r="99">
      <c r="B99" s="1200" t="s">
        <v>464</v>
      </c>
      <c r="C99" s="1201" t="s">
        <v>637</v>
      </c>
      <c r="D99" s="1069">
        <f t="shared" si="83"/>
        <v>100.00000000000001</v>
      </c>
      <c r="E99" s="1202">
        <f t="shared" si="84"/>
        <v>35.750183378881076</v>
      </c>
      <c r="F99" s="1203">
        <v>3.80731304281543</v>
      </c>
      <c r="G99" s="1204">
        <v>4.8878702699459504</v>
      </c>
      <c r="H99" s="1205">
        <v>27.0550000661197</v>
      </c>
      <c r="I99" s="1202">
        <f t="shared" si="85"/>
        <v>60.731030853834746</v>
      </c>
      <c r="J99" s="1203">
        <v>38.983555296780096</v>
      </c>
      <c r="K99" s="1204">
        <v>17.0238201339399</v>
      </c>
      <c r="L99" s="1205">
        <v>4.7236554231147503</v>
      </c>
      <c r="M99" s="1206">
        <v>2.80646165925888</v>
      </c>
      <c r="N99" s="1207">
        <f t="shared" si="86"/>
        <v>0.23828361188661701</v>
      </c>
      <c r="O99" s="1204">
        <v>0.23828361188661701</v>
      </c>
      <c r="P99" s="1205">
        <v>0</v>
      </c>
      <c r="Q99" s="1208">
        <v>0.47404049613869698</v>
      </c>
    </row>
    <row r="100">
      <c r="B100" s="1200" t="s">
        <v>465</v>
      </c>
      <c r="C100" s="1201" t="s">
        <v>638</v>
      </c>
      <c r="D100" s="1069">
        <f t="shared" si="83"/>
        <v>100.00000000000001</v>
      </c>
      <c r="E100" s="1202">
        <f t="shared" si="84"/>
        <v>35.750183378881076</v>
      </c>
      <c r="F100" s="1203">
        <v>3.80731304281543</v>
      </c>
      <c r="G100" s="1204">
        <v>4.8878702699459504</v>
      </c>
      <c r="H100" s="1205">
        <v>27.0550000661197</v>
      </c>
      <c r="I100" s="1202">
        <f t="shared" si="85"/>
        <v>60.731030853834746</v>
      </c>
      <c r="J100" s="1203">
        <v>38.983555296780096</v>
      </c>
      <c r="K100" s="1204">
        <v>17.0238201339399</v>
      </c>
      <c r="L100" s="1205">
        <v>4.7236554231147503</v>
      </c>
      <c r="M100" s="1206">
        <v>2.80646165925888</v>
      </c>
      <c r="N100" s="1207">
        <f t="shared" si="86"/>
        <v>0.23828361188661701</v>
      </c>
      <c r="O100" s="1204">
        <v>0.23828361188661701</v>
      </c>
      <c r="P100" s="1205">
        <v>0</v>
      </c>
      <c r="Q100" s="1208">
        <v>0.47404049613869698</v>
      </c>
    </row>
    <row r="101">
      <c r="B101" s="1210" t="s">
        <v>469</v>
      </c>
      <c r="C101" s="1211" t="s">
        <v>639</v>
      </c>
      <c r="D101" s="1069">
        <f t="shared" si="83"/>
        <v>100.00000000000001</v>
      </c>
      <c r="E101" s="1202">
        <f t="shared" si="84"/>
        <v>35.750183378881076</v>
      </c>
      <c r="F101" s="1203">
        <v>3.80731304281543</v>
      </c>
      <c r="G101" s="1204">
        <v>4.8878702699459504</v>
      </c>
      <c r="H101" s="1205">
        <v>27.0550000661197</v>
      </c>
      <c r="I101" s="1202">
        <f t="shared" si="85"/>
        <v>60.731030853834746</v>
      </c>
      <c r="J101" s="1203">
        <v>38.983555296780096</v>
      </c>
      <c r="K101" s="1204">
        <v>17.0238201339399</v>
      </c>
      <c r="L101" s="1205">
        <v>4.7236554231147503</v>
      </c>
      <c r="M101" s="1206">
        <v>2.80646165925888</v>
      </c>
      <c r="N101" s="1207">
        <f t="shared" si="86"/>
        <v>0.23828361188661701</v>
      </c>
      <c r="O101" s="1204">
        <v>0.23828361188661701</v>
      </c>
      <c r="P101" s="1205">
        <v>0</v>
      </c>
      <c r="Q101" s="1208">
        <v>0.47404049613869698</v>
      </c>
    </row>
    <row r="102">
      <c r="B102" s="1210" t="s">
        <v>473</v>
      </c>
      <c r="C102" s="1211" t="s">
        <v>640</v>
      </c>
      <c r="D102" s="1069">
        <f t="shared" si="83"/>
        <v>100.00000000000001</v>
      </c>
      <c r="E102" s="1202">
        <f t="shared" si="84"/>
        <v>35.750183378881076</v>
      </c>
      <c r="F102" s="1203">
        <v>3.80731304281543</v>
      </c>
      <c r="G102" s="1204">
        <v>4.8878702699459504</v>
      </c>
      <c r="H102" s="1205">
        <v>27.0550000661197</v>
      </c>
      <c r="I102" s="1202">
        <f t="shared" si="85"/>
        <v>60.731030853834746</v>
      </c>
      <c r="J102" s="1203">
        <v>38.983555296780096</v>
      </c>
      <c r="K102" s="1204">
        <v>17.0238201339399</v>
      </c>
      <c r="L102" s="1205">
        <v>4.7236554231147503</v>
      </c>
      <c r="M102" s="1206">
        <v>2.80646165925888</v>
      </c>
      <c r="N102" s="1207">
        <f t="shared" si="86"/>
        <v>0.23828361188661701</v>
      </c>
      <c r="O102" s="1204">
        <v>0.23828361188661701</v>
      </c>
      <c r="P102" s="1205">
        <v>0</v>
      </c>
      <c r="Q102" s="1208">
        <v>0.47404049613869698</v>
      </c>
    </row>
    <row r="103">
      <c r="B103" s="1200" t="s">
        <v>477</v>
      </c>
      <c r="C103" s="1201" t="s">
        <v>641</v>
      </c>
      <c r="D103" s="1069">
        <f t="shared" si="83"/>
        <v>100.00000000000001</v>
      </c>
      <c r="E103" s="1202">
        <f t="shared" si="84"/>
        <v>35.750183378881076</v>
      </c>
      <c r="F103" s="1203">
        <v>3.80731304281543</v>
      </c>
      <c r="G103" s="1204">
        <v>4.8878702699459504</v>
      </c>
      <c r="H103" s="1205">
        <v>27.0550000661197</v>
      </c>
      <c r="I103" s="1202">
        <f t="shared" si="85"/>
        <v>60.731030853834746</v>
      </c>
      <c r="J103" s="1203">
        <v>38.983555296780096</v>
      </c>
      <c r="K103" s="1204">
        <v>17.0238201339399</v>
      </c>
      <c r="L103" s="1205">
        <v>4.7236554231147503</v>
      </c>
      <c r="M103" s="1206">
        <v>2.80646165925888</v>
      </c>
      <c r="N103" s="1207">
        <f t="shared" si="86"/>
        <v>0.23828361188661701</v>
      </c>
      <c r="O103" s="1204">
        <v>0.23828361188661701</v>
      </c>
      <c r="P103" s="1205">
        <v>0</v>
      </c>
      <c r="Q103" s="1208">
        <v>0.47404049613869698</v>
      </c>
    </row>
    <row r="104">
      <c r="B104" s="1209" t="s">
        <v>493</v>
      </c>
      <c r="C104" s="1201" t="s">
        <v>642</v>
      </c>
      <c r="D104" s="1069">
        <f t="shared" si="83"/>
        <v>100.00000000000001</v>
      </c>
      <c r="E104" s="1202">
        <f t="shared" si="84"/>
        <v>35.750183378881076</v>
      </c>
      <c r="F104" s="1203">
        <v>3.80731304281543</v>
      </c>
      <c r="G104" s="1204">
        <v>4.8878702699459504</v>
      </c>
      <c r="H104" s="1205">
        <v>27.0550000661197</v>
      </c>
      <c r="I104" s="1202">
        <f t="shared" si="85"/>
        <v>60.731030853834746</v>
      </c>
      <c r="J104" s="1203">
        <v>38.983555296780096</v>
      </c>
      <c r="K104" s="1204">
        <v>17.0238201339399</v>
      </c>
      <c r="L104" s="1205">
        <v>4.7236554231147503</v>
      </c>
      <c r="M104" s="1206">
        <v>2.80646165925888</v>
      </c>
      <c r="N104" s="1207">
        <f t="shared" si="86"/>
        <v>0.23828361188661701</v>
      </c>
      <c r="O104" s="1204">
        <v>0.23828361188661701</v>
      </c>
      <c r="P104" s="1205">
        <v>0</v>
      </c>
      <c r="Q104" s="1208">
        <v>0.47404049613869698</v>
      </c>
    </row>
    <row r="105">
      <c r="B105" s="1209" t="s">
        <v>494</v>
      </c>
      <c r="C105" s="1201" t="s">
        <v>643</v>
      </c>
      <c r="D105" s="1069">
        <f t="shared" si="83"/>
        <v>100.00000000000001</v>
      </c>
      <c r="E105" s="1202">
        <f t="shared" si="84"/>
        <v>35.750183378881076</v>
      </c>
      <c r="F105" s="1203">
        <v>3.80731304281543</v>
      </c>
      <c r="G105" s="1204">
        <v>4.8878702699459504</v>
      </c>
      <c r="H105" s="1205">
        <v>27.0550000661197</v>
      </c>
      <c r="I105" s="1202">
        <f t="shared" si="85"/>
        <v>60.731030853834746</v>
      </c>
      <c r="J105" s="1203">
        <v>38.983555296780096</v>
      </c>
      <c r="K105" s="1204">
        <v>17.0238201339399</v>
      </c>
      <c r="L105" s="1205">
        <v>4.7236554231147503</v>
      </c>
      <c r="M105" s="1206">
        <v>2.80646165925888</v>
      </c>
      <c r="N105" s="1207">
        <f t="shared" si="86"/>
        <v>0.23828361188661701</v>
      </c>
      <c r="O105" s="1204">
        <v>0.23828361188661701</v>
      </c>
      <c r="P105" s="1205">
        <v>0</v>
      </c>
      <c r="Q105" s="1208">
        <v>0.47404049613869698</v>
      </c>
    </row>
    <row r="106">
      <c r="B106" s="1209" t="s">
        <v>644</v>
      </c>
      <c r="C106" s="1201" t="s">
        <v>645</v>
      </c>
      <c r="D106" s="1069">
        <f t="shared" si="83"/>
        <v>100.00000000000001</v>
      </c>
      <c r="E106" s="1202">
        <f t="shared" si="84"/>
        <v>35.750183378881076</v>
      </c>
      <c r="F106" s="1203">
        <v>3.80731304281543</v>
      </c>
      <c r="G106" s="1204">
        <v>4.8878702699459504</v>
      </c>
      <c r="H106" s="1205">
        <v>27.0550000661197</v>
      </c>
      <c r="I106" s="1202">
        <f t="shared" si="85"/>
        <v>60.731030853834746</v>
      </c>
      <c r="J106" s="1203">
        <v>38.983555296780096</v>
      </c>
      <c r="K106" s="1204">
        <v>17.0238201339399</v>
      </c>
      <c r="L106" s="1205">
        <v>4.7236554231147503</v>
      </c>
      <c r="M106" s="1206">
        <v>2.80646165925888</v>
      </c>
      <c r="N106" s="1207">
        <f t="shared" si="86"/>
        <v>0.23828361188661701</v>
      </c>
      <c r="O106" s="1204">
        <v>0.23828361188661701</v>
      </c>
      <c r="P106" s="1205">
        <v>0</v>
      </c>
      <c r="Q106" s="1208">
        <v>0.47404049613869698</v>
      </c>
    </row>
    <row r="107">
      <c r="B107" s="1212" t="s">
        <v>646</v>
      </c>
      <c r="C107" s="1211" t="s">
        <v>647</v>
      </c>
      <c r="D107" s="1069">
        <f t="shared" si="83"/>
        <v>100.00000000000001</v>
      </c>
      <c r="E107" s="1202">
        <f t="shared" si="84"/>
        <v>35.750183378881076</v>
      </c>
      <c r="F107" s="1203">
        <v>3.80731304281543</v>
      </c>
      <c r="G107" s="1204">
        <v>4.8878702699459504</v>
      </c>
      <c r="H107" s="1205">
        <v>27.0550000661197</v>
      </c>
      <c r="I107" s="1202">
        <f t="shared" si="85"/>
        <v>60.731030853834746</v>
      </c>
      <c r="J107" s="1203">
        <v>38.983555296780096</v>
      </c>
      <c r="K107" s="1204">
        <v>17.0238201339399</v>
      </c>
      <c r="L107" s="1205">
        <v>4.7236554231147503</v>
      </c>
      <c r="M107" s="1206">
        <v>2.80646165925888</v>
      </c>
      <c r="N107" s="1207">
        <f t="shared" si="86"/>
        <v>0.23828361188661701</v>
      </c>
      <c r="O107" s="1204">
        <v>0.23828361188661701</v>
      </c>
      <c r="P107" s="1205">
        <v>0</v>
      </c>
      <c r="Q107" s="1208">
        <v>0.47404049613869698</v>
      </c>
    </row>
    <row r="108">
      <c r="B108" s="1210" t="s">
        <v>648</v>
      </c>
      <c r="C108" s="1211" t="s">
        <v>649</v>
      </c>
      <c r="D108" s="1069">
        <f t="shared" si="83"/>
        <v>100.00000000000001</v>
      </c>
      <c r="E108" s="1202">
        <f t="shared" si="84"/>
        <v>35.750183378881076</v>
      </c>
      <c r="F108" s="1203">
        <v>3.80731304281543</v>
      </c>
      <c r="G108" s="1204">
        <v>4.8878702699459504</v>
      </c>
      <c r="H108" s="1205">
        <v>27.0550000661197</v>
      </c>
      <c r="I108" s="1202">
        <f t="shared" si="85"/>
        <v>60.731030853834746</v>
      </c>
      <c r="J108" s="1203">
        <v>38.983555296780096</v>
      </c>
      <c r="K108" s="1204">
        <v>17.0238201339399</v>
      </c>
      <c r="L108" s="1205">
        <v>4.7236554231147503</v>
      </c>
      <c r="M108" s="1206">
        <v>2.80646165925888</v>
      </c>
      <c r="N108" s="1207">
        <f t="shared" si="86"/>
        <v>0.23828361188661701</v>
      </c>
      <c r="O108" s="1204">
        <v>0.23828361188661701</v>
      </c>
      <c r="P108" s="1205">
        <v>0</v>
      </c>
      <c r="Q108" s="1208">
        <v>0.47404049613869698</v>
      </c>
    </row>
    <row r="109">
      <c r="B109" s="1212" t="s">
        <v>650</v>
      </c>
      <c r="C109" s="1211" t="s">
        <v>651</v>
      </c>
      <c r="D109" s="1069">
        <f t="shared" si="83"/>
        <v>100.00000000000001</v>
      </c>
      <c r="E109" s="1202">
        <f t="shared" si="84"/>
        <v>35.750183378881076</v>
      </c>
      <c r="F109" s="1203">
        <v>3.80731304281543</v>
      </c>
      <c r="G109" s="1204">
        <v>4.8878702699459504</v>
      </c>
      <c r="H109" s="1205">
        <v>27.0550000661197</v>
      </c>
      <c r="I109" s="1202">
        <f t="shared" si="85"/>
        <v>60.731030853834746</v>
      </c>
      <c r="J109" s="1203">
        <v>38.983555296780096</v>
      </c>
      <c r="K109" s="1204">
        <v>17.0238201339399</v>
      </c>
      <c r="L109" s="1205">
        <v>4.7236554231147503</v>
      </c>
      <c r="M109" s="1206">
        <v>2.80646165925888</v>
      </c>
      <c r="N109" s="1207">
        <f t="shared" si="86"/>
        <v>0.23828361188661701</v>
      </c>
      <c r="O109" s="1204">
        <v>0.23828361188661701</v>
      </c>
      <c r="P109" s="1205">
        <v>0</v>
      </c>
      <c r="Q109" s="1208">
        <v>0.47404049613869698</v>
      </c>
    </row>
    <row r="110">
      <c r="B110" s="1213" t="s">
        <v>652</v>
      </c>
      <c r="C110" s="1211" t="s">
        <v>653</v>
      </c>
      <c r="D110" s="1069">
        <f t="shared" si="83"/>
        <v>100.00000000000001</v>
      </c>
      <c r="E110" s="1202">
        <f t="shared" si="84"/>
        <v>35.750183378881076</v>
      </c>
      <c r="F110" s="1203">
        <v>3.80731304281543</v>
      </c>
      <c r="G110" s="1204">
        <v>4.8878702699459504</v>
      </c>
      <c r="H110" s="1205">
        <v>27.0550000661197</v>
      </c>
      <c r="I110" s="1202">
        <f t="shared" si="85"/>
        <v>60.731030853834746</v>
      </c>
      <c r="J110" s="1203">
        <v>38.983555296780096</v>
      </c>
      <c r="K110" s="1204">
        <v>17.0238201339399</v>
      </c>
      <c r="L110" s="1205">
        <v>4.7236554231147503</v>
      </c>
      <c r="M110" s="1206">
        <v>2.80646165925888</v>
      </c>
      <c r="N110" s="1207">
        <f t="shared" si="86"/>
        <v>0.23828361188661701</v>
      </c>
      <c r="O110" s="1204">
        <v>0.23828361188661701</v>
      </c>
      <c r="P110" s="1205">
        <v>0</v>
      </c>
      <c r="Q110" s="1208">
        <v>0.47404049613869698</v>
      </c>
    </row>
    <row r="111">
      <c r="B111" s="1214" t="s">
        <v>654</v>
      </c>
      <c r="C111" s="1211" t="s">
        <v>655</v>
      </c>
      <c r="D111" s="1069">
        <f t="shared" si="83"/>
        <v>100.00000000000001</v>
      </c>
      <c r="E111" s="1202">
        <f t="shared" si="84"/>
        <v>35.750183378881076</v>
      </c>
      <c r="F111" s="1203">
        <v>3.80731304281543</v>
      </c>
      <c r="G111" s="1204">
        <v>4.8878702699459504</v>
      </c>
      <c r="H111" s="1205">
        <v>27.0550000661197</v>
      </c>
      <c r="I111" s="1202">
        <f t="shared" si="85"/>
        <v>60.731030853834746</v>
      </c>
      <c r="J111" s="1203">
        <v>38.983555296780096</v>
      </c>
      <c r="K111" s="1204">
        <v>17.0238201339399</v>
      </c>
      <c r="L111" s="1205">
        <v>4.7236554231147503</v>
      </c>
      <c r="M111" s="1206">
        <v>2.80646165925888</v>
      </c>
      <c r="N111" s="1207">
        <f t="shared" si="86"/>
        <v>0.23828361188661701</v>
      </c>
      <c r="O111" s="1204">
        <v>0.23828361188661701</v>
      </c>
      <c r="P111" s="1205">
        <v>0</v>
      </c>
      <c r="Q111" s="1208">
        <v>0.47404049613869698</v>
      </c>
    </row>
    <row r="112">
      <c r="B112" s="1213" t="s">
        <v>656</v>
      </c>
      <c r="C112" s="1211" t="s">
        <v>657</v>
      </c>
      <c r="D112" s="1069">
        <f t="shared" si="83"/>
        <v>100.00000000000001</v>
      </c>
      <c r="E112" s="1202">
        <f t="shared" si="84"/>
        <v>35.750183378881076</v>
      </c>
      <c r="F112" s="1203">
        <v>3.80731304281543</v>
      </c>
      <c r="G112" s="1204">
        <v>4.8878702699459504</v>
      </c>
      <c r="H112" s="1205">
        <v>27.0550000661197</v>
      </c>
      <c r="I112" s="1202">
        <f t="shared" si="85"/>
        <v>60.731030853834746</v>
      </c>
      <c r="J112" s="1203">
        <v>38.983555296780096</v>
      </c>
      <c r="K112" s="1204">
        <v>17.0238201339399</v>
      </c>
      <c r="L112" s="1205">
        <v>4.7236554231147503</v>
      </c>
      <c r="M112" s="1206">
        <v>2.80646165925888</v>
      </c>
      <c r="N112" s="1207">
        <f t="shared" si="86"/>
        <v>0.23828361188661701</v>
      </c>
      <c r="O112" s="1204">
        <v>0.23828361188661701</v>
      </c>
      <c r="P112" s="1205">
        <v>0</v>
      </c>
      <c r="Q112" s="1208">
        <v>0.47404049613869698</v>
      </c>
    </row>
    <row r="113">
      <c r="B113" s="1215" t="s">
        <v>658</v>
      </c>
      <c r="C113" s="1211" t="s">
        <v>659</v>
      </c>
      <c r="D113" s="1069">
        <f t="shared" si="83"/>
        <v>100.00000000000001</v>
      </c>
      <c r="E113" s="1202">
        <f t="shared" si="84"/>
        <v>35.750183378881076</v>
      </c>
      <c r="F113" s="1203">
        <v>3.80731304281543</v>
      </c>
      <c r="G113" s="1204">
        <v>4.8878702699459504</v>
      </c>
      <c r="H113" s="1205">
        <v>27.0550000661197</v>
      </c>
      <c r="I113" s="1202">
        <f t="shared" si="85"/>
        <v>60.731030853834746</v>
      </c>
      <c r="J113" s="1203">
        <v>38.983555296780096</v>
      </c>
      <c r="K113" s="1204">
        <v>17.0238201339399</v>
      </c>
      <c r="L113" s="1205">
        <v>4.7236554231147503</v>
      </c>
      <c r="M113" s="1206">
        <v>2.80646165925888</v>
      </c>
      <c r="N113" s="1207">
        <f t="shared" si="86"/>
        <v>0.23828361188661701</v>
      </c>
      <c r="O113" s="1204">
        <v>0.23828361188661701</v>
      </c>
      <c r="P113" s="1205">
        <v>0</v>
      </c>
      <c r="Q113" s="1208">
        <v>0.47404049613869698</v>
      </c>
    </row>
    <row r="114">
      <c r="B114" s="1214" t="s">
        <v>660</v>
      </c>
      <c r="C114" s="1216" t="s">
        <v>661</v>
      </c>
      <c r="D114" s="1069">
        <f t="shared" si="83"/>
        <v>100.00000000000001</v>
      </c>
      <c r="E114" s="1217">
        <f t="shared" si="84"/>
        <v>35.750183378881076</v>
      </c>
      <c r="F114" s="1218">
        <v>3.80731304281543</v>
      </c>
      <c r="G114" s="1219">
        <v>4.8878702699459504</v>
      </c>
      <c r="H114" s="1220">
        <v>27.0550000661197</v>
      </c>
      <c r="I114" s="1217">
        <f t="shared" si="85"/>
        <v>60.731030853834746</v>
      </c>
      <c r="J114" s="1218">
        <v>38.983555296780096</v>
      </c>
      <c r="K114" s="1219">
        <v>17.0238201339399</v>
      </c>
      <c r="L114" s="1220">
        <v>4.7236554231147503</v>
      </c>
      <c r="M114" s="1221">
        <v>2.80646165925888</v>
      </c>
      <c r="N114" s="1222">
        <f t="shared" si="86"/>
        <v>0.23828361188661701</v>
      </c>
      <c r="O114" s="1219">
        <v>0.23828361188661701</v>
      </c>
      <c r="P114" s="1220">
        <v>0</v>
      </c>
      <c r="Q114" s="1223">
        <v>0.47404049613869698</v>
      </c>
    </row>
    <row r="115" ht="15.75">
      <c r="B115" s="1224" t="s">
        <v>662</v>
      </c>
      <c r="C115" s="1225" t="s">
        <v>663</v>
      </c>
      <c r="D115" s="1069">
        <f t="shared" si="83"/>
        <v>100.00000000000001</v>
      </c>
      <c r="E115" s="1226">
        <f t="shared" si="84"/>
        <v>35.750183378881076</v>
      </c>
      <c r="F115" s="1227">
        <v>3.80731304281543</v>
      </c>
      <c r="G115" s="1228">
        <v>4.8878702699459504</v>
      </c>
      <c r="H115" s="1229">
        <v>27.0550000661197</v>
      </c>
      <c r="I115" s="1230">
        <f t="shared" si="85"/>
        <v>60.731030853834746</v>
      </c>
      <c r="J115" s="1227">
        <v>38.983555296780096</v>
      </c>
      <c r="K115" s="1228">
        <v>17.0238201339399</v>
      </c>
      <c r="L115" s="1229">
        <v>4.7236554231147503</v>
      </c>
      <c r="M115" s="1231">
        <v>2.80646165925888</v>
      </c>
      <c r="N115" s="1232">
        <f t="shared" si="86"/>
        <v>0.23828361188661701</v>
      </c>
      <c r="O115" s="1228">
        <v>0.23828361188661701</v>
      </c>
      <c r="P115" s="1229">
        <v>0</v>
      </c>
      <c r="Q115" s="1233">
        <v>0.47404049613869698</v>
      </c>
    </row>
    <row r="116" ht="16.5">
      <c r="B116" s="1234" t="s">
        <v>495</v>
      </c>
      <c r="C116" s="1234" t="s">
        <v>664</v>
      </c>
      <c r="D116" s="1235">
        <f t="shared" ref="D116:Q116" si="87">D117+D121+D128+D130+D136+D139</f>
        <v>0</v>
      </c>
      <c r="E116" s="1060">
        <f t="shared" si="87"/>
        <v>0</v>
      </c>
      <c r="F116" s="1061">
        <f t="shared" si="87"/>
        <v>0</v>
      </c>
      <c r="G116" s="1062">
        <f t="shared" si="87"/>
        <v>0</v>
      </c>
      <c r="H116" s="1063">
        <f t="shared" si="87"/>
        <v>0</v>
      </c>
      <c r="I116" s="1064">
        <f t="shared" si="87"/>
        <v>0</v>
      </c>
      <c r="J116" s="1061">
        <f t="shared" si="87"/>
        <v>0</v>
      </c>
      <c r="K116" s="1062">
        <f t="shared" si="87"/>
        <v>0</v>
      </c>
      <c r="L116" s="1063">
        <f t="shared" si="87"/>
        <v>0</v>
      </c>
      <c r="M116" s="1065">
        <f t="shared" si="87"/>
        <v>0</v>
      </c>
      <c r="N116" s="1236">
        <f t="shared" si="87"/>
        <v>0</v>
      </c>
      <c r="O116" s="1237">
        <f t="shared" si="87"/>
        <v>0</v>
      </c>
      <c r="P116" s="1238">
        <f t="shared" si="87"/>
        <v>0</v>
      </c>
      <c r="Q116" s="1060">
        <f t="shared" si="87"/>
        <v>0</v>
      </c>
      <c r="R116" s="621"/>
    </row>
    <row r="117">
      <c r="B117" s="1094" t="s">
        <v>497</v>
      </c>
      <c r="C117" s="1239" t="s">
        <v>8</v>
      </c>
      <c r="D117" s="1240">
        <f>SUM(D118:D120)</f>
        <v>0</v>
      </c>
      <c r="E117" s="1070">
        <f t="shared" ref="E117:E142" si="88">SUM(F117:H117)</f>
        <v>0</v>
      </c>
      <c r="F117" s="1071">
        <f>SUM(F118:F120)</f>
        <v>0</v>
      </c>
      <c r="G117" s="1072">
        <f>SUM(G118:G120)</f>
        <v>0</v>
      </c>
      <c r="H117" s="1073">
        <f>SUM(H118:H120)</f>
        <v>0</v>
      </c>
      <c r="I117" s="1074">
        <f t="shared" ref="I117:I142" si="89">SUM(J117:L117)</f>
        <v>0</v>
      </c>
      <c r="J117" s="1071">
        <f t="shared" ref="J117:Q117" si="90">SUM(J118:J120)</f>
        <v>0</v>
      </c>
      <c r="K117" s="1072">
        <f t="shared" si="90"/>
        <v>0</v>
      </c>
      <c r="L117" s="1073">
        <f t="shared" si="90"/>
        <v>0</v>
      </c>
      <c r="M117" s="1075">
        <f t="shared" si="90"/>
        <v>0</v>
      </c>
      <c r="N117" s="1241">
        <f t="shared" ref="N117:N142" si="91">SUM(O117:P117)</f>
        <v>0</v>
      </c>
      <c r="O117" s="1242">
        <f t="shared" si="90"/>
        <v>0</v>
      </c>
      <c r="P117" s="1243">
        <f t="shared" si="90"/>
        <v>0</v>
      </c>
      <c r="Q117" s="1070">
        <f t="shared" si="90"/>
        <v>0</v>
      </c>
      <c r="R117" s="621"/>
    </row>
    <row r="118">
      <c r="B118" s="1092" t="s">
        <v>498</v>
      </c>
      <c r="C118" s="1093" t="s">
        <v>10</v>
      </c>
      <c r="D118" s="1244">
        <v>0</v>
      </c>
      <c r="E118" s="1167">
        <f t="shared" si="88"/>
        <v>0</v>
      </c>
      <c r="F118" s="1079">
        <f t="shared" ref="F118:H120" si="92">IFERROR($D118*F144/100, 0)</f>
        <v>0</v>
      </c>
      <c r="G118" s="1080">
        <f t="shared" si="92"/>
        <v>0</v>
      </c>
      <c r="H118" s="1081">
        <f t="shared" si="92"/>
        <v>0</v>
      </c>
      <c r="I118" s="1168">
        <f t="shared" si="89"/>
        <v>0</v>
      </c>
      <c r="J118" s="1079">
        <f t="shared" ref="J118:M120" si="93">IFERROR($D118*J144/100, 0)</f>
        <v>0</v>
      </c>
      <c r="K118" s="1080">
        <f t="shared" si="93"/>
        <v>0</v>
      </c>
      <c r="L118" s="1081">
        <f t="shared" si="93"/>
        <v>0</v>
      </c>
      <c r="M118" s="1082">
        <f t="shared" si="93"/>
        <v>0</v>
      </c>
      <c r="N118" s="1245">
        <f t="shared" si="91"/>
        <v>0</v>
      </c>
      <c r="O118" s="1246">
        <f t="shared" ref="O118:Q120" si="94">IFERROR($D118*O144/100, 0)</f>
        <v>0</v>
      </c>
      <c r="P118" s="1247">
        <f t="shared" si="94"/>
        <v>0</v>
      </c>
      <c r="Q118" s="1167">
        <f t="shared" si="94"/>
        <v>0</v>
      </c>
    </row>
    <row r="119">
      <c r="B119" s="1092" t="s">
        <v>665</v>
      </c>
      <c r="C119" s="1093" t="s">
        <v>11</v>
      </c>
      <c r="D119" s="1244">
        <v>0</v>
      </c>
      <c r="E119" s="1167">
        <f t="shared" si="88"/>
        <v>0</v>
      </c>
      <c r="F119" s="1079">
        <f t="shared" si="92"/>
        <v>0</v>
      </c>
      <c r="G119" s="1080">
        <f t="shared" si="92"/>
        <v>0</v>
      </c>
      <c r="H119" s="1081">
        <f t="shared" si="92"/>
        <v>0</v>
      </c>
      <c r="I119" s="1168">
        <f t="shared" si="89"/>
        <v>0</v>
      </c>
      <c r="J119" s="1079">
        <f t="shared" si="93"/>
        <v>0</v>
      </c>
      <c r="K119" s="1080">
        <f t="shared" si="93"/>
        <v>0</v>
      </c>
      <c r="L119" s="1081">
        <f t="shared" si="93"/>
        <v>0</v>
      </c>
      <c r="M119" s="1082">
        <f t="shared" si="93"/>
        <v>0</v>
      </c>
      <c r="N119" s="1245">
        <f t="shared" si="91"/>
        <v>0</v>
      </c>
      <c r="O119" s="1246">
        <f t="shared" si="94"/>
        <v>0</v>
      </c>
      <c r="P119" s="1247">
        <f t="shared" si="94"/>
        <v>0</v>
      </c>
      <c r="Q119" s="1167">
        <f t="shared" si="94"/>
        <v>0</v>
      </c>
    </row>
    <row r="120">
      <c r="B120" s="1092" t="s">
        <v>666</v>
      </c>
      <c r="C120" s="1093" t="s">
        <v>13</v>
      </c>
      <c r="D120" s="1244">
        <v>0</v>
      </c>
      <c r="E120" s="1167">
        <f t="shared" si="88"/>
        <v>0</v>
      </c>
      <c r="F120" s="1079">
        <f t="shared" si="92"/>
        <v>0</v>
      </c>
      <c r="G120" s="1080">
        <f t="shared" si="92"/>
        <v>0</v>
      </c>
      <c r="H120" s="1081">
        <f t="shared" si="92"/>
        <v>0</v>
      </c>
      <c r="I120" s="1168">
        <f t="shared" si="89"/>
        <v>0</v>
      </c>
      <c r="J120" s="1079">
        <f t="shared" si="93"/>
        <v>0</v>
      </c>
      <c r="K120" s="1080">
        <f t="shared" si="93"/>
        <v>0</v>
      </c>
      <c r="L120" s="1081">
        <f t="shared" si="93"/>
        <v>0</v>
      </c>
      <c r="M120" s="1082">
        <f t="shared" si="93"/>
        <v>0</v>
      </c>
      <c r="N120" s="1245">
        <f t="shared" si="91"/>
        <v>0</v>
      </c>
      <c r="O120" s="1246">
        <f t="shared" si="94"/>
        <v>0</v>
      </c>
      <c r="P120" s="1247">
        <f t="shared" si="94"/>
        <v>0</v>
      </c>
      <c r="Q120" s="1167">
        <f t="shared" si="94"/>
        <v>0</v>
      </c>
    </row>
    <row r="121">
      <c r="B121" s="1094" t="s">
        <v>156</v>
      </c>
      <c r="C121" s="1248" t="s">
        <v>15</v>
      </c>
      <c r="D121" s="1240">
        <f>SUM(D122:D127)</f>
        <v>0</v>
      </c>
      <c r="E121" s="1070">
        <f t="shared" si="88"/>
        <v>0</v>
      </c>
      <c r="F121" s="1071">
        <f>SUM(F122:F127)</f>
        <v>0</v>
      </c>
      <c r="G121" s="1072">
        <f>SUM(G122:G127)</f>
        <v>0</v>
      </c>
      <c r="H121" s="1073">
        <f>SUM(H122:H127)</f>
        <v>0</v>
      </c>
      <c r="I121" s="1074">
        <f t="shared" si="89"/>
        <v>0</v>
      </c>
      <c r="J121" s="1071">
        <f t="shared" ref="J121:Q121" si="95">SUM(J122:J127)</f>
        <v>0</v>
      </c>
      <c r="K121" s="1072">
        <f t="shared" si="95"/>
        <v>0</v>
      </c>
      <c r="L121" s="1073">
        <f t="shared" si="95"/>
        <v>0</v>
      </c>
      <c r="M121" s="1075">
        <f t="shared" si="95"/>
        <v>0</v>
      </c>
      <c r="N121" s="1241">
        <f t="shared" si="91"/>
        <v>0</v>
      </c>
      <c r="O121" s="1242">
        <f t="shared" si="95"/>
        <v>0</v>
      </c>
      <c r="P121" s="1243">
        <f t="shared" si="95"/>
        <v>0</v>
      </c>
      <c r="Q121" s="1070">
        <f t="shared" si="95"/>
        <v>0</v>
      </c>
      <c r="R121" s="621"/>
    </row>
    <row r="122">
      <c r="B122" s="1092" t="s">
        <v>500</v>
      </c>
      <c r="C122" s="1093" t="s">
        <v>17</v>
      </c>
      <c r="D122" s="1244">
        <v>0</v>
      </c>
      <c r="E122" s="1167">
        <f t="shared" si="88"/>
        <v>0</v>
      </c>
      <c r="F122" s="1079">
        <f t="shared" ref="F122:H127" si="96">IFERROR($D122*F147/100, 0)</f>
        <v>0</v>
      </c>
      <c r="G122" s="1080">
        <f t="shared" si="96"/>
        <v>0</v>
      </c>
      <c r="H122" s="1081">
        <f t="shared" si="96"/>
        <v>0</v>
      </c>
      <c r="I122" s="1168">
        <f t="shared" si="89"/>
        <v>0</v>
      </c>
      <c r="J122" s="1079">
        <f t="shared" ref="J122:Q127" si="97">IFERROR($D122*J147/100, 0)</f>
        <v>0</v>
      </c>
      <c r="K122" s="1080">
        <f t="shared" si="97"/>
        <v>0</v>
      </c>
      <c r="L122" s="1081">
        <f t="shared" si="97"/>
        <v>0</v>
      </c>
      <c r="M122" s="1082">
        <f t="shared" si="97"/>
        <v>0</v>
      </c>
      <c r="N122" s="1245">
        <f t="shared" si="91"/>
        <v>0</v>
      </c>
      <c r="O122" s="1246">
        <f t="shared" ref="O122:Q126" si="98">IFERROR($D122*O147/100, 0)</f>
        <v>0</v>
      </c>
      <c r="P122" s="1247">
        <f t="shared" si="98"/>
        <v>0</v>
      </c>
      <c r="Q122" s="1167">
        <f t="shared" si="98"/>
        <v>0</v>
      </c>
    </row>
    <row r="123">
      <c r="B123" s="1092" t="s">
        <v>502</v>
      </c>
      <c r="C123" s="1093" t="s">
        <v>600</v>
      </c>
      <c r="D123" s="1244">
        <v>0</v>
      </c>
      <c r="E123" s="1167">
        <f t="shared" si="88"/>
        <v>0</v>
      </c>
      <c r="F123" s="1079">
        <f t="shared" si="96"/>
        <v>0</v>
      </c>
      <c r="G123" s="1080">
        <f t="shared" si="96"/>
        <v>0</v>
      </c>
      <c r="H123" s="1081">
        <f t="shared" si="96"/>
        <v>0</v>
      </c>
      <c r="I123" s="1168">
        <f t="shared" si="89"/>
        <v>0</v>
      </c>
      <c r="J123" s="1079">
        <f t="shared" si="97"/>
        <v>0</v>
      </c>
      <c r="K123" s="1080">
        <f t="shared" si="97"/>
        <v>0</v>
      </c>
      <c r="L123" s="1081">
        <f t="shared" si="97"/>
        <v>0</v>
      </c>
      <c r="M123" s="1082">
        <f t="shared" si="97"/>
        <v>0</v>
      </c>
      <c r="N123" s="1245">
        <f t="shared" si="91"/>
        <v>0</v>
      </c>
      <c r="O123" s="1246">
        <f t="shared" si="98"/>
        <v>0</v>
      </c>
      <c r="P123" s="1247">
        <f t="shared" si="98"/>
        <v>0</v>
      </c>
      <c r="Q123" s="1167">
        <f t="shared" si="98"/>
        <v>0</v>
      </c>
    </row>
    <row r="124">
      <c r="B124" s="1092" t="s">
        <v>667</v>
      </c>
      <c r="C124" s="1093" t="s">
        <v>23</v>
      </c>
      <c r="D124" s="1244">
        <v>0</v>
      </c>
      <c r="E124" s="1167">
        <f t="shared" si="88"/>
        <v>0</v>
      </c>
      <c r="F124" s="1079">
        <f t="shared" si="96"/>
        <v>0</v>
      </c>
      <c r="G124" s="1080">
        <f t="shared" si="96"/>
        <v>0</v>
      </c>
      <c r="H124" s="1081">
        <f t="shared" si="96"/>
        <v>0</v>
      </c>
      <c r="I124" s="1168">
        <f t="shared" si="89"/>
        <v>0</v>
      </c>
      <c r="J124" s="1079">
        <f t="shared" si="97"/>
        <v>0</v>
      </c>
      <c r="K124" s="1080">
        <f t="shared" si="97"/>
        <v>0</v>
      </c>
      <c r="L124" s="1081">
        <f t="shared" si="97"/>
        <v>0</v>
      </c>
      <c r="M124" s="1082">
        <f t="shared" si="97"/>
        <v>0</v>
      </c>
      <c r="N124" s="1245">
        <f t="shared" si="91"/>
        <v>0</v>
      </c>
      <c r="O124" s="1246">
        <f t="shared" si="98"/>
        <v>0</v>
      </c>
      <c r="P124" s="1247">
        <f t="shared" si="98"/>
        <v>0</v>
      </c>
      <c r="Q124" s="1167">
        <f t="shared" si="98"/>
        <v>0</v>
      </c>
    </row>
    <row r="125">
      <c r="B125" s="1092" t="s">
        <v>668</v>
      </c>
      <c r="C125" s="1093" t="s">
        <v>25</v>
      </c>
      <c r="D125" s="1244">
        <v>0</v>
      </c>
      <c r="E125" s="1167">
        <f t="shared" si="88"/>
        <v>0</v>
      </c>
      <c r="F125" s="1079">
        <f t="shared" si="96"/>
        <v>0</v>
      </c>
      <c r="G125" s="1080">
        <f t="shared" si="96"/>
        <v>0</v>
      </c>
      <c r="H125" s="1081">
        <f t="shared" si="96"/>
        <v>0</v>
      </c>
      <c r="I125" s="1168">
        <f t="shared" si="89"/>
        <v>0</v>
      </c>
      <c r="J125" s="1079">
        <f t="shared" si="97"/>
        <v>0</v>
      </c>
      <c r="K125" s="1080">
        <f t="shared" si="97"/>
        <v>0</v>
      </c>
      <c r="L125" s="1081">
        <f t="shared" si="97"/>
        <v>0</v>
      </c>
      <c r="M125" s="1082">
        <f t="shared" si="97"/>
        <v>0</v>
      </c>
      <c r="N125" s="1245">
        <f t="shared" si="91"/>
        <v>0</v>
      </c>
      <c r="O125" s="1246">
        <f t="shared" si="98"/>
        <v>0</v>
      </c>
      <c r="P125" s="1247">
        <f t="shared" si="98"/>
        <v>0</v>
      </c>
      <c r="Q125" s="1167">
        <f t="shared" si="98"/>
        <v>0</v>
      </c>
    </row>
    <row r="126">
      <c r="B126" s="1092" t="s">
        <v>669</v>
      </c>
      <c r="C126" s="1093" t="s">
        <v>27</v>
      </c>
      <c r="D126" s="1244">
        <v>0</v>
      </c>
      <c r="E126" s="1167">
        <f t="shared" si="88"/>
        <v>0</v>
      </c>
      <c r="F126" s="1079">
        <f t="shared" si="96"/>
        <v>0</v>
      </c>
      <c r="G126" s="1080">
        <f t="shared" si="96"/>
        <v>0</v>
      </c>
      <c r="H126" s="1081">
        <f t="shared" si="96"/>
        <v>0</v>
      </c>
      <c r="I126" s="1168">
        <f t="shared" si="89"/>
        <v>0</v>
      </c>
      <c r="J126" s="1079">
        <f t="shared" si="97"/>
        <v>0</v>
      </c>
      <c r="K126" s="1080">
        <f t="shared" si="97"/>
        <v>0</v>
      </c>
      <c r="L126" s="1081">
        <f t="shared" si="97"/>
        <v>0</v>
      </c>
      <c r="M126" s="1082">
        <f t="shared" si="97"/>
        <v>0</v>
      </c>
      <c r="N126" s="1245">
        <f t="shared" si="91"/>
        <v>0</v>
      </c>
      <c r="O126" s="1246">
        <f t="shared" si="98"/>
        <v>0</v>
      </c>
      <c r="P126" s="1247">
        <f t="shared" si="98"/>
        <v>0</v>
      </c>
      <c r="Q126" s="1167">
        <f t="shared" si="98"/>
        <v>0</v>
      </c>
    </row>
    <row r="127">
      <c r="B127" s="1077" t="s">
        <v>670</v>
      </c>
      <c r="C127" s="1078" t="s">
        <v>671</v>
      </c>
      <c r="D127" s="1244">
        <v>0</v>
      </c>
      <c r="E127" s="1167">
        <f t="shared" si="88"/>
        <v>0</v>
      </c>
      <c r="F127" s="1079">
        <f t="shared" si="96"/>
        <v>0</v>
      </c>
      <c r="G127" s="1080">
        <f t="shared" si="96"/>
        <v>0</v>
      </c>
      <c r="H127" s="1081">
        <f t="shared" si="96"/>
        <v>0</v>
      </c>
      <c r="I127" s="1168">
        <f t="shared" si="89"/>
        <v>0</v>
      </c>
      <c r="J127" s="1079">
        <f t="shared" si="97"/>
        <v>0</v>
      </c>
      <c r="K127" s="1080">
        <f t="shared" si="97"/>
        <v>0</v>
      </c>
      <c r="L127" s="1081">
        <f t="shared" si="97"/>
        <v>0</v>
      </c>
      <c r="M127" s="1082">
        <f t="shared" si="97"/>
        <v>0</v>
      </c>
      <c r="N127" s="1245">
        <f t="shared" si="91"/>
        <v>0</v>
      </c>
      <c r="O127" s="1246">
        <f t="shared" si="97"/>
        <v>0</v>
      </c>
      <c r="P127" s="1247">
        <f t="shared" si="97"/>
        <v>0</v>
      </c>
      <c r="Q127" s="1167">
        <f t="shared" si="97"/>
        <v>0</v>
      </c>
    </row>
    <row r="128">
      <c r="B128" s="1067" t="s">
        <v>158</v>
      </c>
      <c r="C128" s="1249" t="s">
        <v>31</v>
      </c>
      <c r="D128" s="1240">
        <f>D129</f>
        <v>0</v>
      </c>
      <c r="E128" s="1070">
        <f t="shared" si="88"/>
        <v>0</v>
      </c>
      <c r="F128" s="1071">
        <f>F129</f>
        <v>0</v>
      </c>
      <c r="G128" s="1072">
        <f>G129</f>
        <v>0</v>
      </c>
      <c r="H128" s="1073">
        <f>H129</f>
        <v>0</v>
      </c>
      <c r="I128" s="1074">
        <f t="shared" si="89"/>
        <v>0</v>
      </c>
      <c r="J128" s="1071">
        <f t="shared" ref="J128:Q128" si="99">J129</f>
        <v>0</v>
      </c>
      <c r="K128" s="1072">
        <f t="shared" si="99"/>
        <v>0</v>
      </c>
      <c r="L128" s="1073">
        <f t="shared" si="99"/>
        <v>0</v>
      </c>
      <c r="M128" s="1075">
        <f t="shared" si="99"/>
        <v>0</v>
      </c>
      <c r="N128" s="1241">
        <f t="shared" si="91"/>
        <v>0</v>
      </c>
      <c r="O128" s="1242">
        <f t="shared" si="99"/>
        <v>0</v>
      </c>
      <c r="P128" s="1243">
        <f t="shared" si="99"/>
        <v>0</v>
      </c>
      <c r="Q128" s="1070">
        <f t="shared" si="99"/>
        <v>0</v>
      </c>
      <c r="R128" s="621"/>
    </row>
    <row r="129">
      <c r="B129" s="1077" t="s">
        <v>503</v>
      </c>
      <c r="C129" s="1250" t="s">
        <v>672</v>
      </c>
      <c r="D129" s="1244">
        <v>0</v>
      </c>
      <c r="E129" s="1167">
        <f t="shared" si="88"/>
        <v>0</v>
      </c>
      <c r="F129" s="1079">
        <f>IFERROR($D129*F153/100, 0)</f>
        <v>0</v>
      </c>
      <c r="G129" s="1080">
        <f>IFERROR($D129*G153/100, 0)</f>
        <v>0</v>
      </c>
      <c r="H129" s="1081">
        <f>IFERROR($D129*H153/100, 0)</f>
        <v>0</v>
      </c>
      <c r="I129" s="1168">
        <f t="shared" si="89"/>
        <v>0</v>
      </c>
      <c r="J129" s="1079">
        <f t="shared" ref="J129:Q129" si="100">IFERROR($D129*J153/100, 0)</f>
        <v>0</v>
      </c>
      <c r="K129" s="1080">
        <f t="shared" si="100"/>
        <v>0</v>
      </c>
      <c r="L129" s="1081">
        <f t="shared" si="100"/>
        <v>0</v>
      </c>
      <c r="M129" s="1082">
        <f t="shared" si="100"/>
        <v>0</v>
      </c>
      <c r="N129" s="1245">
        <f t="shared" si="91"/>
        <v>0</v>
      </c>
      <c r="O129" s="1246">
        <f t="shared" si="100"/>
        <v>0</v>
      </c>
      <c r="P129" s="1247">
        <f t="shared" si="100"/>
        <v>0</v>
      </c>
      <c r="Q129" s="1167">
        <f t="shared" si="100"/>
        <v>0</v>
      </c>
    </row>
    <row r="130">
      <c r="B130" s="1067" t="s">
        <v>160</v>
      </c>
      <c r="C130" s="1249" t="s">
        <v>37</v>
      </c>
      <c r="D130" s="1240">
        <f>D131+D135</f>
        <v>0</v>
      </c>
      <c r="E130" s="1070">
        <f t="shared" si="88"/>
        <v>0</v>
      </c>
      <c r="F130" s="1071">
        <f>F131+F135</f>
        <v>0</v>
      </c>
      <c r="G130" s="1072">
        <f>G131+G135</f>
        <v>0</v>
      </c>
      <c r="H130" s="1073">
        <f>H131+H135</f>
        <v>0</v>
      </c>
      <c r="I130" s="1074">
        <f t="shared" si="89"/>
        <v>0</v>
      </c>
      <c r="J130" s="1071">
        <f t="shared" ref="J130:Q130" si="101">J131+J135</f>
        <v>0</v>
      </c>
      <c r="K130" s="1072">
        <f t="shared" si="101"/>
        <v>0</v>
      </c>
      <c r="L130" s="1073">
        <f t="shared" si="101"/>
        <v>0</v>
      </c>
      <c r="M130" s="1075">
        <f t="shared" si="101"/>
        <v>0</v>
      </c>
      <c r="N130" s="1241">
        <f t="shared" si="91"/>
        <v>0</v>
      </c>
      <c r="O130" s="1242">
        <f t="shared" si="101"/>
        <v>0</v>
      </c>
      <c r="P130" s="1243">
        <f t="shared" si="101"/>
        <v>0</v>
      </c>
      <c r="Q130" s="1070">
        <f t="shared" si="101"/>
        <v>0</v>
      </c>
      <c r="R130" s="621"/>
    </row>
    <row r="131">
      <c r="B131" s="1077" t="s">
        <v>504</v>
      </c>
      <c r="C131" s="1250" t="s">
        <v>39</v>
      </c>
      <c r="D131" s="1244">
        <v>0</v>
      </c>
      <c r="E131" s="1167">
        <f t="shared" si="88"/>
        <v>0</v>
      </c>
      <c r="F131" s="1079">
        <f>IFERROR($D131*F154/100, 0)</f>
        <v>0</v>
      </c>
      <c r="G131" s="1080">
        <f>IFERROR($D131*G154/100, 0)</f>
        <v>0</v>
      </c>
      <c r="H131" s="1081">
        <f>IFERROR($D131*H154/100, 0)</f>
        <v>0</v>
      </c>
      <c r="I131" s="1168">
        <f t="shared" si="89"/>
        <v>0</v>
      </c>
      <c r="J131" s="1079">
        <f>IFERROR($D131*J154/100, 0)</f>
        <v>0</v>
      </c>
      <c r="K131" s="1080">
        <f>IFERROR($D131*K154/100, 0)</f>
        <v>0</v>
      </c>
      <c r="L131" s="1081">
        <f>IFERROR($D131*L154/100, 0)</f>
        <v>0</v>
      </c>
      <c r="M131" s="1082">
        <f>IFERROR($D131*M154/100, 0)</f>
        <v>0</v>
      </c>
      <c r="N131" s="1245">
        <f t="shared" si="91"/>
        <v>0</v>
      </c>
      <c r="O131" s="1246">
        <f>IFERROR($D131*O154/100, 0)</f>
        <v>0</v>
      </c>
      <c r="P131" s="1247">
        <f>IFERROR($D131*P154/100, 0)</f>
        <v>0</v>
      </c>
      <c r="Q131" s="1167">
        <f>IFERROR($D131*Q154/100, 0)</f>
        <v>0</v>
      </c>
    </row>
    <row r="132">
      <c r="B132" s="1092" t="s">
        <v>505</v>
      </c>
      <c r="C132" s="1107" t="s">
        <v>42</v>
      </c>
      <c r="D132" s="1244">
        <v>0</v>
      </c>
      <c r="E132" s="1167">
        <f t="shared" ref="E132:E134" si="102">SUM(F132:H132)</f>
        <v>0</v>
      </c>
      <c r="F132" s="1079">
        <f t="shared" ref="F132:H135" si="103">IFERROR($D132*F155/100, 0)</f>
        <v>0</v>
      </c>
      <c r="G132" s="1080">
        <f t="shared" si="103"/>
        <v>0</v>
      </c>
      <c r="H132" s="1081">
        <f t="shared" si="103"/>
        <v>0</v>
      </c>
      <c r="I132" s="1168">
        <f t="shared" ref="I132:I134" si="104">SUM(J132:L132)</f>
        <v>0</v>
      </c>
      <c r="J132" s="1079">
        <f t="shared" ref="J132:M135" si="105">IFERROR($D132*J155/100, 0)</f>
        <v>0</v>
      </c>
      <c r="K132" s="1080">
        <f t="shared" si="105"/>
        <v>0</v>
      </c>
      <c r="L132" s="1081">
        <f t="shared" si="105"/>
        <v>0</v>
      </c>
      <c r="M132" s="1082">
        <f t="shared" si="105"/>
        <v>0</v>
      </c>
      <c r="N132" s="1245">
        <f t="shared" ref="N132:N134" si="106">SUM(O132:P132)</f>
        <v>0</v>
      </c>
      <c r="O132" s="1246">
        <f t="shared" ref="O132:Q135" si="107">IFERROR($D132*O155/100, 0)</f>
        <v>0</v>
      </c>
      <c r="P132" s="1247">
        <f t="shared" si="107"/>
        <v>0</v>
      </c>
      <c r="Q132" s="1167">
        <f t="shared" si="107"/>
        <v>0</v>
      </c>
    </row>
    <row r="133">
      <c r="B133" s="1092" t="s">
        <v>506</v>
      </c>
      <c r="C133" s="1107" t="s">
        <v>45</v>
      </c>
      <c r="D133" s="1244">
        <v>0</v>
      </c>
      <c r="E133" s="1167">
        <f t="shared" si="102"/>
        <v>0</v>
      </c>
      <c r="F133" s="1079">
        <f t="shared" si="103"/>
        <v>0</v>
      </c>
      <c r="G133" s="1080">
        <f t="shared" si="103"/>
        <v>0</v>
      </c>
      <c r="H133" s="1081">
        <f t="shared" si="103"/>
        <v>0</v>
      </c>
      <c r="I133" s="1168">
        <f t="shared" si="104"/>
        <v>0</v>
      </c>
      <c r="J133" s="1079">
        <f t="shared" si="105"/>
        <v>0</v>
      </c>
      <c r="K133" s="1080">
        <f t="shared" si="105"/>
        <v>0</v>
      </c>
      <c r="L133" s="1081">
        <f t="shared" si="105"/>
        <v>0</v>
      </c>
      <c r="M133" s="1082">
        <f t="shared" si="105"/>
        <v>0</v>
      </c>
      <c r="N133" s="1245">
        <f t="shared" si="106"/>
        <v>0</v>
      </c>
      <c r="O133" s="1246">
        <f t="shared" si="107"/>
        <v>0</v>
      </c>
      <c r="P133" s="1247">
        <f t="shared" si="107"/>
        <v>0</v>
      </c>
      <c r="Q133" s="1167">
        <f t="shared" si="107"/>
        <v>0</v>
      </c>
    </row>
    <row r="134" ht="25.5">
      <c r="B134" s="1092" t="s">
        <v>507</v>
      </c>
      <c r="C134" s="1107" t="s">
        <v>47</v>
      </c>
      <c r="D134" s="1244">
        <v>0</v>
      </c>
      <c r="E134" s="1167">
        <f t="shared" si="102"/>
        <v>0</v>
      </c>
      <c r="F134" s="1079">
        <f t="shared" si="103"/>
        <v>0</v>
      </c>
      <c r="G134" s="1080">
        <f t="shared" si="103"/>
        <v>0</v>
      </c>
      <c r="H134" s="1081">
        <f t="shared" si="103"/>
        <v>0</v>
      </c>
      <c r="I134" s="1168">
        <f t="shared" si="104"/>
        <v>0</v>
      </c>
      <c r="J134" s="1079">
        <f t="shared" si="105"/>
        <v>0</v>
      </c>
      <c r="K134" s="1080">
        <f t="shared" si="105"/>
        <v>0</v>
      </c>
      <c r="L134" s="1081">
        <f t="shared" si="105"/>
        <v>0</v>
      </c>
      <c r="M134" s="1082">
        <f t="shared" si="105"/>
        <v>0</v>
      </c>
      <c r="N134" s="1245">
        <f t="shared" si="106"/>
        <v>0</v>
      </c>
      <c r="O134" s="1246">
        <f t="shared" si="107"/>
        <v>0</v>
      </c>
      <c r="P134" s="1247">
        <f t="shared" si="107"/>
        <v>0</v>
      </c>
      <c r="Q134" s="1167">
        <f t="shared" si="107"/>
        <v>0</v>
      </c>
    </row>
    <row r="135" ht="25.5">
      <c r="B135" s="1077" t="s">
        <v>508</v>
      </c>
      <c r="C135" s="1170" t="s">
        <v>610</v>
      </c>
      <c r="D135" s="1244">
        <v>0</v>
      </c>
      <c r="E135" s="1167">
        <f t="shared" si="88"/>
        <v>0</v>
      </c>
      <c r="F135" s="1079">
        <f t="shared" si="103"/>
        <v>0</v>
      </c>
      <c r="G135" s="1080">
        <f t="shared" si="103"/>
        <v>0</v>
      </c>
      <c r="H135" s="1081">
        <f t="shared" si="103"/>
        <v>0</v>
      </c>
      <c r="I135" s="1168">
        <f t="shared" si="89"/>
        <v>0</v>
      </c>
      <c r="J135" s="1079">
        <f t="shared" si="105"/>
        <v>0</v>
      </c>
      <c r="K135" s="1080">
        <f t="shared" si="105"/>
        <v>0</v>
      </c>
      <c r="L135" s="1081">
        <f t="shared" si="105"/>
        <v>0</v>
      </c>
      <c r="M135" s="1082">
        <f t="shared" si="105"/>
        <v>0</v>
      </c>
      <c r="N135" s="1245">
        <f t="shared" si="91"/>
        <v>0</v>
      </c>
      <c r="O135" s="1246">
        <f t="shared" si="107"/>
        <v>0</v>
      </c>
      <c r="P135" s="1247">
        <f t="shared" si="107"/>
        <v>0</v>
      </c>
      <c r="Q135" s="1167">
        <f t="shared" si="107"/>
        <v>0</v>
      </c>
    </row>
    <row r="136">
      <c r="B136" s="1067" t="s">
        <v>162</v>
      </c>
      <c r="C136" s="1109" t="s">
        <v>53</v>
      </c>
      <c r="D136" s="1251">
        <f>D137+D138</f>
        <v>0</v>
      </c>
      <c r="E136" s="1110">
        <f t="shared" si="88"/>
        <v>0</v>
      </c>
      <c r="F136" s="1111">
        <f>F137+F138</f>
        <v>0</v>
      </c>
      <c r="G136" s="1112">
        <f>G137+G138</f>
        <v>0</v>
      </c>
      <c r="H136" s="1113">
        <f>H137+H138</f>
        <v>0</v>
      </c>
      <c r="I136" s="1114">
        <f t="shared" si="89"/>
        <v>0</v>
      </c>
      <c r="J136" s="1111">
        <f t="shared" ref="J136:Q136" si="108">J137+J138</f>
        <v>0</v>
      </c>
      <c r="K136" s="1112">
        <f t="shared" si="108"/>
        <v>0</v>
      </c>
      <c r="L136" s="1113">
        <f t="shared" si="108"/>
        <v>0</v>
      </c>
      <c r="M136" s="1115">
        <f t="shared" si="108"/>
        <v>0</v>
      </c>
      <c r="N136" s="1207">
        <f t="shared" si="91"/>
        <v>0</v>
      </c>
      <c r="O136" s="1252">
        <f t="shared" si="108"/>
        <v>0</v>
      </c>
      <c r="P136" s="1253">
        <f t="shared" si="108"/>
        <v>0</v>
      </c>
      <c r="Q136" s="1110">
        <f t="shared" si="108"/>
        <v>0</v>
      </c>
      <c r="R136" s="621"/>
    </row>
    <row r="137">
      <c r="B137" s="1117" t="s">
        <v>673</v>
      </c>
      <c r="C137" s="1118" t="s">
        <v>55</v>
      </c>
      <c r="D137" s="1254">
        <v>0</v>
      </c>
      <c r="E137" s="1167">
        <f t="shared" si="88"/>
        <v>0</v>
      </c>
      <c r="F137" s="1079">
        <f t="shared" ref="F137:H138" si="109">IFERROR($D137*F159/100, 0)</f>
        <v>0</v>
      </c>
      <c r="G137" s="1080">
        <f t="shared" si="109"/>
        <v>0</v>
      </c>
      <c r="H137" s="1081">
        <f t="shared" si="109"/>
        <v>0</v>
      </c>
      <c r="I137" s="1168">
        <f t="shared" si="89"/>
        <v>0</v>
      </c>
      <c r="J137" s="1079">
        <f t="shared" ref="J137:M138" si="110">IFERROR($D137*J159/100, 0)</f>
        <v>0</v>
      </c>
      <c r="K137" s="1080">
        <f t="shared" si="110"/>
        <v>0</v>
      </c>
      <c r="L137" s="1081">
        <f t="shared" si="110"/>
        <v>0</v>
      </c>
      <c r="M137" s="1082">
        <f t="shared" si="110"/>
        <v>0</v>
      </c>
      <c r="N137" s="1245">
        <f t="shared" si="91"/>
        <v>0</v>
      </c>
      <c r="O137" s="1246">
        <f t="shared" ref="O137:Q138" si="111">IFERROR($D137*O159/100, 0)</f>
        <v>0</v>
      </c>
      <c r="P137" s="1247">
        <f t="shared" si="111"/>
        <v>0</v>
      </c>
      <c r="Q137" s="1167">
        <f t="shared" si="111"/>
        <v>0</v>
      </c>
    </row>
    <row r="138">
      <c r="B138" s="1117" t="s">
        <v>674</v>
      </c>
      <c r="C138" s="1127" t="s">
        <v>675</v>
      </c>
      <c r="D138" s="1254">
        <v>0</v>
      </c>
      <c r="E138" s="1167">
        <f t="shared" si="88"/>
        <v>0</v>
      </c>
      <c r="F138" s="1079">
        <f t="shared" si="109"/>
        <v>0</v>
      </c>
      <c r="G138" s="1080">
        <f t="shared" si="109"/>
        <v>0</v>
      </c>
      <c r="H138" s="1081">
        <f t="shared" si="109"/>
        <v>0</v>
      </c>
      <c r="I138" s="1168">
        <f t="shared" si="89"/>
        <v>0</v>
      </c>
      <c r="J138" s="1079">
        <f t="shared" si="110"/>
        <v>0</v>
      </c>
      <c r="K138" s="1080">
        <f t="shared" si="110"/>
        <v>0</v>
      </c>
      <c r="L138" s="1081">
        <f t="shared" si="110"/>
        <v>0</v>
      </c>
      <c r="M138" s="1082">
        <f t="shared" si="110"/>
        <v>0</v>
      </c>
      <c r="N138" s="1245">
        <f t="shared" si="91"/>
        <v>0</v>
      </c>
      <c r="O138" s="1246">
        <f t="shared" si="111"/>
        <v>0</v>
      </c>
      <c r="P138" s="1247">
        <f t="shared" si="111"/>
        <v>0</v>
      </c>
      <c r="Q138" s="1167">
        <f t="shared" si="111"/>
        <v>0</v>
      </c>
    </row>
    <row r="139">
      <c r="B139" s="1132" t="s">
        <v>164</v>
      </c>
      <c r="C139" s="1133" t="s">
        <v>611</v>
      </c>
      <c r="D139" s="1251">
        <f>SUM(D140:D142)</f>
        <v>0</v>
      </c>
      <c r="E139" s="1110">
        <f t="shared" si="88"/>
        <v>0</v>
      </c>
      <c r="F139" s="1111">
        <f>F140+F141+F142</f>
        <v>0</v>
      </c>
      <c r="G139" s="1112">
        <f>G140+G141+G142</f>
        <v>0</v>
      </c>
      <c r="H139" s="1113">
        <f>H140+H141+H142</f>
        <v>0</v>
      </c>
      <c r="I139" s="1114">
        <f t="shared" si="89"/>
        <v>0</v>
      </c>
      <c r="J139" s="1111">
        <f t="shared" ref="J139:Q139" si="112">J140+J141+J142</f>
        <v>0</v>
      </c>
      <c r="K139" s="1112">
        <f t="shared" si="112"/>
        <v>0</v>
      </c>
      <c r="L139" s="1113">
        <f t="shared" si="112"/>
        <v>0</v>
      </c>
      <c r="M139" s="1115">
        <f t="shared" si="112"/>
        <v>0</v>
      </c>
      <c r="N139" s="1207">
        <f t="shared" si="91"/>
        <v>0</v>
      </c>
      <c r="O139" s="1255">
        <f t="shared" ref="O139:P139" si="113">SUM(O140:O142)</f>
        <v>0</v>
      </c>
      <c r="P139" s="1256">
        <f t="shared" si="113"/>
        <v>0</v>
      </c>
      <c r="Q139" s="1110">
        <f t="shared" si="112"/>
        <v>0</v>
      </c>
      <c r="R139" s="621"/>
    </row>
    <row r="140">
      <c r="B140" s="1134" t="s">
        <v>509</v>
      </c>
      <c r="C140" s="1135" t="s">
        <v>49</v>
      </c>
      <c r="D140" s="1257">
        <v>0</v>
      </c>
      <c r="E140" s="1167">
        <f t="shared" si="88"/>
        <v>0</v>
      </c>
      <c r="F140" s="1079">
        <f t="shared" ref="F140:H142" si="114">IFERROR($D140*F161/100, 0)</f>
        <v>0</v>
      </c>
      <c r="G140" s="1080">
        <f t="shared" si="114"/>
        <v>0</v>
      </c>
      <c r="H140" s="1081">
        <f t="shared" si="114"/>
        <v>0</v>
      </c>
      <c r="I140" s="1168">
        <f t="shared" si="89"/>
        <v>0</v>
      </c>
      <c r="J140" s="1079">
        <f t="shared" ref="J140:M142" si="115">IFERROR($D140*J161/100, 0)</f>
        <v>0</v>
      </c>
      <c r="K140" s="1080">
        <f t="shared" si="115"/>
        <v>0</v>
      </c>
      <c r="L140" s="1081">
        <f t="shared" si="115"/>
        <v>0</v>
      </c>
      <c r="M140" s="1082">
        <f t="shared" si="115"/>
        <v>0</v>
      </c>
      <c r="N140" s="1245">
        <f t="shared" si="91"/>
        <v>0</v>
      </c>
      <c r="O140" s="1246">
        <f t="shared" ref="O140:Q142" si="116">IFERROR($D140*O161/100, 0)</f>
        <v>0</v>
      </c>
      <c r="P140" s="1247">
        <f t="shared" si="116"/>
        <v>0</v>
      </c>
      <c r="Q140" s="1167">
        <f t="shared" si="116"/>
        <v>0</v>
      </c>
    </row>
    <row r="141">
      <c r="B141" s="1117" t="s">
        <v>510</v>
      </c>
      <c r="C141" s="1135" t="s">
        <v>613</v>
      </c>
      <c r="D141" s="1257">
        <v>0</v>
      </c>
      <c r="E141" s="1167">
        <f t="shared" si="88"/>
        <v>0</v>
      </c>
      <c r="F141" s="1079">
        <f t="shared" si="114"/>
        <v>0</v>
      </c>
      <c r="G141" s="1080">
        <f t="shared" si="114"/>
        <v>0</v>
      </c>
      <c r="H141" s="1081">
        <f t="shared" si="114"/>
        <v>0</v>
      </c>
      <c r="I141" s="1168">
        <f t="shared" si="89"/>
        <v>0</v>
      </c>
      <c r="J141" s="1079">
        <f t="shared" si="115"/>
        <v>0</v>
      </c>
      <c r="K141" s="1080">
        <f t="shared" si="115"/>
        <v>0</v>
      </c>
      <c r="L141" s="1081">
        <f t="shared" si="115"/>
        <v>0</v>
      </c>
      <c r="M141" s="1082">
        <f t="shared" si="115"/>
        <v>0</v>
      </c>
      <c r="N141" s="1245">
        <f t="shared" si="91"/>
        <v>0</v>
      </c>
      <c r="O141" s="1246">
        <f t="shared" si="116"/>
        <v>0</v>
      </c>
      <c r="P141" s="1247">
        <f t="shared" si="116"/>
        <v>0</v>
      </c>
      <c r="Q141" s="1167">
        <f t="shared" si="116"/>
        <v>0</v>
      </c>
    </row>
    <row r="142" ht="15.75">
      <c r="B142" s="1182" t="s">
        <v>511</v>
      </c>
      <c r="C142" s="1135">
        <v>0</v>
      </c>
      <c r="D142" s="1244">
        <v>0</v>
      </c>
      <c r="E142" s="1167">
        <f t="shared" si="88"/>
        <v>0</v>
      </c>
      <c r="F142" s="1079">
        <f t="shared" si="114"/>
        <v>0</v>
      </c>
      <c r="G142" s="1080">
        <f t="shared" si="114"/>
        <v>0</v>
      </c>
      <c r="H142" s="1081">
        <f t="shared" si="114"/>
        <v>0</v>
      </c>
      <c r="I142" s="1168">
        <f t="shared" si="89"/>
        <v>0</v>
      </c>
      <c r="J142" s="1079">
        <f t="shared" si="115"/>
        <v>0</v>
      </c>
      <c r="K142" s="1080">
        <f t="shared" si="115"/>
        <v>0</v>
      </c>
      <c r="L142" s="1081">
        <f t="shared" si="115"/>
        <v>0</v>
      </c>
      <c r="M142" s="1082">
        <f t="shared" si="115"/>
        <v>0</v>
      </c>
      <c r="N142" s="1245">
        <f t="shared" si="91"/>
        <v>0</v>
      </c>
      <c r="O142" s="1246">
        <f t="shared" si="116"/>
        <v>0</v>
      </c>
      <c r="P142" s="1247">
        <f t="shared" si="116"/>
        <v>0</v>
      </c>
      <c r="Q142" s="1167">
        <f t="shared" si="116"/>
        <v>0</v>
      </c>
    </row>
    <row r="143" ht="74.25" customHeight="1">
      <c r="B143" s="1044" t="s">
        <v>198</v>
      </c>
      <c r="C143" s="1051" t="s">
        <v>676</v>
      </c>
      <c r="D143" s="1258" t="s">
        <v>246</v>
      </c>
      <c r="E143" s="1047" t="s">
        <v>247</v>
      </c>
      <c r="F143" s="1048" t="s">
        <v>248</v>
      </c>
      <c r="G143" s="1049" t="s">
        <v>249</v>
      </c>
      <c r="H143" s="1050" t="s">
        <v>250</v>
      </c>
      <c r="I143" s="1051" t="s">
        <v>251</v>
      </c>
      <c r="J143" s="1048" t="s">
        <v>252</v>
      </c>
      <c r="K143" s="1049" t="s">
        <v>253</v>
      </c>
      <c r="L143" s="1052" t="s">
        <v>254</v>
      </c>
      <c r="M143" s="1053" t="s">
        <v>255</v>
      </c>
      <c r="N143" s="1054" t="s">
        <v>256</v>
      </c>
      <c r="O143" s="1055" t="s">
        <v>257</v>
      </c>
      <c r="P143" s="1055" t="s">
        <v>258</v>
      </c>
      <c r="Q143" s="1056" t="s">
        <v>259</v>
      </c>
    </row>
    <row r="144">
      <c r="B144" s="1259" t="s">
        <v>200</v>
      </c>
      <c r="C144" s="1260" t="s">
        <v>677</v>
      </c>
      <c r="D144" s="1086">
        <f t="shared" ref="D144:D164" si="117">E144+I144+M144+N144+Q144</f>
        <v>99.999999999999986</v>
      </c>
      <c r="E144" s="1261">
        <f t="shared" ref="E144:E164" si="118">SUM(F144:H144)</f>
        <v>30.286390528402329</v>
      </c>
      <c r="F144" s="1194">
        <v>5.33532089877112</v>
      </c>
      <c r="G144" s="1195">
        <v>1.44030368256251</v>
      </c>
      <c r="H144" s="1196">
        <v>23.510765947068698</v>
      </c>
      <c r="I144" s="1193">
        <f t="shared" ref="I144:I164" si="119">SUM(J144:L144)</f>
        <v>54.261812809285722</v>
      </c>
      <c r="J144" s="1194">
        <v>24.6040012087024</v>
      </c>
      <c r="K144" s="1195">
        <v>20.913206592425901</v>
      </c>
      <c r="L144" s="1196">
        <v>8.7446050081574196</v>
      </c>
      <c r="M144" s="1197">
        <v>3.49532603276531</v>
      </c>
      <c r="N144" s="1198">
        <f>SUM(O144:P144)</f>
        <v>4.3577269470109696</v>
      </c>
      <c r="O144" s="1195">
        <v>4.3577269470109696</v>
      </c>
      <c r="P144" s="1196">
        <v>0</v>
      </c>
      <c r="Q144" s="1199">
        <v>7.59874368253565</v>
      </c>
      <c r="R144" s="34"/>
    </row>
    <row r="145">
      <c r="B145" s="1210" t="s">
        <v>202</v>
      </c>
      <c r="C145" s="1211" t="s">
        <v>678</v>
      </c>
      <c r="D145" s="1086">
        <f t="shared" si="117"/>
        <v>99.999999999999986</v>
      </c>
      <c r="E145" s="1262">
        <f t="shared" si="118"/>
        <v>30.286390528402329</v>
      </c>
      <c r="F145" s="1203">
        <v>5.33532089877112</v>
      </c>
      <c r="G145" s="1204">
        <v>1.44030368256251</v>
      </c>
      <c r="H145" s="1205">
        <v>23.510765947068698</v>
      </c>
      <c r="I145" s="1202">
        <f t="shared" si="119"/>
        <v>54.261812809285722</v>
      </c>
      <c r="J145" s="1203">
        <v>24.6040012087024</v>
      </c>
      <c r="K145" s="1204">
        <v>20.913206592425901</v>
      </c>
      <c r="L145" s="1205">
        <v>8.7446050081574196</v>
      </c>
      <c r="M145" s="1206">
        <v>3.49532603276531</v>
      </c>
      <c r="N145" s="1207">
        <f t="shared" ref="N145:N163" si="120">SUM(O145:P145)</f>
        <v>4.3577269470109696</v>
      </c>
      <c r="O145" s="1204">
        <v>4.3577269470109696</v>
      </c>
      <c r="P145" s="1205">
        <v>0</v>
      </c>
      <c r="Q145" s="1208">
        <v>7.59874368253565</v>
      </c>
    </row>
    <row r="146">
      <c r="B146" s="1210" t="s">
        <v>210</v>
      </c>
      <c r="C146" s="1211" t="s">
        <v>679</v>
      </c>
      <c r="D146" s="1086">
        <f t="shared" si="117"/>
        <v>99.999999999999986</v>
      </c>
      <c r="E146" s="1262">
        <f t="shared" si="118"/>
        <v>30.286390528402329</v>
      </c>
      <c r="F146" s="1203">
        <v>5.33532089877112</v>
      </c>
      <c r="G146" s="1204">
        <v>1.44030368256251</v>
      </c>
      <c r="H146" s="1205">
        <v>23.510765947068698</v>
      </c>
      <c r="I146" s="1202">
        <f t="shared" si="119"/>
        <v>54.261812809285722</v>
      </c>
      <c r="J146" s="1203">
        <v>24.6040012087024</v>
      </c>
      <c r="K146" s="1204">
        <v>20.913206592425901</v>
      </c>
      <c r="L146" s="1205">
        <v>8.7446050081574196</v>
      </c>
      <c r="M146" s="1206">
        <v>3.49532603276531</v>
      </c>
      <c r="N146" s="1207">
        <f t="shared" si="120"/>
        <v>4.3577269470109696</v>
      </c>
      <c r="O146" s="1204">
        <v>4.3577269470109696</v>
      </c>
      <c r="P146" s="1205">
        <v>0</v>
      </c>
      <c r="Q146" s="1208">
        <v>7.59874368253565</v>
      </c>
    </row>
    <row r="147">
      <c r="B147" s="1212" t="s">
        <v>680</v>
      </c>
      <c r="C147" s="1211" t="s">
        <v>1044</v>
      </c>
      <c r="D147" s="1086">
        <f t="shared" si="117"/>
        <v>99.999999999999986</v>
      </c>
      <c r="E147" s="1262">
        <f t="shared" si="118"/>
        <v>30.286390528402329</v>
      </c>
      <c r="F147" s="1203">
        <v>5.33532089877112</v>
      </c>
      <c r="G147" s="1204">
        <v>1.44030368256251</v>
      </c>
      <c r="H147" s="1205">
        <v>23.510765947068698</v>
      </c>
      <c r="I147" s="1202">
        <f t="shared" si="119"/>
        <v>54.261812809285722</v>
      </c>
      <c r="J147" s="1203">
        <v>24.6040012087024</v>
      </c>
      <c r="K147" s="1204">
        <v>20.913206592425901</v>
      </c>
      <c r="L147" s="1205">
        <v>8.7446050081574196</v>
      </c>
      <c r="M147" s="1206">
        <v>3.49532603276531</v>
      </c>
      <c r="N147" s="1207">
        <f t="shared" si="120"/>
        <v>4.3577269470109696</v>
      </c>
      <c r="O147" s="1204">
        <v>4.3577269470109696</v>
      </c>
      <c r="P147" s="1205">
        <v>0</v>
      </c>
      <c r="Q147" s="1208">
        <v>7.59874368253565</v>
      </c>
    </row>
    <row r="148">
      <c r="B148" s="1210" t="s">
        <v>682</v>
      </c>
      <c r="C148" s="1211" t="s">
        <v>683</v>
      </c>
      <c r="D148" s="1086">
        <f t="shared" si="117"/>
        <v>99.999999999999986</v>
      </c>
      <c r="E148" s="1262">
        <f t="shared" si="118"/>
        <v>30.286390528402329</v>
      </c>
      <c r="F148" s="1203">
        <v>5.33532089877112</v>
      </c>
      <c r="G148" s="1204">
        <v>1.44030368256251</v>
      </c>
      <c r="H148" s="1205">
        <v>23.510765947068698</v>
      </c>
      <c r="I148" s="1202">
        <f t="shared" si="119"/>
        <v>54.261812809285722</v>
      </c>
      <c r="J148" s="1203">
        <v>24.6040012087024</v>
      </c>
      <c r="K148" s="1204">
        <v>20.913206592425901</v>
      </c>
      <c r="L148" s="1205">
        <v>8.7446050081574196</v>
      </c>
      <c r="M148" s="1206">
        <v>3.49532603276531</v>
      </c>
      <c r="N148" s="1207">
        <f t="shared" si="120"/>
        <v>4.3577269470109696</v>
      </c>
      <c r="O148" s="1204">
        <v>4.3577269470109696</v>
      </c>
      <c r="P148" s="1205">
        <v>0</v>
      </c>
      <c r="Q148" s="1208">
        <v>7.59874368253565</v>
      </c>
    </row>
    <row r="149">
      <c r="B149" s="1210" t="s">
        <v>684</v>
      </c>
      <c r="C149" s="1211" t="s">
        <v>1045</v>
      </c>
      <c r="D149" s="1086">
        <f t="shared" si="117"/>
        <v>99.999999999999986</v>
      </c>
      <c r="E149" s="1262">
        <f t="shared" si="118"/>
        <v>30.286390528402329</v>
      </c>
      <c r="F149" s="1203">
        <v>5.33532089877112</v>
      </c>
      <c r="G149" s="1204">
        <v>1.44030368256251</v>
      </c>
      <c r="H149" s="1205">
        <v>23.510765947068698</v>
      </c>
      <c r="I149" s="1202">
        <f t="shared" si="119"/>
        <v>54.261812809285722</v>
      </c>
      <c r="J149" s="1203">
        <v>24.6040012087024</v>
      </c>
      <c r="K149" s="1204">
        <v>20.913206592425901</v>
      </c>
      <c r="L149" s="1205">
        <v>8.7446050081574196</v>
      </c>
      <c r="M149" s="1206">
        <v>3.49532603276531</v>
      </c>
      <c r="N149" s="1207">
        <f t="shared" si="120"/>
        <v>4.3577269470109696</v>
      </c>
      <c r="O149" s="1204">
        <v>4.3577269470109696</v>
      </c>
      <c r="P149" s="1205">
        <v>0</v>
      </c>
      <c r="Q149" s="1208">
        <v>7.59874368253565</v>
      </c>
    </row>
    <row r="150">
      <c r="B150" s="1210" t="s">
        <v>686</v>
      </c>
      <c r="C150" s="1263" t="s">
        <v>1046</v>
      </c>
      <c r="D150" s="1086">
        <f t="shared" si="117"/>
        <v>99.999999999999986</v>
      </c>
      <c r="E150" s="1262">
        <f t="shared" si="118"/>
        <v>30.286390528402329</v>
      </c>
      <c r="F150" s="1203">
        <v>5.33532089877112</v>
      </c>
      <c r="G150" s="1204">
        <v>1.44030368256251</v>
      </c>
      <c r="H150" s="1205">
        <v>23.510765947068698</v>
      </c>
      <c r="I150" s="1202">
        <f t="shared" si="119"/>
        <v>54.261812809285722</v>
      </c>
      <c r="J150" s="1203">
        <v>24.6040012087024</v>
      </c>
      <c r="K150" s="1204">
        <v>20.913206592425901</v>
      </c>
      <c r="L150" s="1205">
        <v>8.7446050081574196</v>
      </c>
      <c r="M150" s="1206">
        <v>3.49532603276531</v>
      </c>
      <c r="N150" s="1207">
        <f t="shared" si="120"/>
        <v>4.3577269470109696</v>
      </c>
      <c r="O150" s="1204">
        <v>4.3577269470109696</v>
      </c>
      <c r="P150" s="1205">
        <v>0</v>
      </c>
      <c r="Q150" s="1208">
        <v>7.59874368253565</v>
      </c>
    </row>
    <row r="151">
      <c r="B151" s="1210" t="s">
        <v>688</v>
      </c>
      <c r="C151" s="1263" t="s">
        <v>1047</v>
      </c>
      <c r="D151" s="1086">
        <f t="shared" si="117"/>
        <v>99.999999999999986</v>
      </c>
      <c r="E151" s="1262">
        <f t="shared" si="118"/>
        <v>30.286390528402329</v>
      </c>
      <c r="F151" s="1203">
        <v>5.33532089877112</v>
      </c>
      <c r="G151" s="1204">
        <v>1.44030368256251</v>
      </c>
      <c r="H151" s="1205">
        <v>23.510765947068698</v>
      </c>
      <c r="I151" s="1202">
        <f t="shared" si="119"/>
        <v>54.261812809285722</v>
      </c>
      <c r="J151" s="1203">
        <v>24.6040012087024</v>
      </c>
      <c r="K151" s="1204">
        <v>20.913206592425901</v>
      </c>
      <c r="L151" s="1205">
        <v>8.7446050081574196</v>
      </c>
      <c r="M151" s="1206">
        <v>3.49532603276531</v>
      </c>
      <c r="N151" s="1207">
        <f t="shared" si="120"/>
        <v>4.3577269470109696</v>
      </c>
      <c r="O151" s="1204">
        <v>4.3577269470109696</v>
      </c>
      <c r="P151" s="1205">
        <v>0</v>
      </c>
      <c r="Q151" s="1208">
        <v>7.59874368253565</v>
      </c>
    </row>
    <row r="152">
      <c r="B152" s="1212" t="s">
        <v>690</v>
      </c>
      <c r="C152" s="1211" t="s">
        <v>1048</v>
      </c>
      <c r="D152" s="1086">
        <f t="shared" si="117"/>
        <v>99.999999999999986</v>
      </c>
      <c r="E152" s="1262">
        <f t="shared" si="118"/>
        <v>30.286390528402329</v>
      </c>
      <c r="F152" s="1203">
        <v>5.33532089877112</v>
      </c>
      <c r="G152" s="1204">
        <v>1.44030368256251</v>
      </c>
      <c r="H152" s="1205">
        <v>23.510765947068698</v>
      </c>
      <c r="I152" s="1202">
        <f t="shared" si="119"/>
        <v>54.261812809285722</v>
      </c>
      <c r="J152" s="1203">
        <v>24.6040012087024</v>
      </c>
      <c r="K152" s="1204">
        <v>20.913206592425901</v>
      </c>
      <c r="L152" s="1205">
        <v>8.7446050081574196</v>
      </c>
      <c r="M152" s="1206">
        <v>3.49532603276531</v>
      </c>
      <c r="N152" s="1207">
        <f t="shared" si="120"/>
        <v>4.3577269470109696</v>
      </c>
      <c r="O152" s="1204">
        <v>4.3577269470109696</v>
      </c>
      <c r="P152" s="1205">
        <v>0</v>
      </c>
      <c r="Q152" s="1208">
        <v>7.59874368253565</v>
      </c>
    </row>
    <row r="153">
      <c r="B153" s="1212" t="s">
        <v>692</v>
      </c>
      <c r="C153" s="1211" t="s">
        <v>693</v>
      </c>
      <c r="D153" s="1086">
        <f t="shared" si="117"/>
        <v>99.999999999999986</v>
      </c>
      <c r="E153" s="1262">
        <f t="shared" si="118"/>
        <v>30.286390528402329</v>
      </c>
      <c r="F153" s="1203">
        <v>5.33532089877112</v>
      </c>
      <c r="G153" s="1204">
        <v>1.44030368256251</v>
      </c>
      <c r="H153" s="1205">
        <v>23.510765947068698</v>
      </c>
      <c r="I153" s="1202">
        <f t="shared" si="119"/>
        <v>54.261812809285722</v>
      </c>
      <c r="J153" s="1203">
        <v>24.6040012087024</v>
      </c>
      <c r="K153" s="1204">
        <v>20.913206592425901</v>
      </c>
      <c r="L153" s="1205">
        <v>8.7446050081574196</v>
      </c>
      <c r="M153" s="1206">
        <v>3.49532603276531</v>
      </c>
      <c r="N153" s="1207">
        <f t="shared" si="120"/>
        <v>4.3577269470109696</v>
      </c>
      <c r="O153" s="1204">
        <v>4.3577269470109696</v>
      </c>
      <c r="P153" s="1205">
        <v>0</v>
      </c>
      <c r="Q153" s="1208">
        <v>7.59874368253565</v>
      </c>
    </row>
    <row r="154">
      <c r="B154" s="1212" t="s">
        <v>694</v>
      </c>
      <c r="C154" s="1211" t="s">
        <v>695</v>
      </c>
      <c r="D154" s="1086">
        <f t="shared" si="117"/>
        <v>99.999999999999986</v>
      </c>
      <c r="E154" s="1262">
        <f t="shared" si="118"/>
        <v>30.286390528402329</v>
      </c>
      <c r="F154" s="1203">
        <v>5.33532089877112</v>
      </c>
      <c r="G154" s="1204">
        <v>1.44030368256251</v>
      </c>
      <c r="H154" s="1205">
        <v>23.510765947068698</v>
      </c>
      <c r="I154" s="1202">
        <f t="shared" si="119"/>
        <v>54.261812809285722</v>
      </c>
      <c r="J154" s="1203">
        <v>24.6040012087024</v>
      </c>
      <c r="K154" s="1204">
        <v>20.913206592425901</v>
      </c>
      <c r="L154" s="1205">
        <v>8.7446050081574196</v>
      </c>
      <c r="M154" s="1206">
        <v>3.49532603276531</v>
      </c>
      <c r="N154" s="1207">
        <f t="shared" si="120"/>
        <v>4.3577269470109696</v>
      </c>
      <c r="O154" s="1204">
        <v>4.3577269470109696</v>
      </c>
      <c r="P154" s="1205">
        <v>0</v>
      </c>
      <c r="Q154" s="1208">
        <v>7.59874368253565</v>
      </c>
    </row>
    <row r="155">
      <c r="B155" s="1212" t="s">
        <v>696</v>
      </c>
      <c r="C155" s="1211" t="s">
        <v>697</v>
      </c>
      <c r="D155" s="1086">
        <f t="shared" si="117"/>
        <v>99.999999999999986</v>
      </c>
      <c r="E155" s="1262">
        <f t="shared" si="118"/>
        <v>30.286390528402329</v>
      </c>
      <c r="F155" s="1203">
        <v>5.33532089877112</v>
      </c>
      <c r="G155" s="1204">
        <v>1.44030368256251</v>
      </c>
      <c r="H155" s="1205">
        <v>23.510765947068698</v>
      </c>
      <c r="I155" s="1202">
        <f t="shared" si="119"/>
        <v>54.261812809285722</v>
      </c>
      <c r="J155" s="1203">
        <v>24.6040012087024</v>
      </c>
      <c r="K155" s="1204">
        <v>20.913206592425901</v>
      </c>
      <c r="L155" s="1205">
        <v>8.7446050081574196</v>
      </c>
      <c r="M155" s="1206">
        <v>3.49532603276531</v>
      </c>
      <c r="N155" s="1207">
        <f t="shared" si="120"/>
        <v>4.3577269470109696</v>
      </c>
      <c r="O155" s="1204">
        <v>4.3577269470109696</v>
      </c>
      <c r="P155" s="1205">
        <v>0</v>
      </c>
      <c r="Q155" s="1208">
        <v>7.59874368253565</v>
      </c>
    </row>
    <row r="156">
      <c r="B156" s="1210" t="s">
        <v>698</v>
      </c>
      <c r="C156" s="1211" t="s">
        <v>1049</v>
      </c>
      <c r="D156" s="1086">
        <f t="shared" si="117"/>
        <v>99.999999999999986</v>
      </c>
      <c r="E156" s="1262">
        <f t="shared" si="118"/>
        <v>30.286390528402329</v>
      </c>
      <c r="F156" s="1203">
        <v>5.33532089877112</v>
      </c>
      <c r="G156" s="1204">
        <v>1.44030368256251</v>
      </c>
      <c r="H156" s="1205">
        <v>23.510765947068698</v>
      </c>
      <c r="I156" s="1202">
        <f t="shared" si="119"/>
        <v>54.261812809285722</v>
      </c>
      <c r="J156" s="1203">
        <v>24.6040012087024</v>
      </c>
      <c r="K156" s="1204">
        <v>20.913206592425901</v>
      </c>
      <c r="L156" s="1205">
        <v>8.7446050081574196</v>
      </c>
      <c r="M156" s="1206">
        <v>3.49532603276531</v>
      </c>
      <c r="N156" s="1207">
        <f t="shared" si="120"/>
        <v>4.3577269470109696</v>
      </c>
      <c r="O156" s="1204">
        <v>4.3577269470109696</v>
      </c>
      <c r="P156" s="1205">
        <v>0</v>
      </c>
      <c r="Q156" s="1208">
        <v>7.59874368253565</v>
      </c>
    </row>
    <row r="157">
      <c r="B157" s="1212" t="s">
        <v>700</v>
      </c>
      <c r="C157" s="1211" t="s">
        <v>1050</v>
      </c>
      <c r="D157" s="1086">
        <f t="shared" si="117"/>
        <v>99.999999999999986</v>
      </c>
      <c r="E157" s="1262">
        <f t="shared" si="118"/>
        <v>30.286390528402329</v>
      </c>
      <c r="F157" s="1203">
        <v>5.33532089877112</v>
      </c>
      <c r="G157" s="1204">
        <v>1.44030368256251</v>
      </c>
      <c r="H157" s="1205">
        <v>23.510765947068698</v>
      </c>
      <c r="I157" s="1202">
        <f t="shared" si="119"/>
        <v>54.261812809285722</v>
      </c>
      <c r="J157" s="1203">
        <v>24.6040012087024</v>
      </c>
      <c r="K157" s="1204">
        <v>20.913206592425901</v>
      </c>
      <c r="L157" s="1205">
        <v>8.7446050081574196</v>
      </c>
      <c r="M157" s="1206">
        <v>3.49532603276531</v>
      </c>
      <c r="N157" s="1207">
        <f t="shared" si="120"/>
        <v>4.3577269470109696</v>
      </c>
      <c r="O157" s="1204">
        <v>4.3577269470109696</v>
      </c>
      <c r="P157" s="1205">
        <v>0</v>
      </c>
      <c r="Q157" s="1208">
        <v>7.59874368253565</v>
      </c>
    </row>
    <row r="158">
      <c r="B158" s="1212" t="s">
        <v>702</v>
      </c>
      <c r="C158" s="1211" t="s">
        <v>1051</v>
      </c>
      <c r="D158" s="1086">
        <f t="shared" si="117"/>
        <v>99.999999999999986</v>
      </c>
      <c r="E158" s="1262">
        <f t="shared" si="118"/>
        <v>30.286390528402329</v>
      </c>
      <c r="F158" s="1203">
        <v>5.33532089877112</v>
      </c>
      <c r="G158" s="1204">
        <v>1.44030368256251</v>
      </c>
      <c r="H158" s="1205">
        <v>23.510765947068698</v>
      </c>
      <c r="I158" s="1202">
        <f t="shared" si="119"/>
        <v>54.261812809285722</v>
      </c>
      <c r="J158" s="1203">
        <v>24.6040012087024</v>
      </c>
      <c r="K158" s="1204">
        <v>20.913206592425901</v>
      </c>
      <c r="L158" s="1205">
        <v>8.7446050081574196</v>
      </c>
      <c r="M158" s="1206">
        <v>3.49532603276531</v>
      </c>
      <c r="N158" s="1207">
        <f t="shared" si="120"/>
        <v>4.3577269470109696</v>
      </c>
      <c r="O158" s="1204">
        <v>4.3577269470109696</v>
      </c>
      <c r="P158" s="1205">
        <v>0</v>
      </c>
      <c r="Q158" s="1208">
        <v>7.59874368253565</v>
      </c>
    </row>
    <row r="159">
      <c r="B159" s="1213" t="s">
        <v>704</v>
      </c>
      <c r="C159" s="1211" t="s">
        <v>705</v>
      </c>
      <c r="D159" s="1086">
        <f t="shared" si="117"/>
        <v>99.999999999999986</v>
      </c>
      <c r="E159" s="1262">
        <f t="shared" si="118"/>
        <v>30.286390528402329</v>
      </c>
      <c r="F159" s="1203">
        <v>5.33532089877112</v>
      </c>
      <c r="G159" s="1204">
        <v>1.44030368256251</v>
      </c>
      <c r="H159" s="1205">
        <v>23.510765947068698</v>
      </c>
      <c r="I159" s="1202">
        <f t="shared" si="119"/>
        <v>54.261812809285722</v>
      </c>
      <c r="J159" s="1203">
        <v>24.6040012087024</v>
      </c>
      <c r="K159" s="1204">
        <v>20.913206592425901</v>
      </c>
      <c r="L159" s="1205">
        <v>8.7446050081574196</v>
      </c>
      <c r="M159" s="1206">
        <v>3.49532603276531</v>
      </c>
      <c r="N159" s="1207">
        <f t="shared" si="120"/>
        <v>4.3577269470109696</v>
      </c>
      <c r="O159" s="1204">
        <v>4.3577269470109696</v>
      </c>
      <c r="P159" s="1205">
        <v>0</v>
      </c>
      <c r="Q159" s="1208">
        <v>7.59874368253565</v>
      </c>
    </row>
    <row r="160">
      <c r="B160" s="1213" t="s">
        <v>706</v>
      </c>
      <c r="C160" s="1211" t="s">
        <v>707</v>
      </c>
      <c r="D160" s="1086">
        <f t="shared" si="117"/>
        <v>99.999999999999986</v>
      </c>
      <c r="E160" s="1262">
        <f t="shared" si="118"/>
        <v>30.286390528402329</v>
      </c>
      <c r="F160" s="1203">
        <v>5.33532089877112</v>
      </c>
      <c r="G160" s="1204">
        <v>1.44030368256251</v>
      </c>
      <c r="H160" s="1205">
        <v>23.510765947068698</v>
      </c>
      <c r="I160" s="1202">
        <f t="shared" si="119"/>
        <v>54.261812809285722</v>
      </c>
      <c r="J160" s="1203">
        <v>24.6040012087024</v>
      </c>
      <c r="K160" s="1204">
        <v>20.913206592425901</v>
      </c>
      <c r="L160" s="1205">
        <v>8.7446050081574196</v>
      </c>
      <c r="M160" s="1206">
        <v>3.49532603276531</v>
      </c>
      <c r="N160" s="1207">
        <f t="shared" si="120"/>
        <v>4.3577269470109696</v>
      </c>
      <c r="O160" s="1204">
        <v>4.3577269470109696</v>
      </c>
      <c r="P160" s="1205">
        <v>0</v>
      </c>
      <c r="Q160" s="1208">
        <v>7.59874368253565</v>
      </c>
    </row>
    <row r="161">
      <c r="B161" s="1264" t="s">
        <v>708</v>
      </c>
      <c r="C161" s="1201" t="s">
        <v>709</v>
      </c>
      <c r="D161" s="1069">
        <f t="shared" si="117"/>
        <v>99.999999999999986</v>
      </c>
      <c r="E161" s="1202">
        <f t="shared" si="118"/>
        <v>30.286390528402329</v>
      </c>
      <c r="F161" s="1203">
        <v>5.33532089877112</v>
      </c>
      <c r="G161" s="1204">
        <v>1.44030368256251</v>
      </c>
      <c r="H161" s="1205">
        <v>23.510765947068698</v>
      </c>
      <c r="I161" s="1202">
        <f t="shared" si="119"/>
        <v>54.261812809285722</v>
      </c>
      <c r="J161" s="1203">
        <v>24.6040012087024</v>
      </c>
      <c r="K161" s="1204">
        <v>20.913206592425901</v>
      </c>
      <c r="L161" s="1205">
        <v>8.7446050081574196</v>
      </c>
      <c r="M161" s="1206">
        <v>3.49532603276531</v>
      </c>
      <c r="N161" s="1207">
        <f t="shared" si="120"/>
        <v>4.3577269470109696</v>
      </c>
      <c r="O161" s="1204">
        <v>4.3577269470109696</v>
      </c>
      <c r="P161" s="1205">
        <v>0</v>
      </c>
      <c r="Q161" s="1208">
        <v>7.59874368253565</v>
      </c>
    </row>
    <row r="162">
      <c r="B162" s="1265" t="s">
        <v>710</v>
      </c>
      <c r="C162" s="1266" t="s">
        <v>711</v>
      </c>
      <c r="D162" s="1069">
        <f t="shared" si="117"/>
        <v>99.999999999999986</v>
      </c>
      <c r="E162" s="1217">
        <f t="shared" si="118"/>
        <v>30.286390528402329</v>
      </c>
      <c r="F162" s="1218">
        <v>5.33532089877112</v>
      </c>
      <c r="G162" s="1219">
        <v>1.44030368256251</v>
      </c>
      <c r="H162" s="1220">
        <v>23.510765947068698</v>
      </c>
      <c r="I162" s="1217">
        <f t="shared" si="119"/>
        <v>54.261812809285722</v>
      </c>
      <c r="J162" s="1218">
        <v>24.6040012087024</v>
      </c>
      <c r="K162" s="1219">
        <v>20.913206592425901</v>
      </c>
      <c r="L162" s="1220">
        <v>8.7446050081574196</v>
      </c>
      <c r="M162" s="1221">
        <v>3.49532603276531</v>
      </c>
      <c r="N162" s="1222">
        <f t="shared" si="120"/>
        <v>4.3577269470109696</v>
      </c>
      <c r="O162" s="1219">
        <v>4.3577269470109696</v>
      </c>
      <c r="P162" s="1220">
        <v>0</v>
      </c>
      <c r="Q162" s="1223">
        <v>7.59874368253565</v>
      </c>
    </row>
    <row r="163" ht="15.75">
      <c r="B163" s="1267" t="s">
        <v>712</v>
      </c>
      <c r="C163" s="1268" t="s">
        <v>713</v>
      </c>
      <c r="D163" s="1269">
        <f t="shared" si="117"/>
        <v>99.999999999999986</v>
      </c>
      <c r="E163" s="1270">
        <f t="shared" si="118"/>
        <v>30.286390528402329</v>
      </c>
      <c r="F163" s="1271">
        <v>5.33532089877112</v>
      </c>
      <c r="G163" s="1272">
        <v>1.44030368256251</v>
      </c>
      <c r="H163" s="1273">
        <v>23.510765947068698</v>
      </c>
      <c r="I163" s="1270">
        <f t="shared" si="119"/>
        <v>54.261812809285722</v>
      </c>
      <c r="J163" s="1271">
        <v>24.6040012087024</v>
      </c>
      <c r="K163" s="1272">
        <v>20.913206592425901</v>
      </c>
      <c r="L163" s="1273">
        <v>8.7446050081574196</v>
      </c>
      <c r="M163" s="1274">
        <v>3.49532603276531</v>
      </c>
      <c r="N163" s="1275">
        <f t="shared" si="120"/>
        <v>4.3577269470109696</v>
      </c>
      <c r="O163" s="1272">
        <v>4.3577269470109696</v>
      </c>
      <c r="P163" s="1273">
        <v>0</v>
      </c>
      <c r="Q163" s="1276">
        <v>7.59874368253565</v>
      </c>
    </row>
    <row r="164" ht="26.25">
      <c r="B164" s="1277" t="s">
        <v>212</v>
      </c>
      <c r="C164" s="1051" t="s">
        <v>714</v>
      </c>
      <c r="D164" s="1278">
        <f t="shared" si="117"/>
        <v>0</v>
      </c>
      <c r="E164" s="1279">
        <f t="shared" si="118"/>
        <v>0</v>
      </c>
      <c r="F164" s="1280">
        <f>IFERROR(F116/$D$116*100, 0)</f>
        <v>0</v>
      </c>
      <c r="G164" s="1281">
        <f>IFERROR(G116/$D$116*100, 0)</f>
        <v>0</v>
      </c>
      <c r="H164" s="1282">
        <f>IFERROR(H116/$D$116*100, 0)</f>
        <v>0</v>
      </c>
      <c r="I164" s="1283">
        <f t="shared" si="119"/>
        <v>0</v>
      </c>
      <c r="J164" s="1280">
        <f t="shared" ref="J164:Q164" si="121">IFERROR(J116/$D$116*100, 0)</f>
        <v>0</v>
      </c>
      <c r="K164" s="1281">
        <f t="shared" si="121"/>
        <v>0</v>
      </c>
      <c r="L164" s="1282">
        <f t="shared" si="121"/>
        <v>0</v>
      </c>
      <c r="M164" s="1283">
        <f t="shared" si="121"/>
        <v>0</v>
      </c>
      <c r="N164" s="1283">
        <f>SUM(O164:P164)</f>
        <v>0</v>
      </c>
      <c r="O164" s="1281">
        <f t="shared" si="121"/>
        <v>0</v>
      </c>
      <c r="P164" s="1282">
        <f t="shared" si="121"/>
        <v>0</v>
      </c>
      <c r="Q164" s="1283">
        <f t="shared" si="121"/>
        <v>0</v>
      </c>
    </row>
  </sheetData>
  <sheetProtection sheet="1" objects="1" scenarios="1" password="F757"/>
  <mergeCells count="1">
    <mergeCell ref="B8:Q8"/>
  </mergeCells>
  <pageSetup r:id="rId1" orientation="landscape" scale="41" fitToHeight="0"/>
</worksheet>
</file>

<file path=xl/worksheets/sheet11.xml><?xml version="1.0" encoding="utf-8"?>
<worksheet xmlns:r="http://schemas.openxmlformats.org/officeDocument/2006/relationships" xmlns="http://schemas.openxmlformats.org/spreadsheetml/2006/main">
  <sheetPr>
    <pageSetUpPr fitToPage="1"/>
  </sheetPr>
  <sheetViews>
    <sheetView zoomScaleNormal="100" workbookViewId="0"/>
  </sheetViews>
  <sheetFormatPr defaultColWidth="9.140625" defaultRowHeight="15"/>
  <cols>
    <col min="1" max="1" width="9.140625" style="516"/>
    <col min="2" max="2" width="8.710938" style="516" customWidth="1"/>
    <col min="3" max="3" width="78.28516" style="516" customWidth="1"/>
    <col min="4" max="4" width="16.42578" style="516" customWidth="1"/>
    <col min="5" max="5" width="21.14063" style="516" customWidth="1"/>
    <col min="6" max="6" width="19" style="1284" customWidth="1"/>
    <col min="7" max="7" width="43" style="1284" customWidth="1"/>
    <col min="8" max="16384" width="9.140625" style="516"/>
  </cols>
  <sheetData>
    <row r="1" ht="15.75">
      <c r="A1" s="812" t="s">
        <v>0</v>
      </c>
      <c r="B1" s="522"/>
      <c r="C1" s="522"/>
      <c r="D1" s="522"/>
      <c r="E1" s="522"/>
      <c r="F1" s="1285"/>
    </row>
    <row r="2" ht="15.75">
      <c r="A2" s="812" t="s">
        <v>1</v>
      </c>
      <c r="B2" s="522"/>
      <c r="C2" s="522"/>
      <c r="D2" s="522"/>
      <c r="E2" s="522"/>
      <c r="F2" s="1285"/>
    </row>
    <row r="3" ht="15.75">
      <c r="A3" s="522"/>
      <c r="B3" s="522"/>
      <c r="C3" s="522"/>
      <c r="D3" s="522"/>
      <c r="E3" s="522"/>
      <c r="F3" s="1285"/>
    </row>
    <row r="4" ht="15.75">
      <c r="A4" s="522"/>
      <c r="B4" s="522"/>
      <c r="C4" s="522"/>
      <c r="D4" s="522"/>
      <c r="E4" s="522"/>
      <c r="F4" s="1285"/>
    </row>
    <row r="5" ht="15.75">
      <c r="A5" s="742" t="s">
        <v>1052</v>
      </c>
      <c r="B5" s="522"/>
      <c r="C5" s="522"/>
      <c r="D5" s="522"/>
      <c r="E5" s="522"/>
      <c r="F5" s="1285"/>
    </row>
    <row r="6" ht="15.75">
      <c r="A6" s="522"/>
      <c r="B6" s="522"/>
      <c r="C6" s="522"/>
      <c r="D6" s="522"/>
      <c r="E6" s="522"/>
      <c r="F6" s="1285"/>
    </row>
    <row r="8">
      <c r="B8" s="9" t="s">
        <v>1053</v>
      </c>
      <c r="C8" s="9"/>
      <c r="D8" s="9"/>
      <c r="E8" s="9"/>
    </row>
    <row r="9" ht="15.75">
      <c r="B9" s="1286" t="s">
        <v>4</v>
      </c>
      <c r="C9" s="794" t="s">
        <v>1054</v>
      </c>
      <c r="D9" s="1287" t="s">
        <v>718</v>
      </c>
      <c r="E9" s="1288" t="s">
        <v>66</v>
      </c>
      <c r="G9" s="1289"/>
    </row>
    <row r="10" ht="15.75">
      <c r="B10" s="793"/>
      <c r="C10" s="794" t="s">
        <v>1055</v>
      </c>
      <c r="D10" s="794"/>
      <c r="E10" s="1290"/>
      <c r="F10" s="1291"/>
      <c r="G10" s="1289"/>
    </row>
    <row r="11" ht="15.75">
      <c r="B11" s="959" t="s">
        <v>71</v>
      </c>
      <c r="C11" s="891" t="s">
        <v>1056</v>
      </c>
      <c r="D11" s="891" t="s">
        <v>1057</v>
      </c>
      <c r="E11" s="1292">
        <v>7320.6999999999998</v>
      </c>
      <c r="F11" s="1293"/>
      <c r="G11" s="1289"/>
    </row>
    <row r="12" ht="15.75">
      <c r="B12" s="1294" t="s">
        <v>77</v>
      </c>
      <c r="C12" s="911" t="s">
        <v>1058</v>
      </c>
      <c r="D12" s="882" t="s">
        <v>1057</v>
      </c>
      <c r="E12" s="1295">
        <v>2820.6999999999998</v>
      </c>
      <c r="F12" s="1293"/>
      <c r="G12" s="1289"/>
    </row>
    <row r="13" ht="15.75">
      <c r="B13" s="1294" t="s">
        <v>105</v>
      </c>
      <c r="C13" s="911" t="s">
        <v>1059</v>
      </c>
      <c r="D13" s="911" t="s">
        <v>1057</v>
      </c>
      <c r="E13" s="1295">
        <v>315</v>
      </c>
      <c r="F13" s="1293"/>
      <c r="G13" s="1289"/>
    </row>
    <row r="14" ht="15.75">
      <c r="B14" s="1294" t="s">
        <v>265</v>
      </c>
      <c r="C14" s="911" t="s">
        <v>1060</v>
      </c>
      <c r="D14" s="911" t="s">
        <v>1057</v>
      </c>
      <c r="E14" s="1295">
        <v>11712</v>
      </c>
      <c r="F14" s="1296"/>
      <c r="G14" s="1289"/>
    </row>
    <row r="15" ht="15.75">
      <c r="B15" s="1294" t="s">
        <v>267</v>
      </c>
      <c r="C15" s="911" t="s">
        <v>1061</v>
      </c>
      <c r="D15" s="911" t="s">
        <v>1057</v>
      </c>
      <c r="E15" s="1295">
        <v>0</v>
      </c>
      <c r="F15" s="1296"/>
      <c r="G15" s="1289"/>
    </row>
    <row r="16" ht="15.75">
      <c r="B16" s="1294" t="s">
        <v>275</v>
      </c>
      <c r="C16" s="911" t="s">
        <v>1062</v>
      </c>
      <c r="D16" s="911" t="s">
        <v>1057</v>
      </c>
      <c r="E16" s="1295">
        <v>2084.4000000000001</v>
      </c>
      <c r="F16" s="1296"/>
      <c r="G16" s="1289"/>
    </row>
    <row r="17">
      <c r="B17" s="960" t="s">
        <v>277</v>
      </c>
      <c r="C17" s="895" t="s">
        <v>1063</v>
      </c>
      <c r="D17" s="895" t="s">
        <v>1064</v>
      </c>
      <c r="E17" s="1039">
        <v>375</v>
      </c>
      <c r="F17" s="1296"/>
      <c r="G17" s="1289"/>
    </row>
    <row r="18">
      <c r="B18" s="960" t="s">
        <v>612</v>
      </c>
      <c r="C18" s="895" t="s">
        <v>1065</v>
      </c>
      <c r="D18" s="895" t="s">
        <v>1066</v>
      </c>
      <c r="E18" s="1039">
        <v>323</v>
      </c>
      <c r="F18" s="1296"/>
      <c r="G18" s="1289"/>
    </row>
    <row r="19">
      <c r="B19" s="960" t="s">
        <v>614</v>
      </c>
      <c r="C19" s="895" t="s">
        <v>1067</v>
      </c>
      <c r="D19" s="895" t="s">
        <v>1066</v>
      </c>
      <c r="E19" s="1039">
        <v>80</v>
      </c>
      <c r="F19" s="1296"/>
      <c r="G19" s="1289"/>
    </row>
    <row r="20">
      <c r="B20" s="960" t="s">
        <v>1068</v>
      </c>
      <c r="C20" s="895" t="s">
        <v>1069</v>
      </c>
      <c r="D20" s="964" t="s">
        <v>1066</v>
      </c>
      <c r="E20" s="1039">
        <v>30</v>
      </c>
      <c r="F20" s="1296"/>
      <c r="G20" s="1289"/>
    </row>
    <row r="21" ht="15.75">
      <c r="B21" s="1294" t="s">
        <v>279</v>
      </c>
      <c r="C21" s="911" t="s">
        <v>1070</v>
      </c>
      <c r="D21" s="911" t="s">
        <v>1057</v>
      </c>
      <c r="E21" s="1295">
        <v>0</v>
      </c>
      <c r="F21" s="1296"/>
      <c r="G21" s="1289"/>
    </row>
    <row r="22">
      <c r="B22" s="960" t="s">
        <v>1071</v>
      </c>
      <c r="C22" s="895" t="s">
        <v>1063</v>
      </c>
      <c r="D22" s="895" t="s">
        <v>1064</v>
      </c>
      <c r="E22" s="1039">
        <v>0</v>
      </c>
      <c r="F22" s="1296"/>
      <c r="G22" s="1289"/>
    </row>
    <row r="23">
      <c r="B23" s="960" t="s">
        <v>1072</v>
      </c>
      <c r="C23" s="895" t="s">
        <v>1065</v>
      </c>
      <c r="D23" s="895" t="s">
        <v>1066</v>
      </c>
      <c r="E23" s="1039">
        <v>0</v>
      </c>
      <c r="F23" s="1296"/>
      <c r="G23" s="1289"/>
    </row>
    <row r="24">
      <c r="B24" s="960" t="s">
        <v>1073</v>
      </c>
      <c r="C24" s="895" t="s">
        <v>1074</v>
      </c>
      <c r="D24" s="895" t="s">
        <v>1066</v>
      </c>
      <c r="E24" s="1039">
        <v>0</v>
      </c>
      <c r="F24" s="1296"/>
      <c r="G24" s="1289"/>
    </row>
    <row r="25">
      <c r="B25" s="1294" t="s">
        <v>1075</v>
      </c>
      <c r="C25" s="911" t="s">
        <v>1076</v>
      </c>
      <c r="D25" s="911" t="s">
        <v>1077</v>
      </c>
      <c r="E25" s="1295">
        <v>464</v>
      </c>
      <c r="F25" s="1296"/>
      <c r="G25" s="1289"/>
    </row>
    <row r="26">
      <c r="B26" s="960" t="s">
        <v>1078</v>
      </c>
      <c r="C26" s="895" t="s">
        <v>1079</v>
      </c>
      <c r="D26" s="895" t="s">
        <v>1077</v>
      </c>
      <c r="E26" s="1039">
        <v>0</v>
      </c>
      <c r="F26" s="1296"/>
      <c r="G26" s="1289"/>
    </row>
    <row r="27">
      <c r="B27" s="960" t="s">
        <v>1080</v>
      </c>
      <c r="C27" s="895" t="s">
        <v>1081</v>
      </c>
      <c r="D27" s="895" t="s">
        <v>1077</v>
      </c>
      <c r="E27" s="1039">
        <v>0</v>
      </c>
      <c r="F27" s="1296"/>
      <c r="G27" s="1289"/>
    </row>
    <row r="28">
      <c r="B28" s="960" t="s">
        <v>1082</v>
      </c>
      <c r="C28" s="895" t="s">
        <v>1083</v>
      </c>
      <c r="D28" s="895" t="s">
        <v>1077</v>
      </c>
      <c r="E28" s="1039">
        <v>0</v>
      </c>
      <c r="F28" s="1296"/>
      <c r="G28" s="1289"/>
    </row>
    <row r="29">
      <c r="B29" s="960" t="s">
        <v>1084</v>
      </c>
      <c r="C29" s="895" t="s">
        <v>1085</v>
      </c>
      <c r="D29" s="895" t="s">
        <v>1077</v>
      </c>
      <c r="E29" s="1039">
        <v>0</v>
      </c>
      <c r="F29" s="1296"/>
      <c r="G29" s="1289"/>
    </row>
    <row r="30" ht="15.75">
      <c r="B30" s="1040" t="s">
        <v>1086</v>
      </c>
      <c r="C30" s="1024" t="s">
        <v>1087</v>
      </c>
      <c r="D30" s="1024" t="s">
        <v>1077</v>
      </c>
      <c r="E30" s="1297">
        <v>0</v>
      </c>
      <c r="F30" s="1296"/>
      <c r="G30" s="1289"/>
    </row>
    <row r="31" ht="15.75">
      <c r="B31" s="793"/>
      <c r="C31" s="794" t="s">
        <v>1088</v>
      </c>
      <c r="D31" s="794"/>
      <c r="E31" s="1290"/>
      <c r="F31" s="1291"/>
      <c r="G31" s="1298"/>
    </row>
    <row r="32">
      <c r="B32" s="1299" t="s">
        <v>112</v>
      </c>
      <c r="C32" s="1300" t="s">
        <v>1089</v>
      </c>
      <c r="D32" s="1301" t="s">
        <v>996</v>
      </c>
      <c r="E32" s="1019">
        <v>32</v>
      </c>
      <c r="F32" s="1302"/>
      <c r="G32" s="1303"/>
    </row>
    <row r="33">
      <c r="B33" s="960" t="s">
        <v>121</v>
      </c>
      <c r="C33" s="1304" t="s">
        <v>1090</v>
      </c>
      <c r="D33" s="1301" t="s">
        <v>996</v>
      </c>
      <c r="E33" s="1019">
        <v>40</v>
      </c>
      <c r="F33" s="1305"/>
      <c r="G33" s="1306"/>
    </row>
    <row r="34" ht="15.75">
      <c r="B34" s="1307" t="s">
        <v>295</v>
      </c>
      <c r="C34" s="1308" t="s">
        <v>1091</v>
      </c>
      <c r="D34" s="1309" t="s">
        <v>1092</v>
      </c>
      <c r="E34" s="1310">
        <v>92</v>
      </c>
      <c r="F34" s="1305"/>
      <c r="G34" s="1306"/>
    </row>
    <row r="35" ht="15.75">
      <c r="B35" s="793"/>
      <c r="C35" s="794" t="s">
        <v>1093</v>
      </c>
      <c r="D35" s="794"/>
      <c r="E35" s="1290"/>
      <c r="F35" s="1293"/>
      <c r="G35" s="1293"/>
    </row>
    <row r="36">
      <c r="B36" s="1294" t="s">
        <v>132</v>
      </c>
      <c r="C36" s="1311" t="s">
        <v>1094</v>
      </c>
      <c r="D36" s="911" t="s">
        <v>996</v>
      </c>
      <c r="E36" s="1312">
        <v>29</v>
      </c>
      <c r="F36" s="1313"/>
      <c r="G36" s="1314"/>
    </row>
    <row r="37">
      <c r="B37" s="960" t="s">
        <v>407</v>
      </c>
      <c r="C37" s="1304" t="s">
        <v>1095</v>
      </c>
      <c r="D37" s="895" t="s">
        <v>996</v>
      </c>
      <c r="E37" s="1019">
        <v>29</v>
      </c>
      <c r="F37" s="1305"/>
      <c r="G37" s="1305"/>
    </row>
    <row r="38" ht="15.75">
      <c r="B38" s="1315" t="s">
        <v>408</v>
      </c>
      <c r="C38" s="1311" t="s">
        <v>1096</v>
      </c>
      <c r="D38" s="911" t="s">
        <v>867</v>
      </c>
      <c r="E38" s="1295">
        <v>585.46500000000003</v>
      </c>
      <c r="F38" s="1313"/>
      <c r="G38" s="1316"/>
    </row>
    <row r="39" ht="25.5">
      <c r="B39" s="1317" t="s">
        <v>1097</v>
      </c>
      <c r="C39" s="991" t="s">
        <v>1098</v>
      </c>
      <c r="D39" s="895" t="s">
        <v>872</v>
      </c>
      <c r="E39" s="1039">
        <v>582.33199999999999</v>
      </c>
      <c r="F39" s="1318"/>
      <c r="G39" s="1293"/>
    </row>
    <row r="40" ht="15.75">
      <c r="B40" s="1317" t="s">
        <v>1099</v>
      </c>
      <c r="C40" s="991" t="s">
        <v>1100</v>
      </c>
      <c r="D40" s="895" t="s">
        <v>872</v>
      </c>
      <c r="E40" s="1039">
        <v>0</v>
      </c>
      <c r="F40" s="1318"/>
      <c r="G40" s="1293"/>
    </row>
    <row r="41" ht="25.5">
      <c r="B41" s="1317" t="s">
        <v>1101</v>
      </c>
      <c r="C41" s="991" t="s">
        <v>1102</v>
      </c>
      <c r="D41" s="895" t="s">
        <v>872</v>
      </c>
      <c r="E41" s="1039">
        <v>3.133</v>
      </c>
      <c r="F41" s="1318"/>
      <c r="G41" s="1293"/>
    </row>
    <row r="42" ht="15.75">
      <c r="B42" s="960" t="s">
        <v>1103</v>
      </c>
      <c r="C42" s="940" t="s">
        <v>1104</v>
      </c>
      <c r="D42" s="895" t="s">
        <v>872</v>
      </c>
      <c r="E42" s="1039">
        <v>0</v>
      </c>
      <c r="F42" s="1319"/>
      <c r="G42" s="1293"/>
    </row>
    <row r="43" ht="15.75">
      <c r="B43" s="1294" t="s">
        <v>134</v>
      </c>
      <c r="C43" s="1320" t="s">
        <v>1105</v>
      </c>
      <c r="D43" s="911" t="s">
        <v>867</v>
      </c>
      <c r="E43" s="1295">
        <v>172.90000000000001</v>
      </c>
      <c r="F43" s="1293"/>
      <c r="G43" s="1289"/>
    </row>
    <row r="44" ht="15.75">
      <c r="B44" s="1294" t="s">
        <v>142</v>
      </c>
      <c r="C44" s="1311" t="s">
        <v>1106</v>
      </c>
      <c r="D44" s="911" t="s">
        <v>867</v>
      </c>
      <c r="E44" s="1295">
        <v>0</v>
      </c>
      <c r="F44" s="1293"/>
      <c r="G44" s="1289"/>
    </row>
    <row r="45">
      <c r="B45" s="960" t="s">
        <v>409</v>
      </c>
      <c r="C45" s="1304" t="s">
        <v>1107</v>
      </c>
      <c r="D45" s="895" t="s">
        <v>996</v>
      </c>
      <c r="E45" s="1019">
        <v>0</v>
      </c>
      <c r="F45" s="1293"/>
      <c r="G45" s="1293"/>
    </row>
    <row r="46">
      <c r="B46" s="960" t="s">
        <v>1108</v>
      </c>
      <c r="C46" s="1304" t="s">
        <v>1109</v>
      </c>
      <c r="D46" s="895" t="s">
        <v>996</v>
      </c>
      <c r="E46" s="1019">
        <v>0</v>
      </c>
      <c r="F46" s="1305"/>
      <c r="G46" s="1305"/>
    </row>
    <row r="47">
      <c r="B47" s="960" t="s">
        <v>1110</v>
      </c>
      <c r="C47" s="1017" t="s">
        <v>1111</v>
      </c>
      <c r="D47" s="917" t="s">
        <v>875</v>
      </c>
      <c r="E47" s="1321">
        <v>0</v>
      </c>
      <c r="F47" s="1322"/>
      <c r="G47" s="1322"/>
    </row>
    <row r="48">
      <c r="B48" s="960" t="s">
        <v>629</v>
      </c>
      <c r="C48" s="1304" t="s">
        <v>1112</v>
      </c>
      <c r="D48" s="895" t="s">
        <v>996</v>
      </c>
      <c r="E48" s="1019">
        <v>0</v>
      </c>
      <c r="F48" s="1305"/>
      <c r="G48" s="1305"/>
    </row>
    <row r="49">
      <c r="B49" s="960" t="s">
        <v>1113</v>
      </c>
      <c r="C49" s="1017" t="s">
        <v>1114</v>
      </c>
      <c r="D49" s="917" t="s">
        <v>875</v>
      </c>
      <c r="E49" s="1321">
        <v>0</v>
      </c>
      <c r="F49" s="1322"/>
      <c r="G49" s="1322"/>
    </row>
    <row r="50">
      <c r="B50" s="1294" t="s">
        <v>410</v>
      </c>
      <c r="C50" s="1311" t="s">
        <v>1115</v>
      </c>
      <c r="D50" s="911" t="s">
        <v>996</v>
      </c>
      <c r="E50" s="1312">
        <v>8</v>
      </c>
      <c r="F50" s="1305"/>
      <c r="G50" s="1305"/>
    </row>
    <row r="51">
      <c r="B51" s="1294" t="s">
        <v>416</v>
      </c>
      <c r="C51" s="1311" t="s">
        <v>1116</v>
      </c>
      <c r="D51" s="911" t="s">
        <v>996</v>
      </c>
      <c r="E51" s="1312">
        <v>2</v>
      </c>
      <c r="F51" s="1305"/>
      <c r="G51" s="1305"/>
    </row>
    <row r="52">
      <c r="B52" s="1294" t="s">
        <v>417</v>
      </c>
      <c r="C52" s="1311" t="s">
        <v>1117</v>
      </c>
      <c r="D52" s="911" t="s">
        <v>996</v>
      </c>
      <c r="E52" s="1312">
        <v>0</v>
      </c>
      <c r="F52" s="1322"/>
      <c r="G52" s="1322"/>
    </row>
    <row r="53">
      <c r="B53" s="1294" t="s">
        <v>423</v>
      </c>
      <c r="C53" s="1311" t="s">
        <v>1118</v>
      </c>
      <c r="D53" s="911" t="s">
        <v>996</v>
      </c>
      <c r="E53" s="1312">
        <v>0</v>
      </c>
      <c r="F53" s="1322"/>
      <c r="G53" s="1322"/>
    </row>
    <row r="54">
      <c r="B54" s="1294" t="s">
        <v>427</v>
      </c>
      <c r="C54" s="1311" t="s">
        <v>1119</v>
      </c>
      <c r="D54" s="895" t="s">
        <v>996</v>
      </c>
      <c r="E54" s="1019">
        <v>0</v>
      </c>
      <c r="F54" s="1322"/>
      <c r="G54" s="1322"/>
    </row>
    <row r="55">
      <c r="B55" s="1315" t="s">
        <v>430</v>
      </c>
      <c r="C55" s="1311" t="s">
        <v>1120</v>
      </c>
      <c r="D55" s="911" t="s">
        <v>996</v>
      </c>
      <c r="E55" s="1312">
        <v>1</v>
      </c>
      <c r="F55" s="1322"/>
      <c r="G55" s="1322"/>
    </row>
    <row r="56" ht="15.75">
      <c r="B56" s="1307" t="s">
        <v>445</v>
      </c>
      <c r="C56" s="1308" t="s">
        <v>767</v>
      </c>
      <c r="D56" s="1309" t="s">
        <v>1121</v>
      </c>
      <c r="E56" s="1310">
        <v>40</v>
      </c>
      <c r="F56" s="1293"/>
      <c r="G56" s="1293"/>
    </row>
    <row r="57" ht="15.75">
      <c r="B57" s="793"/>
      <c r="C57" s="794" t="s">
        <v>1122</v>
      </c>
      <c r="D57" s="794"/>
      <c r="E57" s="1290"/>
      <c r="F57" s="1293"/>
      <c r="G57" s="1293"/>
    </row>
    <row r="58">
      <c r="B58" s="960" t="s">
        <v>146</v>
      </c>
      <c r="C58" s="895" t="s">
        <v>1123</v>
      </c>
      <c r="D58" s="895" t="s">
        <v>996</v>
      </c>
      <c r="E58" s="1019">
        <v>33</v>
      </c>
      <c r="F58" s="1293"/>
      <c r="G58" s="1293"/>
    </row>
    <row r="59">
      <c r="B59" s="960" t="s">
        <v>148</v>
      </c>
      <c r="C59" s="895" t="s">
        <v>1124</v>
      </c>
      <c r="D59" s="895" t="s">
        <v>996</v>
      </c>
      <c r="E59" s="1019">
        <v>2</v>
      </c>
      <c r="F59" s="1293"/>
      <c r="G59" s="1293"/>
    </row>
    <row r="60">
      <c r="B60" s="960" t="s">
        <v>150</v>
      </c>
      <c r="C60" s="895" t="s">
        <v>1125</v>
      </c>
      <c r="D60" s="895" t="s">
        <v>996</v>
      </c>
      <c r="E60" s="1019">
        <v>4</v>
      </c>
      <c r="F60" s="1293"/>
      <c r="G60" s="1293"/>
    </row>
    <row r="61">
      <c r="B61" s="1294" t="s">
        <v>460</v>
      </c>
      <c r="C61" s="911" t="s">
        <v>1126</v>
      </c>
      <c r="D61" s="1323" t="s">
        <v>1121</v>
      </c>
      <c r="E61" s="1295">
        <v>25</v>
      </c>
      <c r="F61" s="1324"/>
      <c r="G61" s="1293"/>
    </row>
    <row r="62">
      <c r="B62" s="960" t="s">
        <v>464</v>
      </c>
      <c r="C62" s="895" t="s">
        <v>1127</v>
      </c>
      <c r="D62" s="1029" t="s">
        <v>1128</v>
      </c>
      <c r="E62" s="1325">
        <f>SUM(E63:E64)</f>
        <v>191.09999999999999</v>
      </c>
      <c r="F62" s="1322"/>
      <c r="G62" s="1322"/>
    </row>
    <row r="63">
      <c r="B63" s="915" t="s">
        <v>852</v>
      </c>
      <c r="C63" s="1017" t="s">
        <v>1129</v>
      </c>
      <c r="D63" s="917" t="s">
        <v>1128</v>
      </c>
      <c r="E63" s="1321">
        <v>190</v>
      </c>
      <c r="F63" s="1322"/>
      <c r="G63" s="1322"/>
    </row>
    <row r="64">
      <c r="B64" s="915" t="s">
        <v>1130</v>
      </c>
      <c r="C64" s="1017" t="s">
        <v>1131</v>
      </c>
      <c r="D64" s="917" t="s">
        <v>1128</v>
      </c>
      <c r="E64" s="1321">
        <v>1.1000000000000001</v>
      </c>
      <c r="F64" s="1293"/>
      <c r="G64" s="1293"/>
    </row>
    <row r="65">
      <c r="B65" s="960" t="s">
        <v>465</v>
      </c>
      <c r="C65" s="895" t="s">
        <v>1132</v>
      </c>
      <c r="D65" s="895" t="s">
        <v>996</v>
      </c>
      <c r="E65" s="1019">
        <v>4071</v>
      </c>
      <c r="F65" s="1293"/>
      <c r="G65" s="1293"/>
    </row>
    <row r="66">
      <c r="B66" s="960" t="s">
        <v>469</v>
      </c>
      <c r="C66" s="895" t="s">
        <v>1133</v>
      </c>
      <c r="D66" s="895" t="s">
        <v>996</v>
      </c>
      <c r="E66" s="1019">
        <v>174</v>
      </c>
      <c r="F66" s="1293"/>
      <c r="G66" s="1293"/>
    </row>
    <row r="67">
      <c r="B67" s="960" t="s">
        <v>473</v>
      </c>
      <c r="C67" s="895" t="s">
        <v>1134</v>
      </c>
      <c r="D67" s="895" t="s">
        <v>996</v>
      </c>
      <c r="E67" s="1019">
        <v>1</v>
      </c>
      <c r="F67" s="1293"/>
      <c r="G67" s="1293"/>
    </row>
    <row r="68">
      <c r="B68" s="960" t="s">
        <v>477</v>
      </c>
      <c r="C68" s="895" t="s">
        <v>1135</v>
      </c>
      <c r="D68" s="895" t="s">
        <v>996</v>
      </c>
      <c r="E68" s="1019">
        <v>265</v>
      </c>
      <c r="F68" s="1324"/>
      <c r="G68" s="1293"/>
    </row>
    <row r="69">
      <c r="B69" s="960" t="s">
        <v>493</v>
      </c>
      <c r="C69" s="895" t="s">
        <v>1136</v>
      </c>
      <c r="D69" s="895" t="s">
        <v>996</v>
      </c>
      <c r="E69" s="1016">
        <f>SUM(E70:E72)</f>
        <v>8589</v>
      </c>
      <c r="F69" s="1322"/>
      <c r="G69" s="1322"/>
    </row>
    <row r="70">
      <c r="B70" s="915" t="s">
        <v>1137</v>
      </c>
      <c r="C70" s="1017" t="s">
        <v>1138</v>
      </c>
      <c r="D70" s="917" t="s">
        <v>996</v>
      </c>
      <c r="E70" s="1018">
        <v>4484</v>
      </c>
      <c r="F70" s="1322"/>
      <c r="G70" s="1322"/>
    </row>
    <row r="71">
      <c r="B71" s="915" t="s">
        <v>1139</v>
      </c>
      <c r="C71" s="1017" t="s">
        <v>1140</v>
      </c>
      <c r="D71" s="917" t="s">
        <v>996</v>
      </c>
      <c r="E71" s="1018">
        <v>3714</v>
      </c>
      <c r="F71" s="1322"/>
      <c r="G71" s="1322"/>
    </row>
    <row r="72">
      <c r="B72" s="915" t="s">
        <v>1141</v>
      </c>
      <c r="C72" s="1017" t="s">
        <v>1142</v>
      </c>
      <c r="D72" s="917" t="s">
        <v>996</v>
      </c>
      <c r="E72" s="1018">
        <v>391</v>
      </c>
      <c r="F72" s="1293"/>
      <c r="G72" s="1293"/>
    </row>
    <row r="73">
      <c r="B73" s="960" t="s">
        <v>494</v>
      </c>
      <c r="C73" s="895" t="s">
        <v>1143</v>
      </c>
      <c r="D73" s="895" t="s">
        <v>996</v>
      </c>
      <c r="E73" s="1019">
        <v>3554</v>
      </c>
      <c r="F73" s="1293"/>
      <c r="G73" s="1293"/>
    </row>
    <row r="74" ht="15.75">
      <c r="B74" s="1040" t="s">
        <v>644</v>
      </c>
      <c r="C74" s="1024" t="s">
        <v>1144</v>
      </c>
      <c r="D74" s="1024" t="s">
        <v>996</v>
      </c>
      <c r="E74" s="1025">
        <v>103</v>
      </c>
      <c r="F74" s="1326"/>
      <c r="G74" s="1326"/>
    </row>
    <row r="75" ht="15.75">
      <c r="B75" s="793"/>
      <c r="C75" s="794" t="s">
        <v>1145</v>
      </c>
      <c r="D75" s="794"/>
      <c r="E75" s="1290"/>
      <c r="F75" s="1296"/>
      <c r="G75" s="1296"/>
    </row>
    <row r="76">
      <c r="B76" s="960" t="s">
        <v>497</v>
      </c>
      <c r="C76" s="895" t="s">
        <v>1146</v>
      </c>
      <c r="D76" s="895" t="s">
        <v>996</v>
      </c>
      <c r="E76" s="1019">
        <v>14</v>
      </c>
      <c r="F76" s="1296"/>
      <c r="G76" s="1296"/>
    </row>
    <row r="77">
      <c r="B77" s="960" t="s">
        <v>156</v>
      </c>
      <c r="C77" s="895" t="s">
        <v>1147</v>
      </c>
      <c r="D77" s="895" t="s">
        <v>996</v>
      </c>
      <c r="E77" s="1019">
        <v>54</v>
      </c>
      <c r="F77" s="1296"/>
      <c r="G77" s="1296"/>
    </row>
    <row r="78">
      <c r="B78" s="960" t="s">
        <v>158</v>
      </c>
      <c r="C78" s="895" t="s">
        <v>1148</v>
      </c>
      <c r="D78" s="895" t="s">
        <v>996</v>
      </c>
      <c r="E78" s="1019">
        <v>87</v>
      </c>
      <c r="F78" s="1296"/>
      <c r="G78" s="1296"/>
    </row>
    <row r="79">
      <c r="B79" s="1294" t="s">
        <v>160</v>
      </c>
      <c r="C79" s="911" t="s">
        <v>1149</v>
      </c>
      <c r="D79" s="1323" t="s">
        <v>1121</v>
      </c>
      <c r="E79" s="1295">
        <v>10</v>
      </c>
      <c r="F79" s="1296"/>
      <c r="G79" s="1296"/>
    </row>
    <row r="80">
      <c r="B80" s="960" t="s">
        <v>162</v>
      </c>
      <c r="C80" s="895" t="s">
        <v>1150</v>
      </c>
      <c r="D80" s="895" t="s">
        <v>1128</v>
      </c>
      <c r="E80" s="1039">
        <v>136</v>
      </c>
      <c r="F80" s="1327"/>
      <c r="G80" s="1327"/>
    </row>
    <row r="81">
      <c r="B81" s="915" t="s">
        <v>673</v>
      </c>
      <c r="C81" s="1017" t="s">
        <v>1151</v>
      </c>
      <c r="D81" s="917" t="s">
        <v>1128</v>
      </c>
      <c r="E81" s="1321">
        <v>14</v>
      </c>
      <c r="F81" s="1296"/>
      <c r="G81" s="1296"/>
    </row>
    <row r="82">
      <c r="B82" s="960" t="s">
        <v>164</v>
      </c>
      <c r="C82" s="895" t="s">
        <v>1152</v>
      </c>
      <c r="D82" s="895" t="s">
        <v>996</v>
      </c>
      <c r="E82" s="1019">
        <v>0</v>
      </c>
      <c r="F82" s="1296"/>
      <c r="G82" s="1296"/>
    </row>
    <row r="83">
      <c r="B83" s="960" t="s">
        <v>166</v>
      </c>
      <c r="C83" s="895" t="s">
        <v>1153</v>
      </c>
      <c r="D83" s="895" t="s">
        <v>996</v>
      </c>
      <c r="E83" s="1016">
        <f>SUM(E84:E86)</f>
        <v>5723</v>
      </c>
      <c r="F83" s="1296"/>
      <c r="G83" s="1296"/>
    </row>
    <row r="84">
      <c r="B84" s="915" t="s">
        <v>514</v>
      </c>
      <c r="C84" s="1017" t="s">
        <v>1154</v>
      </c>
      <c r="D84" s="917" t="s">
        <v>996</v>
      </c>
      <c r="E84" s="1018">
        <v>2781</v>
      </c>
      <c r="F84" s="1327"/>
      <c r="G84" s="1327"/>
    </row>
    <row r="85">
      <c r="B85" s="915" t="s">
        <v>515</v>
      </c>
      <c r="C85" s="1017" t="s">
        <v>1155</v>
      </c>
      <c r="D85" s="917" t="s">
        <v>996</v>
      </c>
      <c r="E85" s="1018">
        <v>2733</v>
      </c>
      <c r="F85" s="1327"/>
      <c r="G85" s="1327"/>
    </row>
    <row r="86">
      <c r="B86" s="915" t="s">
        <v>516</v>
      </c>
      <c r="C86" s="1017" t="s">
        <v>1156</v>
      </c>
      <c r="D86" s="917" t="s">
        <v>996</v>
      </c>
      <c r="E86" s="1018">
        <v>209</v>
      </c>
      <c r="F86" s="1296"/>
      <c r="G86" s="1296"/>
    </row>
    <row r="87" ht="15.75">
      <c r="B87" s="1040" t="s">
        <v>168</v>
      </c>
      <c r="C87" s="1024" t="s">
        <v>1157</v>
      </c>
      <c r="D87" s="1024" t="s">
        <v>996</v>
      </c>
      <c r="E87" s="1025">
        <v>87</v>
      </c>
      <c r="F87" s="1296"/>
      <c r="G87" s="1296"/>
    </row>
    <row r="88" ht="15.75">
      <c r="B88" s="793"/>
      <c r="C88" s="794" t="s">
        <v>1158</v>
      </c>
      <c r="D88" s="794"/>
      <c r="E88" s="1290"/>
      <c r="F88" s="1296"/>
      <c r="G88" s="1296"/>
    </row>
    <row r="89">
      <c r="B89" s="960" t="s">
        <v>200</v>
      </c>
      <c r="C89" s="895" t="s">
        <v>1159</v>
      </c>
      <c r="D89" s="895" t="s">
        <v>996</v>
      </c>
      <c r="E89" s="1019">
        <v>2</v>
      </c>
      <c r="F89" s="1296"/>
      <c r="G89" s="1296"/>
    </row>
    <row r="90">
      <c r="B90" s="960" t="s">
        <v>202</v>
      </c>
      <c r="C90" s="895" t="s">
        <v>1160</v>
      </c>
      <c r="D90" s="895" t="s">
        <v>996</v>
      </c>
      <c r="E90" s="1019">
        <v>0</v>
      </c>
      <c r="F90" s="1296"/>
      <c r="G90" s="1296"/>
    </row>
    <row r="91">
      <c r="B91" s="960" t="s">
        <v>210</v>
      </c>
      <c r="C91" s="895" t="s">
        <v>1161</v>
      </c>
      <c r="D91" s="895" t="s">
        <v>996</v>
      </c>
      <c r="E91" s="1019">
        <v>0</v>
      </c>
      <c r="F91" s="1296"/>
      <c r="G91" s="1296"/>
    </row>
    <row r="92">
      <c r="B92" s="960" t="s">
        <v>680</v>
      </c>
      <c r="C92" s="911" t="s">
        <v>1162</v>
      </c>
      <c r="D92" s="1323" t="s">
        <v>1121</v>
      </c>
      <c r="E92" s="1312">
        <v>0</v>
      </c>
      <c r="F92" s="1296"/>
      <c r="G92" s="1296"/>
    </row>
    <row r="93">
      <c r="B93" s="960" t="s">
        <v>682</v>
      </c>
      <c r="C93" s="895" t="s">
        <v>1163</v>
      </c>
      <c r="D93" s="895" t="s">
        <v>1128</v>
      </c>
      <c r="E93" s="1039">
        <v>21</v>
      </c>
      <c r="F93" s="1296"/>
      <c r="G93" s="1296"/>
    </row>
    <row r="94">
      <c r="B94" s="915" t="s">
        <v>1164</v>
      </c>
      <c r="C94" s="1017" t="s">
        <v>1151</v>
      </c>
      <c r="D94" s="917" t="s">
        <v>1128</v>
      </c>
      <c r="E94" s="1018">
        <v>0</v>
      </c>
      <c r="F94" s="1296"/>
      <c r="G94" s="1296"/>
    </row>
    <row r="95">
      <c r="B95" s="960" t="s">
        <v>684</v>
      </c>
      <c r="C95" s="895" t="s">
        <v>1165</v>
      </c>
      <c r="D95" s="895" t="s">
        <v>996</v>
      </c>
      <c r="E95" s="1019">
        <v>2</v>
      </c>
      <c r="F95" s="1296"/>
      <c r="G95" s="1296"/>
    </row>
    <row r="96">
      <c r="B96" s="960" t="s">
        <v>686</v>
      </c>
      <c r="C96" s="895" t="s">
        <v>1166</v>
      </c>
      <c r="D96" s="895" t="s">
        <v>996</v>
      </c>
      <c r="E96" s="1019">
        <v>19</v>
      </c>
      <c r="F96" s="1296"/>
      <c r="G96" s="1296"/>
    </row>
    <row r="97" ht="15.75">
      <c r="B97" s="1040" t="s">
        <v>688</v>
      </c>
      <c r="C97" s="1024" t="s">
        <v>1167</v>
      </c>
      <c r="D97" s="1024" t="s">
        <v>996</v>
      </c>
      <c r="E97" s="1025">
        <v>1</v>
      </c>
      <c r="F97" s="1326"/>
      <c r="G97" s="1326"/>
    </row>
    <row r="98" ht="15.75">
      <c r="B98" s="793"/>
      <c r="C98" s="794" t="s">
        <v>1168</v>
      </c>
      <c r="D98" s="794"/>
      <c r="E98" s="1290"/>
      <c r="F98" s="1328"/>
      <c r="G98" s="1328"/>
    </row>
    <row r="99">
      <c r="B99" s="960" t="s">
        <v>214</v>
      </c>
      <c r="C99" s="1329" t="s">
        <v>1169</v>
      </c>
      <c r="D99" s="1029" t="s">
        <v>996</v>
      </c>
      <c r="E99" s="1030">
        <v>0</v>
      </c>
      <c r="F99" s="1328"/>
      <c r="G99" s="1328"/>
    </row>
    <row r="100">
      <c r="B100" s="960" t="s">
        <v>216</v>
      </c>
      <c r="C100" s="1330" t="s">
        <v>1170</v>
      </c>
      <c r="D100" s="895" t="s">
        <v>1171</v>
      </c>
      <c r="E100" s="1019">
        <v>0</v>
      </c>
      <c r="F100" s="1296"/>
      <c r="G100" s="1296"/>
    </row>
    <row r="101" ht="15.75">
      <c r="B101" s="960" t="s">
        <v>218</v>
      </c>
      <c r="C101" s="1331" t="s">
        <v>1172</v>
      </c>
      <c r="D101" s="895" t="s">
        <v>872</v>
      </c>
      <c r="E101" s="1039">
        <v>0</v>
      </c>
      <c r="F101" s="1328"/>
      <c r="G101" s="1328"/>
    </row>
    <row r="102">
      <c r="B102" s="960" t="s">
        <v>1173</v>
      </c>
      <c r="C102" s="1330" t="s">
        <v>1174</v>
      </c>
      <c r="D102" s="895" t="s">
        <v>996</v>
      </c>
      <c r="E102" s="1019">
        <v>0</v>
      </c>
      <c r="F102" s="1296"/>
      <c r="G102" s="1296"/>
    </row>
    <row r="103" ht="15.75">
      <c r="B103" s="960" t="s">
        <v>1175</v>
      </c>
      <c r="C103" s="1331" t="s">
        <v>1176</v>
      </c>
      <c r="D103" s="895" t="s">
        <v>872</v>
      </c>
      <c r="E103" s="1039">
        <v>0</v>
      </c>
      <c r="F103" s="1328"/>
      <c r="G103" s="1328"/>
    </row>
    <row r="104">
      <c r="B104" s="960" t="s">
        <v>1177</v>
      </c>
      <c r="C104" s="1330" t="s">
        <v>1178</v>
      </c>
      <c r="D104" s="895" t="s">
        <v>996</v>
      </c>
      <c r="E104" s="1019">
        <v>10</v>
      </c>
      <c r="F104" s="1296"/>
      <c r="G104" s="1296"/>
    </row>
    <row r="105" ht="15.75">
      <c r="B105" s="960" t="s">
        <v>1179</v>
      </c>
      <c r="C105" s="1331" t="s">
        <v>1180</v>
      </c>
      <c r="D105" s="895" t="s">
        <v>872</v>
      </c>
      <c r="E105" s="1039">
        <v>103.7</v>
      </c>
      <c r="F105" s="1328"/>
      <c r="G105" s="1328"/>
    </row>
    <row r="106">
      <c r="B106" s="960" t="s">
        <v>1181</v>
      </c>
      <c r="C106" s="1330" t="s">
        <v>1182</v>
      </c>
      <c r="D106" s="895" t="s">
        <v>996</v>
      </c>
      <c r="E106" s="1019">
        <v>4</v>
      </c>
      <c r="F106" s="1332"/>
      <c r="G106" s="1328"/>
    </row>
    <row r="107" ht="15.75">
      <c r="B107" s="960" t="s">
        <v>1183</v>
      </c>
      <c r="C107" s="1331" t="s">
        <v>1184</v>
      </c>
      <c r="D107" s="895" t="s">
        <v>872</v>
      </c>
      <c r="E107" s="1039">
        <v>1196.8399999999999</v>
      </c>
      <c r="F107" s="1314"/>
      <c r="G107" s="1314"/>
    </row>
    <row r="108">
      <c r="B108" s="960" t="s">
        <v>1185</v>
      </c>
      <c r="C108" s="1331" t="s">
        <v>1186</v>
      </c>
      <c r="D108" s="895" t="s">
        <v>996</v>
      </c>
      <c r="E108" s="1019">
        <v>27</v>
      </c>
      <c r="F108" s="1327"/>
      <c r="G108" s="1327"/>
    </row>
    <row r="109">
      <c r="B109" s="960" t="s">
        <v>1187</v>
      </c>
      <c r="C109" s="1331" t="s">
        <v>1188</v>
      </c>
      <c r="D109" s="895" t="s">
        <v>996</v>
      </c>
      <c r="E109" s="1019">
        <v>30</v>
      </c>
      <c r="F109" s="1327"/>
      <c r="G109" s="1327"/>
    </row>
    <row r="110">
      <c r="B110" s="1333" t="s">
        <v>1189</v>
      </c>
      <c r="C110" s="1334" t="s">
        <v>1190</v>
      </c>
      <c r="D110" s="964" t="s">
        <v>996</v>
      </c>
      <c r="E110" s="1012">
        <v>47</v>
      </c>
      <c r="F110" s="1296"/>
      <c r="G110" s="1296"/>
    </row>
    <row r="111">
      <c r="B111" s="1335" t="s">
        <v>1191</v>
      </c>
      <c r="C111" s="799" t="s">
        <v>1192</v>
      </c>
      <c r="D111" s="1336"/>
      <c r="E111" s="1337"/>
      <c r="F111" s="1328"/>
      <c r="G111" s="1328"/>
    </row>
    <row r="112">
      <c r="B112" s="1035" t="s">
        <v>1193</v>
      </c>
      <c r="C112" s="1329" t="s">
        <v>1194</v>
      </c>
      <c r="D112" s="1029" t="s">
        <v>1066</v>
      </c>
      <c r="E112" s="1338">
        <v>311.10000000000002</v>
      </c>
      <c r="F112" s="1328"/>
      <c r="G112" s="1328"/>
    </row>
    <row r="113">
      <c r="B113" s="960" t="s">
        <v>1195</v>
      </c>
      <c r="C113" s="1330" t="s">
        <v>1196</v>
      </c>
      <c r="D113" s="895" t="s">
        <v>1066</v>
      </c>
      <c r="E113" s="1039">
        <v>312.69999999999999</v>
      </c>
      <c r="F113" s="1328"/>
      <c r="G113" s="1328"/>
    </row>
    <row r="114">
      <c r="B114" s="960" t="s">
        <v>1197</v>
      </c>
      <c r="C114" s="1330" t="s">
        <v>1198</v>
      </c>
      <c r="D114" s="895" t="s">
        <v>1066</v>
      </c>
      <c r="E114" s="1039">
        <v>0</v>
      </c>
      <c r="F114" s="1328"/>
      <c r="G114" s="1328"/>
    </row>
    <row r="115">
      <c r="B115" s="960" t="s">
        <v>1199</v>
      </c>
      <c r="C115" s="1330" t="s">
        <v>1200</v>
      </c>
      <c r="D115" s="895" t="s">
        <v>1066</v>
      </c>
      <c r="E115" s="1039">
        <v>63.399999999999999</v>
      </c>
      <c r="F115" s="1328"/>
      <c r="G115" s="1328"/>
    </row>
    <row r="116">
      <c r="B116" s="1333" t="s">
        <v>1201</v>
      </c>
      <c r="C116" s="1339" t="s">
        <v>1202</v>
      </c>
      <c r="D116" s="964" t="s">
        <v>1066</v>
      </c>
      <c r="E116" s="1340">
        <v>7.5999999999999996</v>
      </c>
      <c r="F116" s="1296"/>
      <c r="G116" s="1296"/>
    </row>
    <row r="117">
      <c r="B117" s="1335" t="s">
        <v>1203</v>
      </c>
      <c r="C117" s="799" t="s">
        <v>1204</v>
      </c>
      <c r="D117" s="1336"/>
      <c r="E117" s="971"/>
      <c r="F117" s="1328"/>
      <c r="G117" s="1328"/>
    </row>
    <row r="118">
      <c r="B118" s="1035" t="s">
        <v>1205</v>
      </c>
      <c r="C118" s="1329" t="s">
        <v>1206</v>
      </c>
      <c r="D118" s="1029" t="s">
        <v>1066</v>
      </c>
      <c r="E118" s="1338">
        <v>3.7000000000000002</v>
      </c>
      <c r="F118" s="1328"/>
      <c r="G118" s="1328"/>
    </row>
    <row r="119">
      <c r="B119" s="960" t="s">
        <v>1207</v>
      </c>
      <c r="C119" s="1330" t="s">
        <v>1196</v>
      </c>
      <c r="D119" s="895" t="s">
        <v>1066</v>
      </c>
      <c r="E119" s="1039">
        <v>10.5</v>
      </c>
      <c r="F119" s="1328"/>
      <c r="G119" s="1328"/>
    </row>
    <row r="120">
      <c r="B120" s="960" t="s">
        <v>1208</v>
      </c>
      <c r="C120" s="1330" t="s">
        <v>1198</v>
      </c>
      <c r="D120" s="895" t="s">
        <v>1066</v>
      </c>
      <c r="E120" s="1039">
        <v>0</v>
      </c>
      <c r="F120" s="1328"/>
      <c r="G120" s="1328"/>
    </row>
    <row r="121">
      <c r="B121" s="960" t="s">
        <v>1209</v>
      </c>
      <c r="C121" s="1330" t="s">
        <v>1200</v>
      </c>
      <c r="D121" s="895" t="s">
        <v>1066</v>
      </c>
      <c r="E121" s="1039">
        <v>9</v>
      </c>
      <c r="F121" s="1328"/>
      <c r="G121" s="1328"/>
    </row>
    <row r="122">
      <c r="B122" s="960" t="s">
        <v>1210</v>
      </c>
      <c r="C122" s="1330" t="s">
        <v>1202</v>
      </c>
      <c r="D122" s="895" t="s">
        <v>1066</v>
      </c>
      <c r="E122" s="1039">
        <v>1</v>
      </c>
      <c r="F122" s="1296"/>
      <c r="G122" s="1296"/>
    </row>
    <row r="123">
      <c r="B123" s="1341" t="s">
        <v>1211</v>
      </c>
      <c r="C123" s="799" t="s">
        <v>1212</v>
      </c>
      <c r="D123" s="1336"/>
      <c r="E123" s="1342"/>
      <c r="F123" s="1296"/>
      <c r="G123" s="1296"/>
    </row>
    <row r="124">
      <c r="B124" s="960" t="s">
        <v>1213</v>
      </c>
      <c r="C124" s="1330" t="s">
        <v>1214</v>
      </c>
      <c r="D124" s="895" t="s">
        <v>802</v>
      </c>
      <c r="E124" s="1039">
        <v>101.8</v>
      </c>
      <c r="F124" s="1296"/>
      <c r="G124" s="1296"/>
    </row>
    <row r="125">
      <c r="B125" s="960" t="s">
        <v>1215</v>
      </c>
      <c r="C125" s="1330" t="s">
        <v>1216</v>
      </c>
      <c r="D125" s="895" t="s">
        <v>802</v>
      </c>
      <c r="E125" s="1039">
        <v>117</v>
      </c>
      <c r="F125" s="1296"/>
      <c r="G125" s="1296"/>
    </row>
    <row r="126">
      <c r="B126" s="960" t="s">
        <v>1217</v>
      </c>
      <c r="C126" s="1330" t="s">
        <v>1218</v>
      </c>
      <c r="D126" s="895" t="s">
        <v>802</v>
      </c>
      <c r="E126" s="1039">
        <v>11.699999999999999</v>
      </c>
      <c r="F126" s="1296"/>
      <c r="G126" s="1296"/>
    </row>
    <row r="127">
      <c r="B127" s="1333" t="s">
        <v>1219</v>
      </c>
      <c r="C127" s="1339" t="s">
        <v>1220</v>
      </c>
      <c r="D127" s="964" t="s">
        <v>802</v>
      </c>
      <c r="E127" s="1340">
        <v>1.2</v>
      </c>
      <c r="F127" s="1296"/>
      <c r="G127" s="1296"/>
    </row>
    <row r="128">
      <c r="B128" s="1335" t="s">
        <v>1221</v>
      </c>
      <c r="C128" s="799" t="s">
        <v>1222</v>
      </c>
      <c r="D128" s="1336"/>
      <c r="E128" s="1337"/>
      <c r="F128" s="1296"/>
      <c r="G128" s="1296"/>
    </row>
    <row r="129">
      <c r="B129" s="1333" t="s">
        <v>1223</v>
      </c>
      <c r="C129" s="1339" t="s">
        <v>1194</v>
      </c>
      <c r="D129" s="964" t="s">
        <v>802</v>
      </c>
      <c r="E129" s="1343">
        <f>(E112-E118)*E130/1000</f>
        <v>402.25829124000006</v>
      </c>
      <c r="F129" s="1296"/>
      <c r="G129" s="1296"/>
    </row>
    <row r="130" ht="16.5">
      <c r="B130" s="1344" t="s">
        <v>1224</v>
      </c>
      <c r="C130" s="1345" t="s">
        <v>1225</v>
      </c>
      <c r="D130" s="1024" t="s">
        <v>872</v>
      </c>
      <c r="E130" s="1346">
        <f>VAS077_F_Isvalytasbuiti1AtaskaitinisLaikotarpis</f>
        <v>1308.5826</v>
      </c>
      <c r="F130" s="1296"/>
      <c r="G130" s="1296"/>
    </row>
    <row r="131" ht="15.75">
      <c r="B131" s="793"/>
      <c r="C131" s="794" t="s">
        <v>1226</v>
      </c>
      <c r="D131" s="794"/>
      <c r="E131" s="1290"/>
      <c r="F131" s="1296"/>
      <c r="G131" s="1296"/>
    </row>
    <row r="132" ht="15.75">
      <c r="B132" s="1347" t="s">
        <v>1227</v>
      </c>
      <c r="C132" s="1348" t="s">
        <v>1228</v>
      </c>
      <c r="D132" s="895" t="s">
        <v>872</v>
      </c>
      <c r="E132" s="1349">
        <v>44.100000000000001</v>
      </c>
      <c r="F132" s="1296"/>
      <c r="G132" s="1296"/>
    </row>
    <row r="133">
      <c r="B133" s="960" t="s">
        <v>1229</v>
      </c>
      <c r="C133" s="1331" t="s">
        <v>1230</v>
      </c>
      <c r="D133" s="895" t="s">
        <v>996</v>
      </c>
      <c r="E133" s="1019">
        <v>0</v>
      </c>
      <c r="F133" s="1296"/>
      <c r="G133" s="1296"/>
    </row>
    <row r="134">
      <c r="B134" s="1350" t="s">
        <v>1231</v>
      </c>
      <c r="C134" s="1351" t="s">
        <v>1232</v>
      </c>
      <c r="D134" s="900" t="s">
        <v>996</v>
      </c>
      <c r="E134" s="1012">
        <v>0</v>
      </c>
      <c r="F134" s="1296"/>
      <c r="G134" s="1296"/>
    </row>
    <row r="135">
      <c r="B135" s="1335" t="s">
        <v>1233</v>
      </c>
      <c r="C135" s="799" t="s">
        <v>1234</v>
      </c>
      <c r="D135" s="1336"/>
      <c r="E135" s="1337"/>
      <c r="F135" s="1296"/>
      <c r="G135" s="1296"/>
    </row>
    <row r="136">
      <c r="B136" s="1035" t="s">
        <v>1235</v>
      </c>
      <c r="C136" s="1329" t="s">
        <v>1194</v>
      </c>
      <c r="D136" s="1029" t="s">
        <v>1066</v>
      </c>
      <c r="E136" s="1338">
        <v>0</v>
      </c>
      <c r="F136" s="1296"/>
      <c r="G136" s="1296"/>
    </row>
    <row r="137">
      <c r="B137" s="960" t="s">
        <v>1236</v>
      </c>
      <c r="C137" s="1330" t="s">
        <v>1196</v>
      </c>
      <c r="D137" s="895" t="s">
        <v>1066</v>
      </c>
      <c r="E137" s="1039">
        <v>0</v>
      </c>
      <c r="F137" s="1296"/>
      <c r="G137" s="1296"/>
    </row>
    <row r="138">
      <c r="B138" s="960" t="s">
        <v>1237</v>
      </c>
      <c r="C138" s="1330" t="s">
        <v>1238</v>
      </c>
      <c r="D138" s="895" t="s">
        <v>1066</v>
      </c>
      <c r="E138" s="1039">
        <v>0</v>
      </c>
      <c r="F138" s="1296"/>
      <c r="G138" s="1296"/>
    </row>
    <row r="139">
      <c r="B139" s="1335" t="s">
        <v>1239</v>
      </c>
      <c r="C139" s="799" t="s">
        <v>1240</v>
      </c>
      <c r="D139" s="1336"/>
      <c r="E139" s="971"/>
      <c r="F139" s="1296"/>
      <c r="G139" s="1296"/>
    </row>
    <row r="140">
      <c r="B140" s="1035" t="s">
        <v>1241</v>
      </c>
      <c r="C140" s="1329" t="s">
        <v>1206</v>
      </c>
      <c r="D140" s="1029" t="s">
        <v>1066</v>
      </c>
      <c r="E140" s="1338">
        <v>3.6000000000000001</v>
      </c>
      <c r="F140" s="1296"/>
      <c r="G140" s="1296"/>
    </row>
    <row r="141">
      <c r="B141" s="960" t="s">
        <v>1242</v>
      </c>
      <c r="C141" s="1330" t="s">
        <v>1196</v>
      </c>
      <c r="D141" s="895" t="s">
        <v>1066</v>
      </c>
      <c r="E141" s="1039">
        <v>5.4000000000000004</v>
      </c>
      <c r="F141" s="1296"/>
      <c r="G141" s="1296"/>
    </row>
    <row r="142">
      <c r="B142" s="1333" t="s">
        <v>1243</v>
      </c>
      <c r="C142" s="1339" t="s">
        <v>1238</v>
      </c>
      <c r="D142" s="964" t="s">
        <v>1066</v>
      </c>
      <c r="E142" s="1340">
        <v>0.10000000000000001</v>
      </c>
      <c r="F142" s="1296"/>
      <c r="G142" s="1296"/>
    </row>
    <row r="143">
      <c r="B143" s="1335" t="s">
        <v>1244</v>
      </c>
      <c r="C143" s="799" t="s">
        <v>1222</v>
      </c>
      <c r="D143" s="799"/>
      <c r="E143" s="1337"/>
      <c r="F143" s="1296"/>
      <c r="G143" s="1296"/>
    </row>
    <row r="144" ht="15.75">
      <c r="B144" s="1040" t="s">
        <v>1245</v>
      </c>
      <c r="C144" s="1330" t="s">
        <v>1194</v>
      </c>
      <c r="D144" s="895" t="s">
        <v>802</v>
      </c>
      <c r="E144" s="1325">
        <f>(E136-E140)*E132/1000</f>
        <v>-0.15876000000000001</v>
      </c>
      <c r="F144" s="1326"/>
      <c r="G144" s="1326"/>
    </row>
    <row r="145" ht="15.75">
      <c r="B145" s="793"/>
      <c r="C145" s="794" t="s">
        <v>1246</v>
      </c>
      <c r="D145" s="794"/>
      <c r="E145" s="1290"/>
      <c r="F145" s="1326"/>
      <c r="G145" s="1326"/>
    </row>
    <row r="146" ht="15.75">
      <c r="B146" s="1347" t="s">
        <v>9</v>
      </c>
      <c r="C146" s="1352" t="s">
        <v>1247</v>
      </c>
      <c r="D146" s="895" t="s">
        <v>872</v>
      </c>
      <c r="E146" s="1349">
        <v>12.800000000000001</v>
      </c>
      <c r="F146" s="1326"/>
      <c r="G146" s="1326"/>
    </row>
    <row r="147">
      <c r="B147" s="960" t="s">
        <v>1248</v>
      </c>
      <c r="C147" s="1353" t="s">
        <v>1249</v>
      </c>
      <c r="D147" s="1354" t="s">
        <v>975</v>
      </c>
      <c r="E147" s="1355">
        <v>0.99099999999999999</v>
      </c>
      <c r="F147" s="1326"/>
      <c r="G147" s="1326"/>
    </row>
    <row r="148">
      <c r="B148" s="960" t="s">
        <v>1250</v>
      </c>
      <c r="C148" s="1353" t="s">
        <v>1251</v>
      </c>
      <c r="D148" s="895" t="s">
        <v>1252</v>
      </c>
      <c r="E148" s="1039">
        <v>0.10000000000000001</v>
      </c>
      <c r="F148" s="1326"/>
      <c r="G148" s="1326"/>
    </row>
    <row r="149">
      <c r="B149" s="1356" t="s">
        <v>1253</v>
      </c>
      <c r="C149" s="1357" t="s">
        <v>1254</v>
      </c>
      <c r="D149" s="1021" t="s">
        <v>996</v>
      </c>
      <c r="E149" s="1022">
        <v>2</v>
      </c>
      <c r="F149" s="1326"/>
      <c r="G149" s="1326"/>
    </row>
    <row r="150">
      <c r="B150" s="1358" t="s">
        <v>1255</v>
      </c>
      <c r="C150" s="1359" t="s">
        <v>1256</v>
      </c>
      <c r="D150" s="1359"/>
      <c r="E150" s="753"/>
      <c r="F150" s="1296"/>
      <c r="G150" s="1296"/>
    </row>
    <row r="151" ht="15.75">
      <c r="B151" s="1035" t="s">
        <v>1257</v>
      </c>
      <c r="C151" s="1360" t="s">
        <v>1258</v>
      </c>
      <c r="D151" s="895" t="s">
        <v>872</v>
      </c>
      <c r="E151" s="1039">
        <v>12.800000000000001</v>
      </c>
      <c r="F151" s="1327"/>
      <c r="G151" s="1327"/>
    </row>
    <row r="152">
      <c r="B152" s="960" t="s">
        <v>1259</v>
      </c>
      <c r="C152" s="1353" t="s">
        <v>1260</v>
      </c>
      <c r="D152" s="1354" t="s">
        <v>975</v>
      </c>
      <c r="E152" s="1355">
        <v>0.85899999999999999</v>
      </c>
      <c r="F152" s="1296"/>
      <c r="G152" s="1296"/>
    </row>
    <row r="153">
      <c r="B153" s="1035" t="s">
        <v>1261</v>
      </c>
      <c r="C153" s="1361" t="s">
        <v>1262</v>
      </c>
      <c r="D153" s="1021" t="s">
        <v>1252</v>
      </c>
      <c r="E153" s="1039">
        <v>0.10000000000000001</v>
      </c>
      <c r="F153" s="1296"/>
      <c r="G153" s="1296"/>
    </row>
    <row r="154">
      <c r="B154" s="1333" t="s">
        <v>1263</v>
      </c>
      <c r="C154" s="1362" t="s">
        <v>1264</v>
      </c>
      <c r="D154" s="964" t="s">
        <v>996</v>
      </c>
      <c r="E154" s="1012">
        <v>2</v>
      </c>
      <c r="F154" s="1296"/>
      <c r="G154" s="1296"/>
    </row>
    <row r="155">
      <c r="B155" s="1358" t="s">
        <v>1265</v>
      </c>
      <c r="C155" s="1359" t="s">
        <v>1266</v>
      </c>
      <c r="D155" s="1359"/>
      <c r="E155" s="1363"/>
      <c r="F155" s="1296"/>
      <c r="G155" s="1296"/>
    </row>
    <row r="156" ht="15.75">
      <c r="B156" s="960" t="s">
        <v>1267</v>
      </c>
      <c r="C156" s="1353" t="s">
        <v>1268</v>
      </c>
      <c r="D156" s="895" t="s">
        <v>872</v>
      </c>
      <c r="E156" s="1039">
        <v>0</v>
      </c>
      <c r="F156" s="1296"/>
      <c r="G156" s="1296"/>
    </row>
    <row r="157">
      <c r="B157" s="960" t="s">
        <v>1269</v>
      </c>
      <c r="C157" s="1353" t="s">
        <v>1270</v>
      </c>
      <c r="D157" s="1354" t="s">
        <v>975</v>
      </c>
      <c r="E157" s="1355">
        <v>0</v>
      </c>
      <c r="F157" s="1296"/>
      <c r="G157" s="1296"/>
    </row>
    <row r="158">
      <c r="B158" s="960" t="s">
        <v>1271</v>
      </c>
      <c r="C158" s="1361" t="s">
        <v>1272</v>
      </c>
      <c r="D158" s="1021" t="s">
        <v>1252</v>
      </c>
      <c r="E158" s="1039">
        <v>0</v>
      </c>
      <c r="F158" s="1296"/>
      <c r="G158" s="1296"/>
    </row>
    <row r="159">
      <c r="B159" s="1333" t="s">
        <v>1273</v>
      </c>
      <c r="C159" s="1362" t="s">
        <v>1274</v>
      </c>
      <c r="D159" s="964" t="s">
        <v>996</v>
      </c>
      <c r="E159" s="1012">
        <v>0</v>
      </c>
      <c r="F159" s="1296"/>
      <c r="G159" s="1296"/>
    </row>
    <row r="160">
      <c r="B160" s="1358" t="s">
        <v>1275</v>
      </c>
      <c r="C160" s="1359" t="s">
        <v>1276</v>
      </c>
      <c r="D160" s="1359"/>
      <c r="E160" s="1364"/>
      <c r="F160" s="1296"/>
      <c r="G160" s="1296"/>
    </row>
    <row r="161" ht="15.75">
      <c r="B161" s="960" t="s">
        <v>1277</v>
      </c>
      <c r="C161" s="1365" t="s">
        <v>1278</v>
      </c>
      <c r="D161" s="895" t="s">
        <v>872</v>
      </c>
      <c r="E161" s="1039">
        <v>0</v>
      </c>
      <c r="F161" s="1296"/>
      <c r="G161" s="1296"/>
    </row>
    <row r="162">
      <c r="B162" s="960" t="s">
        <v>1279</v>
      </c>
      <c r="C162" s="1365" t="s">
        <v>1280</v>
      </c>
      <c r="D162" s="895" t="s">
        <v>975</v>
      </c>
      <c r="E162" s="1355">
        <v>0</v>
      </c>
      <c r="F162" s="1296"/>
      <c r="G162" s="1296"/>
    </row>
    <row r="163">
      <c r="B163" s="960" t="s">
        <v>1281</v>
      </c>
      <c r="C163" s="1365" t="s">
        <v>1282</v>
      </c>
      <c r="D163" s="895" t="s">
        <v>1283</v>
      </c>
      <c r="E163" s="1039">
        <v>0</v>
      </c>
      <c r="F163" s="1296"/>
      <c r="G163" s="1296"/>
    </row>
    <row r="164">
      <c r="B164" s="1333" t="s">
        <v>1284</v>
      </c>
      <c r="C164" s="1362" t="s">
        <v>1285</v>
      </c>
      <c r="D164" s="964" t="s">
        <v>996</v>
      </c>
      <c r="E164" s="1012">
        <v>0</v>
      </c>
      <c r="F164" s="1296"/>
      <c r="G164" s="1296"/>
    </row>
    <row r="165">
      <c r="B165" s="1358" t="s">
        <v>1286</v>
      </c>
      <c r="C165" s="1366" t="s">
        <v>1287</v>
      </c>
      <c r="D165" s="1367"/>
      <c r="E165" s="1368"/>
      <c r="F165" s="1296"/>
      <c r="G165" s="1296"/>
    </row>
    <row r="166" ht="15.75">
      <c r="B166" s="960" t="s">
        <v>1288</v>
      </c>
      <c r="C166" s="1353" t="s">
        <v>1289</v>
      </c>
      <c r="D166" s="895" t="s">
        <v>872</v>
      </c>
      <c r="E166" s="1039">
        <v>0</v>
      </c>
      <c r="F166" s="1296"/>
      <c r="G166" s="1296"/>
    </row>
    <row r="167">
      <c r="B167" s="960" t="s">
        <v>1290</v>
      </c>
      <c r="C167" s="1353" t="s">
        <v>1291</v>
      </c>
      <c r="D167" s="1354" t="s">
        <v>975</v>
      </c>
      <c r="E167" s="1355">
        <v>0</v>
      </c>
      <c r="F167" s="1296"/>
      <c r="G167" s="1296"/>
    </row>
    <row r="168">
      <c r="B168" s="1035" t="s">
        <v>1292</v>
      </c>
      <c r="C168" s="1361" t="s">
        <v>1293</v>
      </c>
      <c r="D168" s="1021" t="s">
        <v>1252</v>
      </c>
      <c r="E168" s="1039">
        <v>0</v>
      </c>
      <c r="F168" s="1296"/>
      <c r="G168" s="1296"/>
    </row>
    <row r="169">
      <c r="B169" s="1333" t="s">
        <v>1294</v>
      </c>
      <c r="C169" s="1362" t="s">
        <v>1295</v>
      </c>
      <c r="D169" s="964" t="s">
        <v>996</v>
      </c>
      <c r="E169" s="1012">
        <v>0</v>
      </c>
      <c r="F169" s="1296"/>
      <c r="G169" s="1296"/>
    </row>
    <row r="170">
      <c r="B170" s="1358" t="s">
        <v>1296</v>
      </c>
      <c r="C170" s="1359" t="s">
        <v>1297</v>
      </c>
      <c r="D170" s="1359"/>
      <c r="E170" s="1363"/>
      <c r="F170" s="1296"/>
      <c r="G170" s="1296"/>
    </row>
    <row r="171" ht="15.75">
      <c r="B171" s="960" t="s">
        <v>1298</v>
      </c>
      <c r="C171" s="1369" t="s">
        <v>1299</v>
      </c>
      <c r="D171" s="895" t="s">
        <v>872</v>
      </c>
      <c r="E171" s="1039">
        <v>0</v>
      </c>
      <c r="F171" s="1296"/>
      <c r="G171" s="1296"/>
    </row>
    <row r="172">
      <c r="B172" s="960" t="s">
        <v>1300</v>
      </c>
      <c r="C172" s="1370" t="s">
        <v>1301</v>
      </c>
      <c r="D172" s="1354" t="s">
        <v>975</v>
      </c>
      <c r="E172" s="1355">
        <v>0</v>
      </c>
      <c r="F172" s="1296"/>
      <c r="G172" s="1296"/>
    </row>
    <row r="173">
      <c r="B173" s="960" t="s">
        <v>1302</v>
      </c>
      <c r="C173" s="1370" t="s">
        <v>1303</v>
      </c>
      <c r="D173" s="1029" t="s">
        <v>1252</v>
      </c>
      <c r="E173" s="1039">
        <v>0</v>
      </c>
      <c r="F173" s="1296"/>
      <c r="G173" s="1296"/>
    </row>
    <row r="174">
      <c r="B174" s="960" t="s">
        <v>1304</v>
      </c>
      <c r="C174" s="1371" t="s">
        <v>1305</v>
      </c>
      <c r="D174" s="1021" t="s">
        <v>1252</v>
      </c>
      <c r="E174" s="1039">
        <v>0</v>
      </c>
      <c r="F174" s="1296"/>
      <c r="G174" s="1296"/>
    </row>
    <row r="175">
      <c r="B175" s="1333" t="s">
        <v>1306</v>
      </c>
      <c r="C175" s="1362" t="s">
        <v>1254</v>
      </c>
      <c r="D175" s="964" t="s">
        <v>996</v>
      </c>
      <c r="E175" s="1012">
        <v>0</v>
      </c>
      <c r="F175" s="1296"/>
      <c r="G175" s="1296"/>
    </row>
    <row r="176">
      <c r="B176" s="1358" t="s">
        <v>1307</v>
      </c>
      <c r="C176" s="1359" t="s">
        <v>1308</v>
      </c>
      <c r="D176" s="1359"/>
      <c r="E176" s="1363"/>
      <c r="F176" s="1296"/>
      <c r="G176" s="1296"/>
    </row>
    <row r="177" ht="15.75">
      <c r="B177" s="1372" t="s">
        <v>1309</v>
      </c>
      <c r="C177" s="1369" t="s">
        <v>1310</v>
      </c>
      <c r="D177" s="895" t="s">
        <v>872</v>
      </c>
      <c r="E177" s="1039">
        <v>12.800000000000001</v>
      </c>
      <c r="F177" s="1296"/>
      <c r="G177" s="1296"/>
    </row>
    <row r="178">
      <c r="B178" s="1372" t="s">
        <v>1311</v>
      </c>
      <c r="C178" s="1370" t="s">
        <v>1312</v>
      </c>
      <c r="D178" s="1354" t="s">
        <v>975</v>
      </c>
      <c r="E178" s="1355">
        <v>0.85899999999999999</v>
      </c>
      <c r="F178" s="1296"/>
      <c r="G178" s="1296"/>
    </row>
    <row r="179">
      <c r="B179" s="1372" t="s">
        <v>1313</v>
      </c>
      <c r="C179" s="1370" t="s">
        <v>1314</v>
      </c>
      <c r="D179" s="1029" t="s">
        <v>1252</v>
      </c>
      <c r="E179" s="1039">
        <v>0.10000000000000001</v>
      </c>
      <c r="F179" s="1296"/>
      <c r="G179" s="1296"/>
    </row>
    <row r="180">
      <c r="B180" s="1372" t="s">
        <v>1315</v>
      </c>
      <c r="C180" s="1370" t="s">
        <v>1316</v>
      </c>
      <c r="D180" s="1029" t="s">
        <v>1252</v>
      </c>
      <c r="E180" s="1039">
        <v>0</v>
      </c>
      <c r="F180" s="1296"/>
      <c r="G180" s="1296"/>
    </row>
    <row r="181">
      <c r="B181" s="1372" t="s">
        <v>1317</v>
      </c>
      <c r="C181" s="1370" t="s">
        <v>1318</v>
      </c>
      <c r="D181" s="1029" t="s">
        <v>1252</v>
      </c>
      <c r="E181" s="1039">
        <v>0</v>
      </c>
      <c r="F181" s="1296"/>
      <c r="G181" s="1296"/>
    </row>
    <row r="182">
      <c r="B182" s="1372" t="s">
        <v>1319</v>
      </c>
      <c r="C182" s="1370" t="s">
        <v>1305</v>
      </c>
      <c r="D182" s="1029" t="s">
        <v>1252</v>
      </c>
      <c r="E182" s="1039">
        <v>0</v>
      </c>
      <c r="F182" s="1296"/>
      <c r="G182" s="1296"/>
    </row>
    <row r="183" ht="15.75">
      <c r="B183" s="1040" t="s">
        <v>1320</v>
      </c>
      <c r="C183" s="1373" t="s">
        <v>1254</v>
      </c>
      <c r="D183" s="1024" t="s">
        <v>996</v>
      </c>
      <c r="E183" s="1025">
        <v>2</v>
      </c>
      <c r="F183" s="1296"/>
      <c r="G183" s="1296"/>
    </row>
    <row r="184" ht="15.75">
      <c r="B184" s="793"/>
      <c r="C184" s="794" t="s">
        <v>1321</v>
      </c>
      <c r="D184" s="794"/>
      <c r="E184" s="1290"/>
      <c r="F184" s="1374"/>
      <c r="G184" s="1296"/>
    </row>
    <row r="185">
      <c r="B185" s="1347" t="s">
        <v>1322</v>
      </c>
      <c r="C185" s="1375" t="s">
        <v>1323</v>
      </c>
      <c r="D185" s="1376" t="s">
        <v>996</v>
      </c>
      <c r="E185" s="1028">
        <f>SUM(E186:E190)</f>
        <v>24</v>
      </c>
      <c r="F185" s="1296"/>
      <c r="G185" s="1296"/>
    </row>
    <row r="186">
      <c r="B186" s="960" t="s">
        <v>1324</v>
      </c>
      <c r="C186" s="1304" t="s">
        <v>1325</v>
      </c>
      <c r="D186" s="1377" t="s">
        <v>996</v>
      </c>
      <c r="E186" s="1019">
        <v>1</v>
      </c>
      <c r="F186" s="1328"/>
      <c r="G186" s="1328"/>
    </row>
    <row r="187">
      <c r="B187" s="960" t="s">
        <v>1326</v>
      </c>
      <c r="C187" s="1304" t="s">
        <v>1327</v>
      </c>
      <c r="D187" s="1377" t="s">
        <v>996</v>
      </c>
      <c r="E187" s="1019">
        <v>4</v>
      </c>
      <c r="F187" s="1328"/>
      <c r="G187" s="1328"/>
    </row>
    <row r="188">
      <c r="B188" s="960" t="s">
        <v>1328</v>
      </c>
      <c r="C188" s="1304" t="s">
        <v>1329</v>
      </c>
      <c r="D188" s="1377" t="s">
        <v>996</v>
      </c>
      <c r="E188" s="1019">
        <v>1</v>
      </c>
      <c r="F188" s="1328"/>
      <c r="G188" s="1328"/>
    </row>
    <row r="189">
      <c r="B189" s="960" t="s">
        <v>1330</v>
      </c>
      <c r="C189" s="1304" t="s">
        <v>1331</v>
      </c>
      <c r="D189" s="1377" t="s">
        <v>996</v>
      </c>
      <c r="E189" s="1019">
        <v>10</v>
      </c>
      <c r="F189" s="1328"/>
      <c r="G189" s="1328"/>
    </row>
    <row r="190">
      <c r="B190" s="960" t="s">
        <v>1332</v>
      </c>
      <c r="C190" s="1304" t="s">
        <v>1333</v>
      </c>
      <c r="D190" s="1377" t="s">
        <v>996</v>
      </c>
      <c r="E190" s="1016">
        <f>SUM(E191:E195)</f>
        <v>8</v>
      </c>
      <c r="F190" s="1328"/>
      <c r="G190" s="1328"/>
    </row>
    <row r="191">
      <c r="B191" s="915" t="s">
        <v>1334</v>
      </c>
      <c r="C191" s="1017" t="s">
        <v>1335</v>
      </c>
      <c r="D191" s="1354" t="s">
        <v>996</v>
      </c>
      <c r="E191" s="1018">
        <v>0</v>
      </c>
      <c r="F191" s="1328"/>
      <c r="G191" s="1328"/>
    </row>
    <row r="192">
      <c r="B192" s="915" t="s">
        <v>1336</v>
      </c>
      <c r="C192" s="1017" t="s">
        <v>1337</v>
      </c>
      <c r="D192" s="1354" t="s">
        <v>996</v>
      </c>
      <c r="E192" s="1018">
        <v>0</v>
      </c>
      <c r="F192" s="1328"/>
      <c r="G192" s="1328"/>
    </row>
    <row r="193">
      <c r="B193" s="915" t="s">
        <v>1338</v>
      </c>
      <c r="C193" s="1017" t="s">
        <v>1339</v>
      </c>
      <c r="D193" s="1354" t="s">
        <v>996</v>
      </c>
      <c r="E193" s="1018">
        <v>2</v>
      </c>
      <c r="F193" s="1328"/>
      <c r="G193" s="1328"/>
    </row>
    <row r="194">
      <c r="B194" s="915" t="s">
        <v>1340</v>
      </c>
      <c r="C194" s="1017" t="s">
        <v>1341</v>
      </c>
      <c r="D194" s="1354" t="s">
        <v>996</v>
      </c>
      <c r="E194" s="1018">
        <v>3</v>
      </c>
      <c r="F194" s="1328"/>
      <c r="G194" s="1328"/>
    </row>
    <row r="195" ht="15.75">
      <c r="B195" s="1378" t="s">
        <v>1342</v>
      </c>
      <c r="C195" s="1379" t="s">
        <v>1343</v>
      </c>
      <c r="D195" s="1380" t="s">
        <v>996</v>
      </c>
      <c r="E195" s="1381">
        <v>3</v>
      </c>
      <c r="F195" s="1382"/>
      <c r="G195" s="1382"/>
    </row>
    <row r="196">
      <c r="B196" s="1383"/>
      <c r="C196" s="1383"/>
      <c r="D196" s="1383"/>
      <c r="E196" s="1384"/>
    </row>
    <row r="197">
      <c r="B197" s="1385" t="s">
        <v>1344</v>
      </c>
      <c r="C197" s="1" t="s">
        <v>1345</v>
      </c>
    </row>
    <row r="198">
      <c r="B198" s="1386" t="s">
        <v>1346</v>
      </c>
      <c r="C198" s="1" t="s">
        <v>1347</v>
      </c>
    </row>
    <row r="199">
      <c r="C199" s="1387"/>
    </row>
    <row r="200">
      <c r="B200" s="1388"/>
    </row>
    <row r="201">
      <c r="B201" s="1388"/>
      <c r="C201" s="1389"/>
    </row>
  </sheetData>
  <sheetProtection sheet="1" objects="1" scenarios="1" password="F757"/>
  <mergeCells count="2">
    <mergeCell ref="B8:E8"/>
    <mergeCell ref="F39:F41"/>
  </mergeCells>
  <conditionalFormatting sqref="F38">
    <cfRule priority="2" stopIfTrue="1" dxfId="1" type="cellIs" operator="greaterThan">
      <formula>0</formula>
    </cfRule>
    <cfRule priority="4" stopIfTrue="1" dxfId="2" type="cellIs" operator="lessThan">
      <formula>0</formula>
    </cfRule>
  </conditionalFormatting>
  <conditionalFormatting sqref="F106">
    <cfRule priority="6" stopIfTrue="1" dxfId="0" type="expression">
      <formula>F107=0</formula>
    </cfRule>
    <cfRule priority="8" stopIfTrue="1" dxfId="1" type="expression">
      <formula>F107&gt;0</formula>
    </cfRule>
    <cfRule priority="10" stopIfTrue="1" dxfId="2" type="expression">
      <formula>F107&lt;0</formula>
    </cfRule>
  </conditionalFormatting>
  <conditionalFormatting sqref="F36:G36 F107:G107">
    <cfRule priority="11" stopIfTrue="1" dxfId="1" type="cellIs" operator="greaterThan">
      <formula>0</formula>
    </cfRule>
    <cfRule priority="12" stopIfTrue="1" dxfId="2" type="cellIs" operator="lessThan">
      <formula>0</formula>
    </cfRule>
  </conditionalFormatting>
  <pageSetup r:id="rId1" paperSize="9" orientation="portrait" scale="57" fitToHeight="0"/>
</worksheet>
</file>

<file path=xl/worksheets/sheet12.xml><?xml version="1.0" encoding="utf-8"?>
<worksheet xmlns:r="http://schemas.openxmlformats.org/officeDocument/2006/relationships" xmlns="http://schemas.openxmlformats.org/spreadsheetml/2006/main">
  <sheetPr codeName="Sheet1"/>
  <sheetViews>
    <sheetView zoomScale="85" zoomScaleNormal="85" workbookViewId="0"/>
  </sheetViews>
  <sheetFormatPr defaultRowHeight="15"/>
  <cols>
    <col min="1" max="1" width="4.855469" style="5" customWidth="1"/>
    <col min="2" max="2" width="9.140625" style="5"/>
    <col min="3" max="3" width="54.71094" style="5" customWidth="1"/>
    <col min="4" max="4" width="45.71094" style="5" customWidth="1"/>
    <col min="5" max="6" width="30.71094" style="5" customWidth="1"/>
    <col min="7" max="16" width="21.71094" style="5" customWidth="1"/>
    <col min="17" max="16384" width="9.140625" style="5"/>
  </cols>
  <sheetData>
    <row r="1" ht="15.75">
      <c r="A1" s="6" t="s">
        <v>0</v>
      </c>
      <c r="B1" s="7"/>
      <c r="C1" s="7"/>
      <c r="D1" s="7"/>
      <c r="E1" s="7"/>
      <c r="F1" s="7"/>
      <c r="G1" s="7"/>
      <c r="H1" s="7"/>
      <c r="I1" s="7"/>
      <c r="J1" s="7"/>
      <c r="K1" s="7"/>
      <c r="L1" s="7"/>
      <c r="M1" s="7"/>
      <c r="N1" s="7"/>
      <c r="O1" s="7"/>
      <c r="P1" s="7"/>
    </row>
    <row r="2" ht="15.75">
      <c r="A2" s="6" t="s">
        <v>1</v>
      </c>
      <c r="B2" s="7"/>
      <c r="C2" s="7"/>
      <c r="D2" s="7"/>
      <c r="E2" s="7"/>
      <c r="F2" s="7"/>
      <c r="G2" s="7"/>
      <c r="H2" s="7"/>
      <c r="I2" s="7"/>
      <c r="J2" s="7"/>
      <c r="K2" s="7"/>
      <c r="L2" s="7"/>
      <c r="M2" s="7"/>
      <c r="N2" s="7"/>
      <c r="O2" s="7"/>
      <c r="P2" s="7"/>
    </row>
    <row r="3" ht="15.75">
      <c r="A3" s="7"/>
      <c r="B3" s="7"/>
      <c r="C3" s="7"/>
      <c r="D3" s="7"/>
      <c r="E3" s="7"/>
      <c r="F3" s="7"/>
      <c r="G3" s="7"/>
      <c r="H3" s="7"/>
      <c r="I3" s="7"/>
      <c r="J3" s="7"/>
      <c r="K3" s="7"/>
      <c r="L3" s="7"/>
      <c r="M3" s="7"/>
      <c r="N3" s="7"/>
      <c r="O3" s="7"/>
      <c r="P3" s="7"/>
    </row>
    <row r="4" ht="15.75">
      <c r="A4" s="7"/>
      <c r="B4" s="7"/>
      <c r="C4" s="7"/>
      <c r="D4" s="7"/>
      <c r="E4" s="7"/>
      <c r="F4" s="7"/>
      <c r="G4" s="7"/>
      <c r="H4" s="7"/>
      <c r="I4" s="7"/>
      <c r="J4" s="7"/>
      <c r="K4" s="7"/>
      <c r="L4" s="7"/>
      <c r="M4" s="7"/>
      <c r="N4" s="7"/>
      <c r="O4" s="7"/>
      <c r="P4" s="7"/>
    </row>
    <row r="5" ht="15.75">
      <c r="A5" s="8" t="s">
        <v>1348</v>
      </c>
      <c r="B5" s="7"/>
      <c r="C5" s="7"/>
      <c r="D5" s="7"/>
      <c r="E5" s="7"/>
      <c r="F5" s="7"/>
      <c r="G5" s="7"/>
      <c r="H5" s="7"/>
      <c r="I5" s="7"/>
      <c r="J5" s="7"/>
      <c r="K5" s="7"/>
      <c r="L5" s="7"/>
      <c r="M5" s="7"/>
      <c r="N5" s="7"/>
      <c r="O5" s="7"/>
      <c r="P5" s="7"/>
    </row>
    <row r="6" ht="15.75">
      <c r="A6" s="7"/>
      <c r="B6" s="7"/>
      <c r="C6" s="7"/>
      <c r="D6" s="7"/>
      <c r="E6" s="7"/>
      <c r="F6" s="7"/>
      <c r="G6" s="7"/>
      <c r="H6" s="7"/>
      <c r="I6" s="7"/>
      <c r="J6" s="7"/>
      <c r="K6" s="7"/>
      <c r="L6" s="7"/>
      <c r="M6" s="7"/>
      <c r="N6" s="7"/>
      <c r="O6" s="7"/>
      <c r="P6" s="7"/>
    </row>
    <row r="8">
      <c r="B8" s="1390" t="s">
        <v>1349</v>
      </c>
      <c r="C8" s="1390"/>
      <c r="D8" s="1390"/>
      <c r="E8" s="1390"/>
      <c r="F8" s="1390"/>
      <c r="G8" s="1390"/>
      <c r="H8" s="1390"/>
      <c r="I8" s="1390"/>
      <c r="J8" s="1390"/>
      <c r="K8" s="1390"/>
      <c r="L8" s="1390"/>
      <c r="M8" s="1390"/>
      <c r="N8" s="1390"/>
      <c r="O8" s="1390"/>
      <c r="P8" s="1390"/>
    </row>
    <row r="9" ht="154.5" customHeight="1">
      <c r="B9" s="1391" t="s">
        <v>4</v>
      </c>
      <c r="C9" s="1392" t="s">
        <v>1350</v>
      </c>
      <c r="D9" s="1393" t="s">
        <v>1351</v>
      </c>
      <c r="E9" s="1394" t="s">
        <v>1352</v>
      </c>
      <c r="F9" s="1395" t="s">
        <v>1353</v>
      </c>
      <c r="G9" s="1396" t="s">
        <v>1354</v>
      </c>
      <c r="H9" s="1397" t="s">
        <v>1355</v>
      </c>
      <c r="I9" s="1398" t="s">
        <v>1356</v>
      </c>
      <c r="J9" s="1396" t="s">
        <v>1357</v>
      </c>
      <c r="K9" s="1397" t="s">
        <v>1358</v>
      </c>
      <c r="L9" s="1399" t="s">
        <v>1359</v>
      </c>
      <c r="M9" s="1400" t="s">
        <v>1360</v>
      </c>
      <c r="N9" s="1396" t="s">
        <v>1361</v>
      </c>
      <c r="O9" s="1399" t="s">
        <v>1362</v>
      </c>
      <c r="P9" s="1401" t="s">
        <v>1363</v>
      </c>
    </row>
    <row r="10" ht="16.5">
      <c r="B10" s="1402" t="s">
        <v>69</v>
      </c>
      <c r="C10" s="1403" t="s">
        <v>615</v>
      </c>
      <c r="D10" s="1402"/>
      <c r="E10" s="1404"/>
      <c r="F10" s="1405"/>
      <c r="G10" s="1406">
        <f>G11+G24+G49+G58+G79+G88</f>
        <v>0</v>
      </c>
      <c r="H10" s="1407">
        <f t="shared" ref="H10:P10" si="0">H11+H24+H49+H58+H79+H88</f>
        <v>0</v>
      </c>
      <c r="I10" s="1408">
        <f t="shared" si="0"/>
        <v>0</v>
      </c>
      <c r="J10" s="1406">
        <f t="shared" si="0"/>
        <v>0</v>
      </c>
      <c r="K10" s="1407">
        <f t="shared" si="0"/>
        <v>0</v>
      </c>
      <c r="L10" s="1408">
        <f t="shared" si="0"/>
        <v>0</v>
      </c>
      <c r="M10" s="1404">
        <f t="shared" si="0"/>
        <v>0</v>
      </c>
      <c r="N10" s="1406">
        <f t="shared" si="0"/>
        <v>0</v>
      </c>
      <c r="O10" s="1409">
        <f t="shared" si="0"/>
        <v>0</v>
      </c>
      <c r="P10" s="1409">
        <f t="shared" si="0"/>
        <v>0</v>
      </c>
    </row>
    <row r="11">
      <c r="B11" s="1410" t="s">
        <v>71</v>
      </c>
      <c r="C11" s="1411" t="s">
        <v>8</v>
      </c>
      <c r="D11" s="1412"/>
      <c r="E11" s="1413"/>
      <c r="F11" s="1414"/>
      <c r="G11" s="1415">
        <f t="shared" ref="G11:P11" si="1">G12+G16+G20</f>
        <v>0</v>
      </c>
      <c r="H11" s="1416">
        <f t="shared" si="1"/>
        <v>0</v>
      </c>
      <c r="I11" s="1417">
        <f t="shared" si="1"/>
        <v>0</v>
      </c>
      <c r="J11" s="1415">
        <f t="shared" si="1"/>
        <v>0</v>
      </c>
      <c r="K11" s="1416">
        <f t="shared" si="1"/>
        <v>0</v>
      </c>
      <c r="L11" s="1417">
        <f t="shared" si="1"/>
        <v>0</v>
      </c>
      <c r="M11" s="1413">
        <f t="shared" si="1"/>
        <v>0</v>
      </c>
      <c r="N11" s="1415">
        <f t="shared" si="1"/>
        <v>0</v>
      </c>
      <c r="O11" s="1418">
        <f t="shared" si="1"/>
        <v>0</v>
      </c>
      <c r="P11" s="1418">
        <f t="shared" si="1"/>
        <v>0</v>
      </c>
    </row>
    <row r="12">
      <c r="B12" s="1419" t="s">
        <v>73</v>
      </c>
      <c r="C12" s="1420" t="s">
        <v>10</v>
      </c>
      <c r="D12" s="1421"/>
      <c r="E12" s="1413"/>
      <c r="F12" s="1414"/>
      <c r="G12" s="1422">
        <f t="shared" ref="G12:P12" si="2">SUM(G13:G15)</f>
        <v>0</v>
      </c>
      <c r="H12" s="1423">
        <f t="shared" si="2"/>
        <v>0</v>
      </c>
      <c r="I12" s="1424">
        <f t="shared" si="2"/>
        <v>0</v>
      </c>
      <c r="J12" s="1422">
        <f t="shared" si="2"/>
        <v>0</v>
      </c>
      <c r="K12" s="1423">
        <f t="shared" si="2"/>
        <v>0</v>
      </c>
      <c r="L12" s="1424">
        <f t="shared" si="2"/>
        <v>0</v>
      </c>
      <c r="M12" s="1425">
        <f t="shared" si="2"/>
        <v>0</v>
      </c>
      <c r="N12" s="1422">
        <f t="shared" si="2"/>
        <v>0</v>
      </c>
      <c r="O12" s="1426">
        <f t="shared" si="2"/>
        <v>0</v>
      </c>
      <c r="P12" s="1426">
        <f t="shared" si="2"/>
        <v>0</v>
      </c>
    </row>
    <row r="13">
      <c r="B13" s="1427"/>
      <c r="C13" s="1428" t="s">
        <v>1364</v>
      </c>
      <c r="D13" s="1429"/>
      <c r="E13" s="1430"/>
      <c r="F13" s="1431"/>
      <c r="G13" s="1432"/>
      <c r="H13" s="1433"/>
      <c r="I13" s="1434"/>
      <c r="J13" s="1432"/>
      <c r="K13" s="1433"/>
      <c r="L13" s="1434"/>
      <c r="M13" s="1435"/>
      <c r="N13" s="1432"/>
      <c r="O13" s="1436"/>
      <c r="P13" s="1436"/>
    </row>
    <row r="14">
      <c r="B14" s="1427"/>
      <c r="C14" s="1428" t="s">
        <v>1364</v>
      </c>
      <c r="D14" s="1429"/>
      <c r="E14" s="1430"/>
      <c r="F14" s="1431"/>
      <c r="G14" s="1432"/>
      <c r="H14" s="1433"/>
      <c r="I14" s="1434"/>
      <c r="J14" s="1432"/>
      <c r="K14" s="1433"/>
      <c r="L14" s="1434"/>
      <c r="M14" s="1435"/>
      <c r="N14" s="1432"/>
      <c r="O14" s="1436"/>
      <c r="P14" s="1436"/>
    </row>
    <row r="15">
      <c r="B15" s="1427"/>
      <c r="C15" s="1428" t="s">
        <v>1364</v>
      </c>
      <c r="D15" s="1429"/>
      <c r="E15" s="1430"/>
      <c r="F15" s="1431"/>
      <c r="G15" s="1432"/>
      <c r="H15" s="1433"/>
      <c r="I15" s="1434"/>
      <c r="J15" s="1432"/>
      <c r="K15" s="1433"/>
      <c r="L15" s="1434"/>
      <c r="M15" s="1435"/>
      <c r="N15" s="1432"/>
      <c r="O15" s="1436"/>
      <c r="P15" s="1436"/>
    </row>
    <row r="16">
      <c r="B16" s="1419" t="s">
        <v>75</v>
      </c>
      <c r="C16" s="1420" t="s">
        <v>11</v>
      </c>
      <c r="D16" s="1421"/>
      <c r="E16" s="1413"/>
      <c r="F16" s="1414"/>
      <c r="G16" s="1422">
        <f t="shared" ref="G16:P16" si="3">SUM(G17:G19)</f>
        <v>0</v>
      </c>
      <c r="H16" s="1423">
        <f t="shared" si="3"/>
        <v>0</v>
      </c>
      <c r="I16" s="1424">
        <f t="shared" si="3"/>
        <v>0</v>
      </c>
      <c r="J16" s="1422">
        <f t="shared" si="3"/>
        <v>0</v>
      </c>
      <c r="K16" s="1423">
        <f t="shared" si="3"/>
        <v>0</v>
      </c>
      <c r="L16" s="1424">
        <f t="shared" si="3"/>
        <v>0</v>
      </c>
      <c r="M16" s="1425">
        <f t="shared" si="3"/>
        <v>0</v>
      </c>
      <c r="N16" s="1422">
        <f t="shared" si="3"/>
        <v>0</v>
      </c>
      <c r="O16" s="1426">
        <f t="shared" si="3"/>
        <v>0</v>
      </c>
      <c r="P16" s="1426">
        <f t="shared" si="3"/>
        <v>0</v>
      </c>
    </row>
    <row r="17">
      <c r="B17" s="1427"/>
      <c r="C17" s="1428" t="s">
        <v>1364</v>
      </c>
      <c r="D17" s="1429"/>
      <c r="E17" s="1430"/>
      <c r="F17" s="1431"/>
      <c r="G17" s="1432"/>
      <c r="H17" s="1433"/>
      <c r="I17" s="1434"/>
      <c r="J17" s="1432"/>
      <c r="K17" s="1433"/>
      <c r="L17" s="1434"/>
      <c r="M17" s="1435"/>
      <c r="N17" s="1432"/>
      <c r="O17" s="1436"/>
      <c r="P17" s="1436"/>
    </row>
    <row r="18">
      <c r="B18" s="1427"/>
      <c r="C18" s="1428" t="s">
        <v>1364</v>
      </c>
      <c r="D18" s="1429"/>
      <c r="E18" s="1430"/>
      <c r="F18" s="1431"/>
      <c r="G18" s="1432"/>
      <c r="H18" s="1433"/>
      <c r="I18" s="1434"/>
      <c r="J18" s="1432"/>
      <c r="K18" s="1433"/>
      <c r="L18" s="1434"/>
      <c r="M18" s="1435"/>
      <c r="N18" s="1432"/>
      <c r="O18" s="1436"/>
      <c r="P18" s="1436"/>
    </row>
    <row r="19">
      <c r="B19" s="1427"/>
      <c r="C19" s="1428" t="s">
        <v>1364</v>
      </c>
      <c r="D19" s="1429"/>
      <c r="E19" s="1430"/>
      <c r="F19" s="1431"/>
      <c r="G19" s="1432"/>
      <c r="H19" s="1433"/>
      <c r="I19" s="1434"/>
      <c r="J19" s="1432"/>
      <c r="K19" s="1433"/>
      <c r="L19" s="1434"/>
      <c r="M19" s="1435"/>
      <c r="N19" s="1432"/>
      <c r="O19" s="1436"/>
      <c r="P19" s="1436"/>
    </row>
    <row r="20">
      <c r="B20" s="1419" t="s">
        <v>599</v>
      </c>
      <c r="C20" s="1420" t="s">
        <v>13</v>
      </c>
      <c r="D20" s="1421"/>
      <c r="E20" s="1413"/>
      <c r="F20" s="1414"/>
      <c r="G20" s="1422">
        <f t="shared" ref="G20:P20" si="4">SUM(G21:G23)</f>
        <v>0</v>
      </c>
      <c r="H20" s="1423">
        <f t="shared" si="4"/>
        <v>0</v>
      </c>
      <c r="I20" s="1424">
        <f t="shared" si="4"/>
        <v>0</v>
      </c>
      <c r="J20" s="1422">
        <f t="shared" si="4"/>
        <v>0</v>
      </c>
      <c r="K20" s="1423">
        <f t="shared" si="4"/>
        <v>0</v>
      </c>
      <c r="L20" s="1424">
        <f t="shared" si="4"/>
        <v>0</v>
      </c>
      <c r="M20" s="1425">
        <f t="shared" si="4"/>
        <v>0</v>
      </c>
      <c r="N20" s="1422">
        <f t="shared" si="4"/>
        <v>0</v>
      </c>
      <c r="O20" s="1426">
        <f t="shared" si="4"/>
        <v>0</v>
      </c>
      <c r="P20" s="1426">
        <f t="shared" si="4"/>
        <v>0</v>
      </c>
    </row>
    <row r="21">
      <c r="B21" s="1427"/>
      <c r="C21" s="1428" t="s">
        <v>1364</v>
      </c>
      <c r="D21" s="1429"/>
      <c r="E21" s="1430"/>
      <c r="F21" s="1431"/>
      <c r="G21" s="1432"/>
      <c r="H21" s="1433"/>
      <c r="I21" s="1434"/>
      <c r="J21" s="1432"/>
      <c r="K21" s="1433"/>
      <c r="L21" s="1434"/>
      <c r="M21" s="1435"/>
      <c r="N21" s="1432"/>
      <c r="O21" s="1436"/>
      <c r="P21" s="1436"/>
    </row>
    <row r="22">
      <c r="B22" s="1427"/>
      <c r="C22" s="1428" t="s">
        <v>1364</v>
      </c>
      <c r="D22" s="1429"/>
      <c r="E22" s="1430"/>
      <c r="F22" s="1431"/>
      <c r="G22" s="1432"/>
      <c r="H22" s="1433"/>
      <c r="I22" s="1434"/>
      <c r="J22" s="1432"/>
      <c r="K22" s="1433"/>
      <c r="L22" s="1434"/>
      <c r="M22" s="1435"/>
      <c r="N22" s="1432"/>
      <c r="O22" s="1436"/>
      <c r="P22" s="1436"/>
    </row>
    <row r="23">
      <c r="B23" s="1427"/>
      <c r="C23" s="1428" t="s">
        <v>1364</v>
      </c>
      <c r="D23" s="1429"/>
      <c r="E23" s="1430"/>
      <c r="F23" s="1431"/>
      <c r="G23" s="1432"/>
      <c r="H23" s="1433"/>
      <c r="I23" s="1434"/>
      <c r="J23" s="1432"/>
      <c r="K23" s="1433"/>
      <c r="L23" s="1434"/>
      <c r="M23" s="1435"/>
      <c r="N23" s="1432"/>
      <c r="O23" s="1436"/>
      <c r="P23" s="1436"/>
    </row>
    <row r="24">
      <c r="B24" s="1437" t="s">
        <v>77</v>
      </c>
      <c r="C24" s="1438" t="s">
        <v>15</v>
      </c>
      <c r="D24" s="1439"/>
      <c r="E24" s="1413"/>
      <c r="F24" s="1414"/>
      <c r="G24" s="1414">
        <f>G25+G29+G33+G45+G37+G41</f>
        <v>0</v>
      </c>
      <c r="H24" s="1440">
        <f t="shared" ref="H24:P24" si="5">H25+H29+H33+H45+H37+H41</f>
        <v>0</v>
      </c>
      <c r="I24" s="1441">
        <f t="shared" si="5"/>
        <v>0</v>
      </c>
      <c r="J24" s="1414">
        <f t="shared" si="5"/>
        <v>0</v>
      </c>
      <c r="K24" s="1440">
        <f t="shared" si="5"/>
        <v>0</v>
      </c>
      <c r="L24" s="1441">
        <f t="shared" si="5"/>
        <v>0</v>
      </c>
      <c r="M24" s="1415">
        <f t="shared" si="5"/>
        <v>0</v>
      </c>
      <c r="N24" s="1414">
        <f t="shared" si="5"/>
        <v>0</v>
      </c>
      <c r="O24" s="1442">
        <f t="shared" si="5"/>
        <v>0</v>
      </c>
      <c r="P24" s="1443">
        <f t="shared" si="5"/>
        <v>0</v>
      </c>
    </row>
    <row r="25">
      <c r="B25" s="1419" t="s">
        <v>79</v>
      </c>
      <c r="C25" s="1420" t="s">
        <v>17</v>
      </c>
      <c r="D25" s="1421"/>
      <c r="E25" s="1413"/>
      <c r="F25" s="1414"/>
      <c r="G25" s="1422">
        <f t="shared" ref="G25:P25" si="6">SUM(G26:G28)</f>
        <v>0</v>
      </c>
      <c r="H25" s="1423">
        <f t="shared" si="6"/>
        <v>0</v>
      </c>
      <c r="I25" s="1424">
        <f t="shared" si="6"/>
        <v>0</v>
      </c>
      <c r="J25" s="1422">
        <f t="shared" si="6"/>
        <v>0</v>
      </c>
      <c r="K25" s="1423">
        <f t="shared" si="6"/>
        <v>0</v>
      </c>
      <c r="L25" s="1424">
        <f t="shared" si="6"/>
        <v>0</v>
      </c>
      <c r="M25" s="1425">
        <f t="shared" si="6"/>
        <v>0</v>
      </c>
      <c r="N25" s="1422">
        <f t="shared" si="6"/>
        <v>0</v>
      </c>
      <c r="O25" s="1426">
        <f t="shared" si="6"/>
        <v>0</v>
      </c>
      <c r="P25" s="1426">
        <f t="shared" si="6"/>
        <v>0</v>
      </c>
    </row>
    <row r="26">
      <c r="B26" s="1427"/>
      <c r="C26" s="1428" t="s">
        <v>1364</v>
      </c>
      <c r="D26" s="1429"/>
      <c r="E26" s="1430"/>
      <c r="F26" s="1431"/>
      <c r="G26" s="1432"/>
      <c r="H26" s="1433"/>
      <c r="I26" s="1434"/>
      <c r="J26" s="1432"/>
      <c r="K26" s="1433"/>
      <c r="L26" s="1434"/>
      <c r="M26" s="1435"/>
      <c r="N26" s="1444"/>
      <c r="O26" s="1445"/>
      <c r="P26" s="1445"/>
    </row>
    <row r="27">
      <c r="B27" s="1427"/>
      <c r="C27" s="1428" t="s">
        <v>1364</v>
      </c>
      <c r="D27" s="1429"/>
      <c r="E27" s="1430"/>
      <c r="F27" s="1431"/>
      <c r="G27" s="1432"/>
      <c r="H27" s="1433"/>
      <c r="I27" s="1434"/>
      <c r="J27" s="1432"/>
      <c r="K27" s="1433"/>
      <c r="L27" s="1434"/>
      <c r="M27" s="1435"/>
      <c r="N27" s="1444"/>
      <c r="O27" s="1445"/>
      <c r="P27" s="1445"/>
    </row>
    <row r="28">
      <c r="B28" s="1427"/>
      <c r="C28" s="1428" t="s">
        <v>1364</v>
      </c>
      <c r="D28" s="1429"/>
      <c r="E28" s="1430"/>
      <c r="F28" s="1431"/>
      <c r="G28" s="1432"/>
      <c r="H28" s="1433"/>
      <c r="I28" s="1434"/>
      <c r="J28" s="1432"/>
      <c r="K28" s="1433"/>
      <c r="L28" s="1434"/>
      <c r="M28" s="1435"/>
      <c r="N28" s="1444"/>
      <c r="O28" s="1445"/>
      <c r="P28" s="1445"/>
    </row>
    <row r="29">
      <c r="B29" s="1419" t="s">
        <v>87</v>
      </c>
      <c r="C29" s="1420" t="s">
        <v>600</v>
      </c>
      <c r="D29" s="1421"/>
      <c r="E29" s="1413"/>
      <c r="F29" s="1414"/>
      <c r="G29" s="1422">
        <f t="shared" ref="G29:P29" si="7">SUM(G30:G32)</f>
        <v>0</v>
      </c>
      <c r="H29" s="1423">
        <f t="shared" si="7"/>
        <v>0</v>
      </c>
      <c r="I29" s="1424">
        <f t="shared" si="7"/>
        <v>0</v>
      </c>
      <c r="J29" s="1422">
        <f t="shared" si="7"/>
        <v>0</v>
      </c>
      <c r="K29" s="1423">
        <f t="shared" si="7"/>
        <v>0</v>
      </c>
      <c r="L29" s="1424">
        <f t="shared" si="7"/>
        <v>0</v>
      </c>
      <c r="M29" s="1425">
        <f t="shared" si="7"/>
        <v>0</v>
      </c>
      <c r="N29" s="1422">
        <f t="shared" si="7"/>
        <v>0</v>
      </c>
      <c r="O29" s="1426">
        <f t="shared" si="7"/>
        <v>0</v>
      </c>
      <c r="P29" s="1426">
        <f t="shared" si="7"/>
        <v>0</v>
      </c>
    </row>
    <row r="30">
      <c r="B30" s="1427"/>
      <c r="C30" s="1428" t="s">
        <v>1364</v>
      </c>
      <c r="D30" s="1429"/>
      <c r="E30" s="1430"/>
      <c r="F30" s="1431"/>
      <c r="G30" s="1432"/>
      <c r="H30" s="1433"/>
      <c r="I30" s="1434"/>
      <c r="J30" s="1432"/>
      <c r="K30" s="1433"/>
      <c r="L30" s="1434"/>
      <c r="M30" s="1435"/>
      <c r="N30" s="1444"/>
      <c r="O30" s="1445"/>
      <c r="P30" s="1445"/>
    </row>
    <row r="31">
      <c r="B31" s="1427"/>
      <c r="C31" s="1428" t="s">
        <v>1364</v>
      </c>
      <c r="D31" s="1429"/>
      <c r="E31" s="1430"/>
      <c r="F31" s="1431"/>
      <c r="G31" s="1432"/>
      <c r="H31" s="1433"/>
      <c r="I31" s="1434"/>
      <c r="J31" s="1432"/>
      <c r="K31" s="1433"/>
      <c r="L31" s="1434"/>
      <c r="M31" s="1435"/>
      <c r="N31" s="1444"/>
      <c r="O31" s="1445"/>
      <c r="P31" s="1445"/>
    </row>
    <row r="32">
      <c r="B32" s="1427"/>
      <c r="C32" s="1428" t="s">
        <v>1364</v>
      </c>
      <c r="D32" s="1429"/>
      <c r="E32" s="1430"/>
      <c r="F32" s="1431"/>
      <c r="G32" s="1432"/>
      <c r="H32" s="1433"/>
      <c r="I32" s="1434"/>
      <c r="J32" s="1432"/>
      <c r="K32" s="1433"/>
      <c r="L32" s="1434"/>
      <c r="M32" s="1435"/>
      <c r="N32" s="1444"/>
      <c r="O32" s="1445"/>
      <c r="P32" s="1445"/>
    </row>
    <row r="33">
      <c r="B33" s="1419" t="s">
        <v>97</v>
      </c>
      <c r="C33" s="1420" t="s">
        <v>23</v>
      </c>
      <c r="D33" s="1421"/>
      <c r="E33" s="1413"/>
      <c r="F33" s="1414"/>
      <c r="G33" s="1422">
        <f t="shared" ref="G33:P33" si="8">SUM(G34:G36)</f>
        <v>0</v>
      </c>
      <c r="H33" s="1423">
        <f t="shared" si="8"/>
        <v>0</v>
      </c>
      <c r="I33" s="1424">
        <f t="shared" si="8"/>
        <v>0</v>
      </c>
      <c r="J33" s="1422">
        <f t="shared" si="8"/>
        <v>0</v>
      </c>
      <c r="K33" s="1423">
        <f t="shared" si="8"/>
        <v>0</v>
      </c>
      <c r="L33" s="1424">
        <f t="shared" si="8"/>
        <v>0</v>
      </c>
      <c r="M33" s="1425">
        <f t="shared" si="8"/>
        <v>0</v>
      </c>
      <c r="N33" s="1422">
        <f t="shared" si="8"/>
        <v>0</v>
      </c>
      <c r="O33" s="1426">
        <f t="shared" si="8"/>
        <v>0</v>
      </c>
      <c r="P33" s="1426">
        <f t="shared" si="8"/>
        <v>0</v>
      </c>
    </row>
    <row r="34">
      <c r="B34" s="1427"/>
      <c r="C34" s="1428" t="s">
        <v>1364</v>
      </c>
      <c r="D34" s="1429"/>
      <c r="E34" s="1430"/>
      <c r="F34" s="1431"/>
      <c r="G34" s="1432"/>
      <c r="H34" s="1433"/>
      <c r="I34" s="1434"/>
      <c r="J34" s="1432"/>
      <c r="K34" s="1433"/>
      <c r="L34" s="1434"/>
      <c r="M34" s="1435"/>
      <c r="N34" s="1444"/>
      <c r="O34" s="1445"/>
      <c r="P34" s="1445"/>
    </row>
    <row r="35">
      <c r="B35" s="1427"/>
      <c r="C35" s="1428" t="s">
        <v>1364</v>
      </c>
      <c r="D35" s="1429"/>
      <c r="E35" s="1430"/>
      <c r="F35" s="1431"/>
      <c r="G35" s="1432"/>
      <c r="H35" s="1433"/>
      <c r="I35" s="1434"/>
      <c r="J35" s="1432"/>
      <c r="K35" s="1433"/>
      <c r="L35" s="1434"/>
      <c r="M35" s="1435"/>
      <c r="N35" s="1444"/>
      <c r="O35" s="1445"/>
      <c r="P35" s="1445"/>
    </row>
    <row r="36">
      <c r="B36" s="1427"/>
      <c r="C36" s="1428" t="s">
        <v>1364</v>
      </c>
      <c r="D36" s="1429"/>
      <c r="E36" s="1430"/>
      <c r="F36" s="1431"/>
      <c r="G36" s="1432"/>
      <c r="H36" s="1433"/>
      <c r="I36" s="1434"/>
      <c r="J36" s="1432"/>
      <c r="K36" s="1433"/>
      <c r="L36" s="1434"/>
      <c r="M36" s="1435"/>
      <c r="N36" s="1444"/>
      <c r="O36" s="1445"/>
      <c r="P36" s="1445"/>
    </row>
    <row r="37">
      <c r="B37" s="1419" t="s">
        <v>601</v>
      </c>
      <c r="C37" s="1420" t="s">
        <v>25</v>
      </c>
      <c r="D37" s="1421"/>
      <c r="E37" s="1413"/>
      <c r="F37" s="1414"/>
      <c r="G37" s="1422">
        <f t="shared" ref="G37:P37" si="9">SUM(G38:G40)</f>
        <v>0</v>
      </c>
      <c r="H37" s="1423">
        <f t="shared" si="9"/>
        <v>0</v>
      </c>
      <c r="I37" s="1424">
        <f t="shared" si="9"/>
        <v>0</v>
      </c>
      <c r="J37" s="1422">
        <f t="shared" si="9"/>
        <v>0</v>
      </c>
      <c r="K37" s="1423">
        <f t="shared" si="9"/>
        <v>0</v>
      </c>
      <c r="L37" s="1424">
        <f t="shared" si="9"/>
        <v>0</v>
      </c>
      <c r="M37" s="1425">
        <f t="shared" si="9"/>
        <v>0</v>
      </c>
      <c r="N37" s="1422">
        <f t="shared" si="9"/>
        <v>0</v>
      </c>
      <c r="O37" s="1426">
        <f t="shared" si="9"/>
        <v>0</v>
      </c>
      <c r="P37" s="1426">
        <f t="shared" si="9"/>
        <v>0</v>
      </c>
    </row>
    <row r="38">
      <c r="B38" s="1427"/>
      <c r="C38" s="1428" t="s">
        <v>1364</v>
      </c>
      <c r="D38" s="1429"/>
      <c r="E38" s="1430"/>
      <c r="F38" s="1431"/>
      <c r="G38" s="1432"/>
      <c r="H38" s="1433"/>
      <c r="I38" s="1434"/>
      <c r="J38" s="1432"/>
      <c r="K38" s="1433"/>
      <c r="L38" s="1434"/>
      <c r="M38" s="1435"/>
      <c r="N38" s="1444"/>
      <c r="O38" s="1445"/>
      <c r="P38" s="1445"/>
    </row>
    <row r="39">
      <c r="B39" s="1427"/>
      <c r="C39" s="1428" t="s">
        <v>1364</v>
      </c>
      <c r="D39" s="1429"/>
      <c r="E39" s="1430"/>
      <c r="F39" s="1431"/>
      <c r="G39" s="1432"/>
      <c r="H39" s="1433"/>
      <c r="I39" s="1434"/>
      <c r="J39" s="1432"/>
      <c r="K39" s="1433"/>
      <c r="L39" s="1434"/>
      <c r="M39" s="1435"/>
      <c r="N39" s="1444"/>
      <c r="O39" s="1445"/>
      <c r="P39" s="1445"/>
    </row>
    <row r="40">
      <c r="B40" s="1427"/>
      <c r="C40" s="1428" t="s">
        <v>1364</v>
      </c>
      <c r="D40" s="1429"/>
      <c r="E40" s="1430"/>
      <c r="F40" s="1431"/>
      <c r="G40" s="1432"/>
      <c r="H40" s="1433"/>
      <c r="I40" s="1434"/>
      <c r="J40" s="1432"/>
      <c r="K40" s="1433"/>
      <c r="L40" s="1434"/>
      <c r="M40" s="1435"/>
      <c r="N40" s="1444"/>
      <c r="O40" s="1445"/>
      <c r="P40" s="1445"/>
    </row>
    <row r="41">
      <c r="B41" s="1419" t="s">
        <v>602</v>
      </c>
      <c r="C41" s="1420" t="s">
        <v>27</v>
      </c>
      <c r="D41" s="1421"/>
      <c r="E41" s="1413"/>
      <c r="F41" s="1414"/>
      <c r="G41" s="1422">
        <f t="shared" ref="G41:P41" si="10">SUM(G42:G44)</f>
        <v>0</v>
      </c>
      <c r="H41" s="1423">
        <f t="shared" si="10"/>
        <v>0</v>
      </c>
      <c r="I41" s="1424">
        <f t="shared" si="10"/>
        <v>0</v>
      </c>
      <c r="J41" s="1422">
        <f t="shared" si="10"/>
        <v>0</v>
      </c>
      <c r="K41" s="1423">
        <f t="shared" si="10"/>
        <v>0</v>
      </c>
      <c r="L41" s="1424">
        <f t="shared" si="10"/>
        <v>0</v>
      </c>
      <c r="M41" s="1425">
        <f t="shared" si="10"/>
        <v>0</v>
      </c>
      <c r="N41" s="1422">
        <f t="shared" si="10"/>
        <v>0</v>
      </c>
      <c r="O41" s="1426">
        <f t="shared" si="10"/>
        <v>0</v>
      </c>
      <c r="P41" s="1426">
        <f t="shared" si="10"/>
        <v>0</v>
      </c>
    </row>
    <row r="42">
      <c r="B42" s="1427"/>
      <c r="C42" s="1428" t="s">
        <v>1364</v>
      </c>
      <c r="D42" s="1429"/>
      <c r="E42" s="1430"/>
      <c r="F42" s="1431"/>
      <c r="G42" s="1432"/>
      <c r="H42" s="1433"/>
      <c r="I42" s="1434"/>
      <c r="J42" s="1432"/>
      <c r="K42" s="1433"/>
      <c r="L42" s="1434"/>
      <c r="M42" s="1435"/>
      <c r="N42" s="1444"/>
      <c r="O42" s="1445"/>
      <c r="P42" s="1445"/>
    </row>
    <row r="43">
      <c r="B43" s="1427"/>
      <c r="C43" s="1428" t="s">
        <v>1364</v>
      </c>
      <c r="D43" s="1429"/>
      <c r="E43" s="1430"/>
      <c r="F43" s="1431"/>
      <c r="G43" s="1432"/>
      <c r="H43" s="1433"/>
      <c r="I43" s="1434"/>
      <c r="J43" s="1432"/>
      <c r="K43" s="1433"/>
      <c r="L43" s="1434"/>
      <c r="M43" s="1435"/>
      <c r="N43" s="1444"/>
      <c r="O43" s="1445"/>
      <c r="P43" s="1445"/>
    </row>
    <row r="44">
      <c r="B44" s="1427"/>
      <c r="C44" s="1428" t="s">
        <v>1364</v>
      </c>
      <c r="D44" s="1429"/>
      <c r="E44" s="1430"/>
      <c r="F44" s="1431"/>
      <c r="G44" s="1432"/>
      <c r="H44" s="1433"/>
      <c r="I44" s="1434"/>
      <c r="J44" s="1432"/>
      <c r="K44" s="1433"/>
      <c r="L44" s="1434"/>
      <c r="M44" s="1435"/>
      <c r="N44" s="1444"/>
      <c r="O44" s="1445"/>
      <c r="P44" s="1445"/>
    </row>
    <row r="45" ht="51">
      <c r="B45" s="1419" t="s">
        <v>603</v>
      </c>
      <c r="C45" s="1420" t="s">
        <v>604</v>
      </c>
      <c r="D45" s="1421"/>
      <c r="E45" s="1413"/>
      <c r="F45" s="1414"/>
      <c r="G45" s="1422">
        <f t="shared" ref="G45:P45" si="11">SUM(G46:G48)</f>
        <v>0</v>
      </c>
      <c r="H45" s="1423">
        <f t="shared" si="11"/>
        <v>0</v>
      </c>
      <c r="I45" s="1424">
        <f t="shared" si="11"/>
        <v>0</v>
      </c>
      <c r="J45" s="1422">
        <f t="shared" si="11"/>
        <v>0</v>
      </c>
      <c r="K45" s="1423">
        <f t="shared" si="11"/>
        <v>0</v>
      </c>
      <c r="L45" s="1424">
        <f t="shared" si="11"/>
        <v>0</v>
      </c>
      <c r="M45" s="1425">
        <f t="shared" si="11"/>
        <v>0</v>
      </c>
      <c r="N45" s="1422">
        <f t="shared" si="11"/>
        <v>0</v>
      </c>
      <c r="O45" s="1426">
        <f t="shared" si="11"/>
        <v>0</v>
      </c>
      <c r="P45" s="1426">
        <f t="shared" si="11"/>
        <v>0</v>
      </c>
    </row>
    <row r="46">
      <c r="B46" s="1427"/>
      <c r="C46" s="1428" t="s">
        <v>1364</v>
      </c>
      <c r="D46" s="1429"/>
      <c r="E46" s="1430"/>
      <c r="F46" s="1431"/>
      <c r="G46" s="1432"/>
      <c r="H46" s="1433"/>
      <c r="I46" s="1434"/>
      <c r="J46" s="1432"/>
      <c r="K46" s="1433"/>
      <c r="L46" s="1434"/>
      <c r="M46" s="1435"/>
      <c r="N46" s="1444"/>
      <c r="O46" s="1445"/>
      <c r="P46" s="1445"/>
    </row>
    <row r="47">
      <c r="B47" s="1427"/>
      <c r="C47" s="1428" t="s">
        <v>1364</v>
      </c>
      <c r="D47" s="1429"/>
      <c r="E47" s="1430"/>
      <c r="F47" s="1431"/>
      <c r="G47" s="1432"/>
      <c r="H47" s="1433"/>
      <c r="I47" s="1434"/>
      <c r="J47" s="1432"/>
      <c r="K47" s="1433"/>
      <c r="L47" s="1434"/>
      <c r="M47" s="1435"/>
      <c r="N47" s="1444"/>
      <c r="O47" s="1445"/>
      <c r="P47" s="1445"/>
    </row>
    <row r="48">
      <c r="B48" s="1427"/>
      <c r="C48" s="1428" t="s">
        <v>1364</v>
      </c>
      <c r="D48" s="1429"/>
      <c r="E48" s="1430"/>
      <c r="F48" s="1431"/>
      <c r="G48" s="1432"/>
      <c r="H48" s="1433"/>
      <c r="I48" s="1434"/>
      <c r="J48" s="1432"/>
      <c r="K48" s="1433"/>
      <c r="L48" s="1434"/>
      <c r="M48" s="1435"/>
      <c r="N48" s="1444"/>
      <c r="O48" s="1445"/>
      <c r="P48" s="1445"/>
    </row>
    <row r="49">
      <c r="B49" s="1446" t="s">
        <v>105</v>
      </c>
      <c r="C49" s="1447" t="s">
        <v>31</v>
      </c>
      <c r="D49" s="1448"/>
      <c r="E49" s="1413"/>
      <c r="F49" s="1414"/>
      <c r="G49" s="1415">
        <f t="shared" ref="G49:P49" si="12">G50+G54</f>
        <v>0</v>
      </c>
      <c r="H49" s="1416">
        <f t="shared" si="12"/>
        <v>0</v>
      </c>
      <c r="I49" s="1417">
        <f t="shared" si="12"/>
        <v>0</v>
      </c>
      <c r="J49" s="1415">
        <f t="shared" si="12"/>
        <v>0</v>
      </c>
      <c r="K49" s="1416">
        <f t="shared" si="12"/>
        <v>0</v>
      </c>
      <c r="L49" s="1417">
        <f t="shared" si="12"/>
        <v>0</v>
      </c>
      <c r="M49" s="1413">
        <f t="shared" si="12"/>
        <v>0</v>
      </c>
      <c r="N49" s="1415">
        <f t="shared" si="12"/>
        <v>0</v>
      </c>
      <c r="O49" s="1418">
        <f t="shared" si="12"/>
        <v>0</v>
      </c>
      <c r="P49" s="1418">
        <f t="shared" si="12"/>
        <v>0</v>
      </c>
    </row>
    <row r="50" ht="51">
      <c r="B50" s="1449" t="s">
        <v>107</v>
      </c>
      <c r="C50" s="1450" t="s">
        <v>33</v>
      </c>
      <c r="D50" s="1451"/>
      <c r="E50" s="1413"/>
      <c r="F50" s="1414"/>
      <c r="G50" s="1422">
        <f t="shared" ref="G50:P50" si="13">SUM(G51:G53)</f>
        <v>0</v>
      </c>
      <c r="H50" s="1423">
        <f t="shared" si="13"/>
        <v>0</v>
      </c>
      <c r="I50" s="1424">
        <f t="shared" si="13"/>
        <v>0</v>
      </c>
      <c r="J50" s="1422">
        <f t="shared" si="13"/>
        <v>0</v>
      </c>
      <c r="K50" s="1423">
        <f t="shared" si="13"/>
        <v>0</v>
      </c>
      <c r="L50" s="1424">
        <f t="shared" si="13"/>
        <v>0</v>
      </c>
      <c r="M50" s="1425">
        <f t="shared" si="13"/>
        <v>0</v>
      </c>
      <c r="N50" s="1422">
        <f t="shared" si="13"/>
        <v>0</v>
      </c>
      <c r="O50" s="1426">
        <f t="shared" si="13"/>
        <v>0</v>
      </c>
      <c r="P50" s="1426">
        <f t="shared" si="13"/>
        <v>0</v>
      </c>
    </row>
    <row r="51">
      <c r="B51" s="1427"/>
      <c r="C51" s="1428" t="s">
        <v>1364</v>
      </c>
      <c r="D51" s="1429"/>
      <c r="E51" s="1430"/>
      <c r="F51" s="1431"/>
      <c r="G51" s="1432"/>
      <c r="H51" s="1433"/>
      <c r="I51" s="1434"/>
      <c r="J51" s="1432"/>
      <c r="K51" s="1433"/>
      <c r="L51" s="1434"/>
      <c r="M51" s="1435"/>
      <c r="N51" s="1444"/>
      <c r="O51" s="1445"/>
      <c r="P51" s="1445"/>
    </row>
    <row r="52">
      <c r="B52" s="1427"/>
      <c r="C52" s="1428" t="s">
        <v>1364</v>
      </c>
      <c r="D52" s="1429"/>
      <c r="E52" s="1430"/>
      <c r="F52" s="1431"/>
      <c r="G52" s="1432"/>
      <c r="H52" s="1433"/>
      <c r="I52" s="1434"/>
      <c r="J52" s="1432"/>
      <c r="K52" s="1433"/>
      <c r="L52" s="1434"/>
      <c r="M52" s="1435"/>
      <c r="N52" s="1444"/>
      <c r="O52" s="1445"/>
      <c r="P52" s="1445"/>
    </row>
    <row r="53">
      <c r="B53" s="1427"/>
      <c r="C53" s="1428" t="s">
        <v>1364</v>
      </c>
      <c r="D53" s="1429"/>
      <c r="E53" s="1430"/>
      <c r="F53" s="1431"/>
      <c r="G53" s="1432"/>
      <c r="H53" s="1433"/>
      <c r="I53" s="1434"/>
      <c r="J53" s="1432"/>
      <c r="K53" s="1433"/>
      <c r="L53" s="1434"/>
      <c r="M53" s="1435"/>
      <c r="N53" s="1444"/>
      <c r="O53" s="1445"/>
      <c r="P53" s="1445"/>
    </row>
    <row r="54">
      <c r="B54" s="1449" t="s">
        <v>109</v>
      </c>
      <c r="C54" s="1450" t="s">
        <v>35</v>
      </c>
      <c r="D54" s="1451"/>
      <c r="E54" s="1413"/>
      <c r="F54" s="1414"/>
      <c r="G54" s="1422">
        <f t="shared" ref="G54:P54" si="14">SUM(G55:G57)</f>
        <v>0</v>
      </c>
      <c r="H54" s="1423">
        <f t="shared" si="14"/>
        <v>0</v>
      </c>
      <c r="I54" s="1424">
        <f t="shared" si="14"/>
        <v>0</v>
      </c>
      <c r="J54" s="1422">
        <f t="shared" si="14"/>
        <v>0</v>
      </c>
      <c r="K54" s="1423">
        <f t="shared" si="14"/>
        <v>0</v>
      </c>
      <c r="L54" s="1424">
        <f t="shared" si="14"/>
        <v>0</v>
      </c>
      <c r="M54" s="1425">
        <f t="shared" si="14"/>
        <v>0</v>
      </c>
      <c r="N54" s="1422">
        <f t="shared" si="14"/>
        <v>0</v>
      </c>
      <c r="O54" s="1426">
        <f t="shared" si="14"/>
        <v>0</v>
      </c>
      <c r="P54" s="1426">
        <f t="shared" si="14"/>
        <v>0</v>
      </c>
    </row>
    <row r="55">
      <c r="B55" s="1427"/>
      <c r="C55" s="1428" t="s">
        <v>1364</v>
      </c>
      <c r="D55" s="1429"/>
      <c r="E55" s="1430"/>
      <c r="F55" s="1431"/>
      <c r="G55" s="1432"/>
      <c r="H55" s="1433"/>
      <c r="I55" s="1434"/>
      <c r="J55" s="1432"/>
      <c r="K55" s="1433"/>
      <c r="L55" s="1434"/>
      <c r="M55" s="1435"/>
      <c r="N55" s="1444"/>
      <c r="O55" s="1445"/>
      <c r="P55" s="1445"/>
    </row>
    <row r="56">
      <c r="B56" s="1427"/>
      <c r="C56" s="1428" t="s">
        <v>1364</v>
      </c>
      <c r="D56" s="1429"/>
      <c r="E56" s="1430"/>
      <c r="F56" s="1431"/>
      <c r="G56" s="1432"/>
      <c r="H56" s="1433"/>
      <c r="I56" s="1434"/>
      <c r="J56" s="1432"/>
      <c r="K56" s="1433"/>
      <c r="L56" s="1434"/>
      <c r="M56" s="1435"/>
      <c r="N56" s="1444"/>
      <c r="O56" s="1445"/>
      <c r="P56" s="1445"/>
    </row>
    <row r="57">
      <c r="B57" s="1427"/>
      <c r="C57" s="1428" t="s">
        <v>1364</v>
      </c>
      <c r="D57" s="1429"/>
      <c r="E57" s="1430"/>
      <c r="F57" s="1431"/>
      <c r="G57" s="1432"/>
      <c r="H57" s="1433"/>
      <c r="I57" s="1434"/>
      <c r="J57" s="1432"/>
      <c r="K57" s="1433"/>
      <c r="L57" s="1434"/>
      <c r="M57" s="1435"/>
      <c r="N57" s="1444"/>
      <c r="O57" s="1445"/>
      <c r="P57" s="1445"/>
    </row>
    <row r="58">
      <c r="B58" s="1446" t="s">
        <v>265</v>
      </c>
      <c r="C58" s="1447" t="s">
        <v>37</v>
      </c>
      <c r="D58" s="1448"/>
      <c r="E58" s="1413"/>
      <c r="F58" s="1414"/>
      <c r="G58" s="1414">
        <f>G59+G75+G63+G67+G71</f>
        <v>0</v>
      </c>
      <c r="H58" s="1440">
        <f t="shared" ref="H58:P58" si="15">H59+H75+H63+H67+H71</f>
        <v>0</v>
      </c>
      <c r="I58" s="1441">
        <f t="shared" si="15"/>
        <v>0</v>
      </c>
      <c r="J58" s="1414">
        <f t="shared" si="15"/>
        <v>0</v>
      </c>
      <c r="K58" s="1440">
        <f t="shared" si="15"/>
        <v>0</v>
      </c>
      <c r="L58" s="1441">
        <f t="shared" si="15"/>
        <v>0</v>
      </c>
      <c r="M58" s="1415">
        <f t="shared" si="15"/>
        <v>0</v>
      </c>
      <c r="N58" s="1452">
        <f t="shared" si="15"/>
        <v>0</v>
      </c>
      <c r="O58" s="1441">
        <f t="shared" si="15"/>
        <v>0</v>
      </c>
      <c r="P58" s="1443">
        <f t="shared" si="15"/>
        <v>0</v>
      </c>
    </row>
    <row r="59">
      <c r="B59" s="1449" t="s">
        <v>605</v>
      </c>
      <c r="C59" s="1450" t="s">
        <v>39</v>
      </c>
      <c r="D59" s="1451"/>
      <c r="E59" s="1413"/>
      <c r="F59" s="1414"/>
      <c r="G59" s="1422">
        <f t="shared" ref="G59:P59" si="16">SUM(G60:G62)</f>
        <v>0</v>
      </c>
      <c r="H59" s="1423">
        <f t="shared" si="16"/>
        <v>0</v>
      </c>
      <c r="I59" s="1424">
        <f t="shared" si="16"/>
        <v>0</v>
      </c>
      <c r="J59" s="1422">
        <f t="shared" si="16"/>
        <v>0</v>
      </c>
      <c r="K59" s="1423">
        <f t="shared" si="16"/>
        <v>0</v>
      </c>
      <c r="L59" s="1424">
        <f t="shared" si="16"/>
        <v>0</v>
      </c>
      <c r="M59" s="1425">
        <f t="shared" si="16"/>
        <v>0</v>
      </c>
      <c r="N59" s="1422">
        <f t="shared" si="16"/>
        <v>0</v>
      </c>
      <c r="O59" s="1426">
        <f t="shared" si="16"/>
        <v>0</v>
      </c>
      <c r="P59" s="1426">
        <f t="shared" si="16"/>
        <v>0</v>
      </c>
    </row>
    <row r="60">
      <c r="B60" s="1427"/>
      <c r="C60" s="1428" t="s">
        <v>1364</v>
      </c>
      <c r="D60" s="1429"/>
      <c r="E60" s="1430"/>
      <c r="F60" s="1431"/>
      <c r="G60" s="1432"/>
      <c r="H60" s="1433"/>
      <c r="I60" s="1434"/>
      <c r="J60" s="1432"/>
      <c r="K60" s="1433"/>
      <c r="L60" s="1434"/>
      <c r="M60" s="1435"/>
      <c r="N60" s="1432"/>
      <c r="O60" s="1436"/>
      <c r="P60" s="1436"/>
    </row>
    <row r="61">
      <c r="B61" s="1427"/>
      <c r="C61" s="1428" t="s">
        <v>1364</v>
      </c>
      <c r="D61" s="1429"/>
      <c r="E61" s="1430"/>
      <c r="F61" s="1431"/>
      <c r="G61" s="1432"/>
      <c r="H61" s="1433"/>
      <c r="I61" s="1434"/>
      <c r="J61" s="1432"/>
      <c r="K61" s="1433"/>
      <c r="L61" s="1434"/>
      <c r="M61" s="1435"/>
      <c r="N61" s="1432"/>
      <c r="O61" s="1436"/>
      <c r="P61" s="1436"/>
    </row>
    <row r="62">
      <c r="B62" s="1427"/>
      <c r="C62" s="1428" t="s">
        <v>1364</v>
      </c>
      <c r="D62" s="1429"/>
      <c r="E62" s="1430"/>
      <c r="F62" s="1431"/>
      <c r="G62" s="1432"/>
      <c r="H62" s="1433"/>
      <c r="I62" s="1434"/>
      <c r="J62" s="1432"/>
      <c r="K62" s="1433"/>
      <c r="L62" s="1434"/>
      <c r="M62" s="1435"/>
      <c r="N62" s="1432"/>
      <c r="O62" s="1436"/>
      <c r="P62" s="1436"/>
    </row>
    <row r="63">
      <c r="B63" s="1449" t="s">
        <v>606</v>
      </c>
      <c r="C63" s="1450" t="s">
        <v>42</v>
      </c>
      <c r="D63" s="1451"/>
      <c r="E63" s="1413"/>
      <c r="F63" s="1414"/>
      <c r="G63" s="1422">
        <f t="shared" ref="G63:P63" si="17">SUM(G64:G66)</f>
        <v>0</v>
      </c>
      <c r="H63" s="1423">
        <f t="shared" si="17"/>
        <v>0</v>
      </c>
      <c r="I63" s="1424">
        <f t="shared" si="17"/>
        <v>0</v>
      </c>
      <c r="J63" s="1422">
        <f t="shared" si="17"/>
        <v>0</v>
      </c>
      <c r="K63" s="1423">
        <f t="shared" si="17"/>
        <v>0</v>
      </c>
      <c r="L63" s="1424">
        <f t="shared" si="17"/>
        <v>0</v>
      </c>
      <c r="M63" s="1425">
        <f t="shared" si="17"/>
        <v>0</v>
      </c>
      <c r="N63" s="1422">
        <f t="shared" si="17"/>
        <v>0</v>
      </c>
      <c r="O63" s="1426">
        <f t="shared" si="17"/>
        <v>0</v>
      </c>
      <c r="P63" s="1426">
        <f t="shared" si="17"/>
        <v>0</v>
      </c>
    </row>
    <row r="64">
      <c r="B64" s="1427"/>
      <c r="C64" s="1428" t="s">
        <v>1364</v>
      </c>
      <c r="D64" s="1429"/>
      <c r="E64" s="1430"/>
      <c r="F64" s="1431"/>
      <c r="G64" s="1432"/>
      <c r="H64" s="1433"/>
      <c r="I64" s="1434"/>
      <c r="J64" s="1432"/>
      <c r="K64" s="1433"/>
      <c r="L64" s="1434"/>
      <c r="M64" s="1435"/>
      <c r="N64" s="1432"/>
      <c r="O64" s="1436"/>
      <c r="P64" s="1436"/>
    </row>
    <row r="65">
      <c r="B65" s="1427"/>
      <c r="C65" s="1428" t="s">
        <v>1364</v>
      </c>
      <c r="D65" s="1429"/>
      <c r="E65" s="1430"/>
      <c r="F65" s="1431"/>
      <c r="G65" s="1432"/>
      <c r="H65" s="1433"/>
      <c r="I65" s="1434"/>
      <c r="J65" s="1432"/>
      <c r="K65" s="1433"/>
      <c r="L65" s="1434"/>
      <c r="M65" s="1435"/>
      <c r="N65" s="1432"/>
      <c r="O65" s="1436"/>
      <c r="P65" s="1436"/>
    </row>
    <row r="66">
      <c r="B66" s="1427"/>
      <c r="C66" s="1428" t="s">
        <v>1364</v>
      </c>
      <c r="D66" s="1429"/>
      <c r="E66" s="1430"/>
      <c r="F66" s="1431"/>
      <c r="G66" s="1432"/>
      <c r="H66" s="1433"/>
      <c r="I66" s="1434"/>
      <c r="J66" s="1432"/>
      <c r="K66" s="1433"/>
      <c r="L66" s="1434"/>
      <c r="M66" s="1435"/>
      <c r="N66" s="1432"/>
      <c r="O66" s="1436"/>
      <c r="P66" s="1436"/>
    </row>
    <row r="67" ht="33" customHeight="1">
      <c r="B67" s="1449" t="s">
        <v>607</v>
      </c>
      <c r="C67" s="1450" t="s">
        <v>45</v>
      </c>
      <c r="D67" s="1451"/>
      <c r="E67" s="1413"/>
      <c r="F67" s="1414"/>
      <c r="G67" s="1422">
        <f t="shared" ref="G67:P67" si="18">SUM(G68:G70)</f>
        <v>0</v>
      </c>
      <c r="H67" s="1423">
        <f t="shared" si="18"/>
        <v>0</v>
      </c>
      <c r="I67" s="1424">
        <f t="shared" si="18"/>
        <v>0</v>
      </c>
      <c r="J67" s="1422">
        <f t="shared" si="18"/>
        <v>0</v>
      </c>
      <c r="K67" s="1423">
        <f t="shared" si="18"/>
        <v>0</v>
      </c>
      <c r="L67" s="1424">
        <f t="shared" si="18"/>
        <v>0</v>
      </c>
      <c r="M67" s="1425">
        <f t="shared" si="18"/>
        <v>0</v>
      </c>
      <c r="N67" s="1422">
        <f t="shared" si="18"/>
        <v>0</v>
      </c>
      <c r="O67" s="1426">
        <f t="shared" si="18"/>
        <v>0</v>
      </c>
      <c r="P67" s="1426">
        <f t="shared" si="18"/>
        <v>0</v>
      </c>
    </row>
    <row r="68">
      <c r="B68" s="1427"/>
      <c r="C68" s="1428" t="s">
        <v>1364</v>
      </c>
      <c r="D68" s="1429"/>
      <c r="E68" s="1430"/>
      <c r="F68" s="1431"/>
      <c r="G68" s="1432"/>
      <c r="H68" s="1433"/>
      <c r="I68" s="1434"/>
      <c r="J68" s="1432"/>
      <c r="K68" s="1433"/>
      <c r="L68" s="1434"/>
      <c r="M68" s="1435"/>
      <c r="N68" s="1432"/>
      <c r="O68" s="1436"/>
      <c r="P68" s="1436"/>
    </row>
    <row r="69">
      <c r="B69" s="1427"/>
      <c r="C69" s="1428" t="s">
        <v>1364</v>
      </c>
      <c r="D69" s="1429"/>
      <c r="E69" s="1430"/>
      <c r="F69" s="1431"/>
      <c r="G69" s="1432"/>
      <c r="H69" s="1433"/>
      <c r="I69" s="1434"/>
      <c r="J69" s="1432"/>
      <c r="K69" s="1433"/>
      <c r="L69" s="1434"/>
      <c r="M69" s="1435"/>
      <c r="N69" s="1432"/>
      <c r="O69" s="1436"/>
      <c r="P69" s="1436"/>
    </row>
    <row r="70">
      <c r="B70" s="1427"/>
      <c r="C70" s="1428" t="s">
        <v>1364</v>
      </c>
      <c r="D70" s="1429"/>
      <c r="E70" s="1430"/>
      <c r="F70" s="1431"/>
      <c r="G70" s="1432"/>
      <c r="H70" s="1433"/>
      <c r="I70" s="1434"/>
      <c r="J70" s="1432"/>
      <c r="K70" s="1433"/>
      <c r="L70" s="1434"/>
      <c r="M70" s="1435"/>
      <c r="N70" s="1432"/>
      <c r="O70" s="1436"/>
      <c r="P70" s="1436"/>
    </row>
    <row r="71" ht="25.5">
      <c r="B71" s="1449" t="s">
        <v>608</v>
      </c>
      <c r="C71" s="1450" t="s">
        <v>47</v>
      </c>
      <c r="D71" s="1451"/>
      <c r="E71" s="1413"/>
      <c r="F71" s="1414"/>
      <c r="G71" s="1422">
        <f t="shared" ref="G71:P71" si="19">SUM(G72:G74)</f>
        <v>0</v>
      </c>
      <c r="H71" s="1423">
        <f t="shared" si="19"/>
        <v>0</v>
      </c>
      <c r="I71" s="1424">
        <f t="shared" si="19"/>
        <v>0</v>
      </c>
      <c r="J71" s="1422">
        <f t="shared" si="19"/>
        <v>0</v>
      </c>
      <c r="K71" s="1423">
        <f t="shared" si="19"/>
        <v>0</v>
      </c>
      <c r="L71" s="1424">
        <f t="shared" si="19"/>
        <v>0</v>
      </c>
      <c r="M71" s="1425">
        <f t="shared" si="19"/>
        <v>0</v>
      </c>
      <c r="N71" s="1422">
        <f t="shared" si="19"/>
        <v>0</v>
      </c>
      <c r="O71" s="1426">
        <f t="shared" si="19"/>
        <v>0</v>
      </c>
      <c r="P71" s="1426">
        <f t="shared" si="19"/>
        <v>0</v>
      </c>
    </row>
    <row r="72">
      <c r="B72" s="1427"/>
      <c r="C72" s="1428" t="s">
        <v>1364</v>
      </c>
      <c r="D72" s="1429"/>
      <c r="E72" s="1430"/>
      <c r="F72" s="1431"/>
      <c r="G72" s="1432"/>
      <c r="H72" s="1433"/>
      <c r="I72" s="1434"/>
      <c r="J72" s="1432"/>
      <c r="K72" s="1433"/>
      <c r="L72" s="1434"/>
      <c r="M72" s="1435"/>
      <c r="N72" s="1432"/>
      <c r="O72" s="1436"/>
      <c r="P72" s="1436"/>
    </row>
    <row r="73">
      <c r="B73" s="1427"/>
      <c r="C73" s="1428" t="s">
        <v>1364</v>
      </c>
      <c r="D73" s="1429"/>
      <c r="E73" s="1430"/>
      <c r="F73" s="1431"/>
      <c r="G73" s="1432"/>
      <c r="H73" s="1433"/>
      <c r="I73" s="1434"/>
      <c r="J73" s="1432"/>
      <c r="K73" s="1433"/>
      <c r="L73" s="1434"/>
      <c r="M73" s="1435"/>
      <c r="N73" s="1432"/>
      <c r="O73" s="1436"/>
      <c r="P73" s="1436"/>
    </row>
    <row r="74">
      <c r="B74" s="1427"/>
      <c r="C74" s="1428" t="s">
        <v>1364</v>
      </c>
      <c r="D74" s="1429"/>
      <c r="E74" s="1430"/>
      <c r="F74" s="1431"/>
      <c r="G74" s="1432"/>
      <c r="H74" s="1433"/>
      <c r="I74" s="1434"/>
      <c r="J74" s="1432"/>
      <c r="K74" s="1433"/>
      <c r="L74" s="1434"/>
      <c r="M74" s="1435"/>
      <c r="N74" s="1432"/>
      <c r="O74" s="1436"/>
      <c r="P74" s="1436"/>
    </row>
    <row r="75" ht="25.5">
      <c r="B75" s="1453" t="s">
        <v>609</v>
      </c>
      <c r="C75" s="1454" t="s">
        <v>610</v>
      </c>
      <c r="D75" s="1455"/>
      <c r="E75" s="1413"/>
      <c r="F75" s="1414"/>
      <c r="G75" s="1422">
        <f t="shared" ref="G75:P75" si="20">SUM(G76:G78)</f>
        <v>0</v>
      </c>
      <c r="H75" s="1423">
        <f t="shared" si="20"/>
        <v>0</v>
      </c>
      <c r="I75" s="1424">
        <f t="shared" si="20"/>
        <v>0</v>
      </c>
      <c r="J75" s="1422">
        <f t="shared" si="20"/>
        <v>0</v>
      </c>
      <c r="K75" s="1423">
        <f t="shared" si="20"/>
        <v>0</v>
      </c>
      <c r="L75" s="1424">
        <f t="shared" si="20"/>
        <v>0</v>
      </c>
      <c r="M75" s="1425">
        <f t="shared" si="20"/>
        <v>0</v>
      </c>
      <c r="N75" s="1422">
        <f t="shared" si="20"/>
        <v>0</v>
      </c>
      <c r="O75" s="1426">
        <f t="shared" si="20"/>
        <v>0</v>
      </c>
      <c r="P75" s="1426">
        <f t="shared" si="20"/>
        <v>0</v>
      </c>
    </row>
    <row r="76">
      <c r="B76" s="1427"/>
      <c r="C76" s="1428" t="s">
        <v>1364</v>
      </c>
      <c r="D76" s="1429"/>
      <c r="E76" s="1430"/>
      <c r="F76" s="1431"/>
      <c r="G76" s="1432"/>
      <c r="H76" s="1433"/>
      <c r="I76" s="1434"/>
      <c r="J76" s="1432"/>
      <c r="K76" s="1433"/>
      <c r="L76" s="1434"/>
      <c r="M76" s="1435"/>
      <c r="N76" s="1432"/>
      <c r="O76" s="1436"/>
      <c r="P76" s="1436"/>
    </row>
    <row r="77">
      <c r="B77" s="1427"/>
      <c r="C77" s="1428" t="s">
        <v>1364</v>
      </c>
      <c r="D77" s="1429"/>
      <c r="E77" s="1430"/>
      <c r="F77" s="1431"/>
      <c r="G77" s="1432"/>
      <c r="H77" s="1433"/>
      <c r="I77" s="1434"/>
      <c r="J77" s="1432"/>
      <c r="K77" s="1433"/>
      <c r="L77" s="1434"/>
      <c r="M77" s="1435"/>
      <c r="N77" s="1432"/>
      <c r="O77" s="1436"/>
      <c r="P77" s="1436"/>
    </row>
    <row r="78">
      <c r="B78" s="1427"/>
      <c r="C78" s="1428" t="s">
        <v>1364</v>
      </c>
      <c r="D78" s="1429"/>
      <c r="E78" s="1430"/>
      <c r="F78" s="1431"/>
      <c r="G78" s="1432"/>
      <c r="H78" s="1433"/>
      <c r="I78" s="1434"/>
      <c r="J78" s="1432"/>
      <c r="K78" s="1433"/>
      <c r="L78" s="1434"/>
      <c r="M78" s="1435"/>
      <c r="N78" s="1432"/>
      <c r="O78" s="1436"/>
      <c r="P78" s="1436"/>
    </row>
    <row r="79">
      <c r="B79" s="1456" t="s">
        <v>267</v>
      </c>
      <c r="C79" s="1457" t="s">
        <v>53</v>
      </c>
      <c r="D79" s="1458"/>
      <c r="E79" s="1459"/>
      <c r="F79" s="1460"/>
      <c r="G79" s="1452">
        <f>G80+G84</f>
        <v>0</v>
      </c>
      <c r="H79" s="1440">
        <f t="shared" ref="H79:P79" si="21">H80+H84</f>
        <v>0</v>
      </c>
      <c r="I79" s="1442">
        <f t="shared" si="21"/>
        <v>0</v>
      </c>
      <c r="J79" s="1452">
        <f t="shared" si="21"/>
        <v>0</v>
      </c>
      <c r="K79" s="1440">
        <f t="shared" si="21"/>
        <v>0</v>
      </c>
      <c r="L79" s="1442">
        <f t="shared" si="21"/>
        <v>0</v>
      </c>
      <c r="M79" s="1459">
        <f t="shared" si="21"/>
        <v>0</v>
      </c>
      <c r="N79" s="1452">
        <f t="shared" si="21"/>
        <v>0</v>
      </c>
      <c r="O79" s="1461">
        <f t="shared" si="21"/>
        <v>0</v>
      </c>
      <c r="P79" s="1461">
        <f t="shared" si="21"/>
        <v>0</v>
      </c>
    </row>
    <row r="80">
      <c r="B80" s="1462" t="s">
        <v>269</v>
      </c>
      <c r="C80" s="1450" t="s">
        <v>55</v>
      </c>
      <c r="D80" s="1455"/>
      <c r="E80" s="1463"/>
      <c r="F80" s="1464"/>
      <c r="G80" s="1422">
        <f t="shared" ref="G80:P80" si="22">SUM(G81:G83)</f>
        <v>0</v>
      </c>
      <c r="H80" s="1423">
        <f t="shared" si="22"/>
        <v>0</v>
      </c>
      <c r="I80" s="1424">
        <f t="shared" si="22"/>
        <v>0</v>
      </c>
      <c r="J80" s="1422">
        <f t="shared" si="22"/>
        <v>0</v>
      </c>
      <c r="K80" s="1423">
        <f t="shared" si="22"/>
        <v>0</v>
      </c>
      <c r="L80" s="1424">
        <f t="shared" si="22"/>
        <v>0</v>
      </c>
      <c r="M80" s="1425">
        <f t="shared" si="22"/>
        <v>0</v>
      </c>
      <c r="N80" s="1422">
        <f t="shared" si="22"/>
        <v>0</v>
      </c>
      <c r="O80" s="1426">
        <f t="shared" si="22"/>
        <v>0</v>
      </c>
      <c r="P80" s="1426">
        <f t="shared" si="22"/>
        <v>0</v>
      </c>
    </row>
    <row r="81">
      <c r="B81" s="1427"/>
      <c r="C81" s="1428" t="s">
        <v>1364</v>
      </c>
      <c r="D81" s="1429"/>
      <c r="E81" s="1465"/>
      <c r="F81" s="1466"/>
      <c r="G81" s="1467"/>
      <c r="H81" s="1468"/>
      <c r="I81" s="1469"/>
      <c r="J81" s="1467"/>
      <c r="K81" s="1468"/>
      <c r="L81" s="1469"/>
      <c r="M81" s="1470"/>
      <c r="N81" s="1467"/>
      <c r="O81" s="1471"/>
      <c r="P81" s="1471"/>
    </row>
    <row r="82">
      <c r="B82" s="1427"/>
      <c r="C82" s="1428" t="s">
        <v>1364</v>
      </c>
      <c r="D82" s="1429"/>
      <c r="E82" s="1465"/>
      <c r="F82" s="1466"/>
      <c r="G82" s="1467"/>
      <c r="H82" s="1468"/>
      <c r="I82" s="1469"/>
      <c r="J82" s="1467"/>
      <c r="K82" s="1468"/>
      <c r="L82" s="1469"/>
      <c r="M82" s="1470"/>
      <c r="N82" s="1467"/>
      <c r="O82" s="1471"/>
      <c r="P82" s="1471"/>
    </row>
    <row r="83">
      <c r="B83" s="1427"/>
      <c r="C83" s="1428" t="s">
        <v>1364</v>
      </c>
      <c r="D83" s="1429"/>
      <c r="E83" s="1465"/>
      <c r="F83" s="1466"/>
      <c r="G83" s="1472"/>
      <c r="H83" s="1473"/>
      <c r="I83" s="1474"/>
      <c r="J83" s="1472"/>
      <c r="K83" s="1473"/>
      <c r="L83" s="1474"/>
      <c r="M83" s="1475"/>
      <c r="N83" s="1472"/>
      <c r="O83" s="1476"/>
      <c r="P83" s="1476"/>
    </row>
    <row r="84" ht="25.5">
      <c r="B84" s="1477" t="s">
        <v>271</v>
      </c>
      <c r="C84" s="1450" t="s">
        <v>57</v>
      </c>
      <c r="D84" s="1451"/>
      <c r="E84" s="1459"/>
      <c r="F84" s="1460"/>
      <c r="G84" s="1422">
        <f t="shared" ref="G84:P84" si="23">SUM(G85:G87)</f>
        <v>0</v>
      </c>
      <c r="H84" s="1423">
        <f t="shared" si="23"/>
        <v>0</v>
      </c>
      <c r="I84" s="1424">
        <f t="shared" si="23"/>
        <v>0</v>
      </c>
      <c r="J84" s="1422">
        <f t="shared" si="23"/>
        <v>0</v>
      </c>
      <c r="K84" s="1423">
        <f t="shared" si="23"/>
        <v>0</v>
      </c>
      <c r="L84" s="1424">
        <f t="shared" si="23"/>
        <v>0</v>
      </c>
      <c r="M84" s="1425">
        <f t="shared" si="23"/>
        <v>0</v>
      </c>
      <c r="N84" s="1422">
        <f t="shared" si="23"/>
        <v>0</v>
      </c>
      <c r="O84" s="1426">
        <f t="shared" si="23"/>
        <v>0</v>
      </c>
      <c r="P84" s="1426">
        <f t="shared" si="23"/>
        <v>0</v>
      </c>
    </row>
    <row r="85">
      <c r="B85" s="1478"/>
      <c r="C85" s="1428" t="s">
        <v>1364</v>
      </c>
      <c r="D85" s="1429"/>
      <c r="E85" s="1479"/>
      <c r="F85" s="1480"/>
      <c r="G85" s="1472"/>
      <c r="H85" s="1473"/>
      <c r="I85" s="1474"/>
      <c r="J85" s="1472"/>
      <c r="K85" s="1473"/>
      <c r="L85" s="1474"/>
      <c r="M85" s="1475"/>
      <c r="N85" s="1472"/>
      <c r="O85" s="1476"/>
      <c r="P85" s="1476"/>
    </row>
    <row r="86">
      <c r="B86" s="1478"/>
      <c r="C86" s="1428" t="s">
        <v>1364</v>
      </c>
      <c r="D86" s="1429"/>
      <c r="E86" s="1479"/>
      <c r="F86" s="1480"/>
      <c r="G86" s="1472"/>
      <c r="H86" s="1473"/>
      <c r="I86" s="1474"/>
      <c r="J86" s="1472"/>
      <c r="K86" s="1473"/>
      <c r="L86" s="1474"/>
      <c r="M86" s="1475"/>
      <c r="N86" s="1472"/>
      <c r="O86" s="1476"/>
      <c r="P86" s="1476"/>
    </row>
    <row r="87">
      <c r="B87" s="1478"/>
      <c r="C87" s="1428" t="s">
        <v>1364</v>
      </c>
      <c r="D87" s="1429"/>
      <c r="E87" s="1479"/>
      <c r="F87" s="1480"/>
      <c r="G87" s="1472"/>
      <c r="H87" s="1473"/>
      <c r="I87" s="1474"/>
      <c r="J87" s="1472"/>
      <c r="K87" s="1473"/>
      <c r="L87" s="1474"/>
      <c r="M87" s="1475"/>
      <c r="N87" s="1472"/>
      <c r="O87" s="1476"/>
      <c r="P87" s="1476"/>
    </row>
    <row r="88">
      <c r="B88" s="1481" t="s">
        <v>275</v>
      </c>
      <c r="C88" s="1447" t="s">
        <v>611</v>
      </c>
      <c r="D88" s="1448"/>
      <c r="E88" s="1459"/>
      <c r="F88" s="1460"/>
      <c r="G88" s="1422">
        <f t="shared" ref="G88:P88" si="24">SUM(G89:G91)</f>
        <v>0</v>
      </c>
      <c r="H88" s="1423">
        <f t="shared" si="24"/>
        <v>0</v>
      </c>
      <c r="I88" s="1424">
        <f t="shared" si="24"/>
        <v>0</v>
      </c>
      <c r="J88" s="1422">
        <f t="shared" si="24"/>
        <v>0</v>
      </c>
      <c r="K88" s="1423">
        <f t="shared" si="24"/>
        <v>0</v>
      </c>
      <c r="L88" s="1424">
        <f t="shared" si="24"/>
        <v>0</v>
      </c>
      <c r="M88" s="1425">
        <f t="shared" si="24"/>
        <v>0</v>
      </c>
      <c r="N88" s="1422">
        <f t="shared" si="24"/>
        <v>0</v>
      </c>
      <c r="O88" s="1426">
        <f t="shared" si="24"/>
        <v>0</v>
      </c>
      <c r="P88" s="1426">
        <f t="shared" si="24"/>
        <v>0</v>
      </c>
    </row>
    <row r="89">
      <c r="B89" s="1478"/>
      <c r="C89" s="1428" t="s">
        <v>1364</v>
      </c>
      <c r="D89" s="1429"/>
      <c r="E89" s="1479"/>
      <c r="F89" s="1480"/>
      <c r="G89" s="1472"/>
      <c r="H89" s="1473"/>
      <c r="I89" s="1474"/>
      <c r="J89" s="1472"/>
      <c r="K89" s="1473"/>
      <c r="L89" s="1474"/>
      <c r="M89" s="1475"/>
      <c r="N89" s="1472"/>
      <c r="O89" s="1476"/>
      <c r="P89" s="1476"/>
    </row>
    <row r="90">
      <c r="B90" s="1427"/>
      <c r="C90" s="1428" t="s">
        <v>1364</v>
      </c>
      <c r="D90" s="1429"/>
      <c r="E90" s="1479"/>
      <c r="F90" s="1480"/>
      <c r="G90" s="1472"/>
      <c r="H90" s="1473"/>
      <c r="I90" s="1474"/>
      <c r="J90" s="1472"/>
      <c r="K90" s="1473"/>
      <c r="L90" s="1474"/>
      <c r="M90" s="1475"/>
      <c r="N90" s="1472"/>
      <c r="O90" s="1476"/>
      <c r="P90" s="1476"/>
    </row>
    <row r="91">
      <c r="B91" s="1427"/>
      <c r="C91" s="1428" t="s">
        <v>1364</v>
      </c>
      <c r="D91" s="1429"/>
      <c r="E91" s="1479"/>
      <c r="F91" s="1480"/>
      <c r="G91" s="1472"/>
      <c r="H91" s="1473"/>
      <c r="I91" s="1474"/>
      <c r="J91" s="1472"/>
      <c r="K91" s="1473"/>
      <c r="L91" s="1474"/>
      <c r="M91" s="1475"/>
      <c r="N91" s="1472"/>
      <c r="O91" s="1476"/>
      <c r="P91" s="1476"/>
    </row>
    <row r="92" ht="16.5">
      <c r="B92" s="1402" t="s">
        <v>110</v>
      </c>
      <c r="C92" s="1403" t="s">
        <v>624</v>
      </c>
      <c r="D92" s="1402"/>
      <c r="E92" s="1404"/>
      <c r="F92" s="1405"/>
      <c r="G92" s="1406">
        <f t="shared" ref="G92:P92" si="25">G93+G106+G131+G140+G161+G170</f>
        <v>0</v>
      </c>
      <c r="H92" s="1407">
        <f t="shared" si="25"/>
        <v>0</v>
      </c>
      <c r="I92" s="1408">
        <f t="shared" si="25"/>
        <v>0</v>
      </c>
      <c r="J92" s="1406">
        <f t="shared" si="25"/>
        <v>0</v>
      </c>
      <c r="K92" s="1407">
        <f t="shared" si="25"/>
        <v>0</v>
      </c>
      <c r="L92" s="1408">
        <f t="shared" si="25"/>
        <v>0</v>
      </c>
      <c r="M92" s="1404">
        <f t="shared" si="25"/>
        <v>0</v>
      </c>
      <c r="N92" s="1406">
        <f t="shared" si="25"/>
        <v>0</v>
      </c>
      <c r="O92" s="1409">
        <f t="shared" si="25"/>
        <v>0</v>
      </c>
      <c r="P92" s="1409">
        <f t="shared" si="25"/>
        <v>0</v>
      </c>
    </row>
    <row r="93">
      <c r="B93" s="1410" t="s">
        <v>112</v>
      </c>
      <c r="C93" s="1411" t="s">
        <v>8</v>
      </c>
      <c r="D93" s="1412"/>
      <c r="E93" s="1413"/>
      <c r="F93" s="1414"/>
      <c r="G93" s="1415">
        <f t="shared" ref="G93:P93" si="26">G94+G98+G102</f>
        <v>0</v>
      </c>
      <c r="H93" s="1416">
        <f t="shared" si="26"/>
        <v>0</v>
      </c>
      <c r="I93" s="1417">
        <f t="shared" si="26"/>
        <v>0</v>
      </c>
      <c r="J93" s="1415">
        <f t="shared" si="26"/>
        <v>0</v>
      </c>
      <c r="K93" s="1416">
        <f t="shared" si="26"/>
        <v>0</v>
      </c>
      <c r="L93" s="1417">
        <f t="shared" si="26"/>
        <v>0</v>
      </c>
      <c r="M93" s="1413">
        <f t="shared" si="26"/>
        <v>0</v>
      </c>
      <c r="N93" s="1415">
        <f t="shared" si="26"/>
        <v>0</v>
      </c>
      <c r="O93" s="1418">
        <f t="shared" si="26"/>
        <v>0</v>
      </c>
      <c r="P93" s="1418">
        <f t="shared" si="26"/>
        <v>0</v>
      </c>
    </row>
    <row r="94">
      <c r="B94" s="1419" t="s">
        <v>114</v>
      </c>
      <c r="C94" s="1420" t="s">
        <v>10</v>
      </c>
      <c r="D94" s="1421"/>
      <c r="E94" s="1413"/>
      <c r="F94" s="1414"/>
      <c r="G94" s="1422">
        <f t="shared" ref="G94:P94" si="27">SUM(G95:G97)</f>
        <v>0</v>
      </c>
      <c r="H94" s="1423">
        <f t="shared" si="27"/>
        <v>0</v>
      </c>
      <c r="I94" s="1424">
        <f t="shared" si="27"/>
        <v>0</v>
      </c>
      <c r="J94" s="1422">
        <f t="shared" si="27"/>
        <v>0</v>
      </c>
      <c r="K94" s="1423">
        <f t="shared" si="27"/>
        <v>0</v>
      </c>
      <c r="L94" s="1424">
        <f t="shared" si="27"/>
        <v>0</v>
      </c>
      <c r="M94" s="1425">
        <f t="shared" si="27"/>
        <v>0</v>
      </c>
      <c r="N94" s="1422">
        <f t="shared" si="27"/>
        <v>0</v>
      </c>
      <c r="O94" s="1426">
        <f t="shared" si="27"/>
        <v>0</v>
      </c>
      <c r="P94" s="1426">
        <f t="shared" si="27"/>
        <v>0</v>
      </c>
    </row>
    <row r="95">
      <c r="B95" s="1427"/>
      <c r="C95" s="1428" t="s">
        <v>1364</v>
      </c>
      <c r="D95" s="1429"/>
      <c r="E95" s="1430"/>
      <c r="F95" s="1431"/>
      <c r="G95" s="1432"/>
      <c r="H95" s="1433"/>
      <c r="I95" s="1434"/>
      <c r="J95" s="1432"/>
      <c r="K95" s="1433"/>
      <c r="L95" s="1434"/>
      <c r="M95" s="1435"/>
      <c r="N95" s="1432"/>
      <c r="O95" s="1436"/>
      <c r="P95" s="1436"/>
    </row>
    <row r="96">
      <c r="B96" s="1427"/>
      <c r="C96" s="1428" t="s">
        <v>1364</v>
      </c>
      <c r="D96" s="1429"/>
      <c r="E96" s="1430"/>
      <c r="F96" s="1431"/>
      <c r="G96" s="1432"/>
      <c r="H96" s="1433"/>
      <c r="I96" s="1434"/>
      <c r="J96" s="1432"/>
      <c r="K96" s="1433"/>
      <c r="L96" s="1434"/>
      <c r="M96" s="1435"/>
      <c r="N96" s="1432"/>
      <c r="O96" s="1436"/>
      <c r="P96" s="1436"/>
    </row>
    <row r="97">
      <c r="B97" s="1427"/>
      <c r="C97" s="1428" t="s">
        <v>1364</v>
      </c>
      <c r="D97" s="1429"/>
      <c r="E97" s="1430"/>
      <c r="F97" s="1431"/>
      <c r="G97" s="1432"/>
      <c r="H97" s="1433"/>
      <c r="I97" s="1434"/>
      <c r="J97" s="1432"/>
      <c r="K97" s="1433"/>
      <c r="L97" s="1434"/>
      <c r="M97" s="1435"/>
      <c r="N97" s="1432"/>
      <c r="O97" s="1436"/>
      <c r="P97" s="1436"/>
    </row>
    <row r="98">
      <c r="B98" s="1419" t="s">
        <v>116</v>
      </c>
      <c r="C98" s="1420" t="s">
        <v>11</v>
      </c>
      <c r="D98" s="1421"/>
      <c r="E98" s="1413"/>
      <c r="F98" s="1414"/>
      <c r="G98" s="1422">
        <f t="shared" ref="G98:P98" si="28">SUM(G99:G101)</f>
        <v>0</v>
      </c>
      <c r="H98" s="1423">
        <f t="shared" si="28"/>
        <v>0</v>
      </c>
      <c r="I98" s="1424">
        <f t="shared" si="28"/>
        <v>0</v>
      </c>
      <c r="J98" s="1422">
        <f t="shared" si="28"/>
        <v>0</v>
      </c>
      <c r="K98" s="1423">
        <f t="shared" si="28"/>
        <v>0</v>
      </c>
      <c r="L98" s="1424">
        <f t="shared" si="28"/>
        <v>0</v>
      </c>
      <c r="M98" s="1425">
        <f t="shared" si="28"/>
        <v>0</v>
      </c>
      <c r="N98" s="1422">
        <f t="shared" si="28"/>
        <v>0</v>
      </c>
      <c r="O98" s="1426">
        <f t="shared" si="28"/>
        <v>0</v>
      </c>
      <c r="P98" s="1426">
        <f t="shared" si="28"/>
        <v>0</v>
      </c>
    </row>
    <row r="99">
      <c r="B99" s="1427"/>
      <c r="C99" s="1428" t="s">
        <v>1364</v>
      </c>
      <c r="D99" s="1429"/>
      <c r="E99" s="1430"/>
      <c r="F99" s="1431"/>
      <c r="G99" s="1432"/>
      <c r="H99" s="1433"/>
      <c r="I99" s="1434"/>
      <c r="J99" s="1432"/>
      <c r="K99" s="1433"/>
      <c r="L99" s="1434"/>
      <c r="M99" s="1435"/>
      <c r="N99" s="1432"/>
      <c r="O99" s="1436"/>
      <c r="P99" s="1436"/>
    </row>
    <row r="100">
      <c r="B100" s="1427"/>
      <c r="C100" s="1428" t="s">
        <v>1364</v>
      </c>
      <c r="D100" s="1429"/>
      <c r="E100" s="1430"/>
      <c r="F100" s="1431"/>
      <c r="G100" s="1432"/>
      <c r="H100" s="1433"/>
      <c r="I100" s="1434"/>
      <c r="J100" s="1432"/>
      <c r="K100" s="1433"/>
      <c r="L100" s="1434"/>
      <c r="M100" s="1435"/>
      <c r="N100" s="1432"/>
      <c r="O100" s="1436"/>
      <c r="P100" s="1436"/>
    </row>
    <row r="101">
      <c r="B101" s="1427"/>
      <c r="C101" s="1428" t="s">
        <v>1364</v>
      </c>
      <c r="D101" s="1429"/>
      <c r="E101" s="1430"/>
      <c r="F101" s="1431"/>
      <c r="G101" s="1432"/>
      <c r="H101" s="1433"/>
      <c r="I101" s="1434"/>
      <c r="J101" s="1432"/>
      <c r="K101" s="1433"/>
      <c r="L101" s="1434"/>
      <c r="M101" s="1435"/>
      <c r="N101" s="1432"/>
      <c r="O101" s="1436"/>
      <c r="P101" s="1436"/>
    </row>
    <row r="102">
      <c r="B102" s="1419" t="s">
        <v>118</v>
      </c>
      <c r="C102" s="1420" t="s">
        <v>13</v>
      </c>
      <c r="D102" s="1421"/>
      <c r="E102" s="1413"/>
      <c r="F102" s="1414"/>
      <c r="G102" s="1422">
        <f t="shared" ref="G102:P102" si="29">SUM(G103:G105)</f>
        <v>0</v>
      </c>
      <c r="H102" s="1423">
        <f t="shared" si="29"/>
        <v>0</v>
      </c>
      <c r="I102" s="1424">
        <f t="shared" si="29"/>
        <v>0</v>
      </c>
      <c r="J102" s="1422">
        <f t="shared" si="29"/>
        <v>0</v>
      </c>
      <c r="K102" s="1423">
        <f t="shared" si="29"/>
        <v>0</v>
      </c>
      <c r="L102" s="1424">
        <f t="shared" si="29"/>
        <v>0</v>
      </c>
      <c r="M102" s="1425">
        <f t="shared" si="29"/>
        <v>0</v>
      </c>
      <c r="N102" s="1422">
        <f t="shared" si="29"/>
        <v>0</v>
      </c>
      <c r="O102" s="1426">
        <f t="shared" si="29"/>
        <v>0</v>
      </c>
      <c r="P102" s="1426">
        <f t="shared" si="29"/>
        <v>0</v>
      </c>
    </row>
    <row r="103">
      <c r="B103" s="1427"/>
      <c r="C103" s="1428" t="s">
        <v>1364</v>
      </c>
      <c r="D103" s="1429"/>
      <c r="E103" s="1430"/>
      <c r="F103" s="1431"/>
      <c r="G103" s="1432"/>
      <c r="H103" s="1433"/>
      <c r="I103" s="1434"/>
      <c r="J103" s="1432"/>
      <c r="K103" s="1433"/>
      <c r="L103" s="1434"/>
      <c r="M103" s="1435"/>
      <c r="N103" s="1432"/>
      <c r="O103" s="1436"/>
      <c r="P103" s="1436"/>
    </row>
    <row r="104">
      <c r="B104" s="1427"/>
      <c r="C104" s="1428" t="s">
        <v>1364</v>
      </c>
      <c r="D104" s="1429"/>
      <c r="E104" s="1430"/>
      <c r="F104" s="1431"/>
      <c r="G104" s="1432"/>
      <c r="H104" s="1433"/>
      <c r="I104" s="1434"/>
      <c r="J104" s="1432"/>
      <c r="K104" s="1433"/>
      <c r="L104" s="1434"/>
      <c r="M104" s="1435"/>
      <c r="N104" s="1432"/>
      <c r="O104" s="1436"/>
      <c r="P104" s="1436"/>
    </row>
    <row r="105">
      <c r="B105" s="1427"/>
      <c r="C105" s="1428" t="s">
        <v>1364</v>
      </c>
      <c r="D105" s="1429"/>
      <c r="E105" s="1430"/>
      <c r="F105" s="1431"/>
      <c r="G105" s="1432"/>
      <c r="H105" s="1433"/>
      <c r="I105" s="1434"/>
      <c r="J105" s="1432"/>
      <c r="K105" s="1433"/>
      <c r="L105" s="1434"/>
      <c r="M105" s="1435"/>
      <c r="N105" s="1432"/>
      <c r="O105" s="1436"/>
      <c r="P105" s="1436"/>
    </row>
    <row r="106">
      <c r="B106" s="1437" t="s">
        <v>121</v>
      </c>
      <c r="C106" s="1438" t="s">
        <v>15</v>
      </c>
      <c r="D106" s="1439"/>
      <c r="E106" s="1413"/>
      <c r="F106" s="1414"/>
      <c r="G106" s="1414">
        <f>G107+G111+G115+G127+G119+G123</f>
        <v>0</v>
      </c>
      <c r="H106" s="1440">
        <f t="shared" ref="H106:P106" si="30">H107+H111+H115+H127+H119+H123</f>
        <v>0</v>
      </c>
      <c r="I106" s="1441">
        <f t="shared" si="30"/>
        <v>0</v>
      </c>
      <c r="J106" s="1414">
        <f t="shared" si="30"/>
        <v>0</v>
      </c>
      <c r="K106" s="1440">
        <f t="shared" si="30"/>
        <v>0</v>
      </c>
      <c r="L106" s="1441">
        <f t="shared" si="30"/>
        <v>0</v>
      </c>
      <c r="M106" s="1415">
        <f t="shared" si="30"/>
        <v>0</v>
      </c>
      <c r="N106" s="1452">
        <f t="shared" si="30"/>
        <v>0</v>
      </c>
      <c r="O106" s="1441">
        <f t="shared" si="30"/>
        <v>0</v>
      </c>
      <c r="P106" s="1443">
        <f t="shared" si="30"/>
        <v>0</v>
      </c>
    </row>
    <row r="107">
      <c r="B107" s="1419" t="s">
        <v>123</v>
      </c>
      <c r="C107" s="1420" t="s">
        <v>17</v>
      </c>
      <c r="D107" s="1421"/>
      <c r="E107" s="1413"/>
      <c r="F107" s="1414"/>
      <c r="G107" s="1422">
        <f t="shared" ref="G107:P107" si="31">SUM(G108:G110)</f>
        <v>0</v>
      </c>
      <c r="H107" s="1423">
        <f t="shared" si="31"/>
        <v>0</v>
      </c>
      <c r="I107" s="1424">
        <f t="shared" si="31"/>
        <v>0</v>
      </c>
      <c r="J107" s="1422">
        <f t="shared" si="31"/>
        <v>0</v>
      </c>
      <c r="K107" s="1423">
        <f t="shared" si="31"/>
        <v>0</v>
      </c>
      <c r="L107" s="1424">
        <f t="shared" si="31"/>
        <v>0</v>
      </c>
      <c r="M107" s="1425">
        <f t="shared" si="31"/>
        <v>0</v>
      </c>
      <c r="N107" s="1422">
        <f t="shared" si="31"/>
        <v>0</v>
      </c>
      <c r="O107" s="1426">
        <f t="shared" si="31"/>
        <v>0</v>
      </c>
      <c r="P107" s="1426">
        <f t="shared" si="31"/>
        <v>0</v>
      </c>
    </row>
    <row r="108">
      <c r="B108" s="1427"/>
      <c r="C108" s="1428" t="s">
        <v>1364</v>
      </c>
      <c r="D108" s="1429"/>
      <c r="E108" s="1430"/>
      <c r="F108" s="1431"/>
      <c r="G108" s="1432"/>
      <c r="H108" s="1433"/>
      <c r="I108" s="1434"/>
      <c r="J108" s="1432"/>
      <c r="K108" s="1433"/>
      <c r="L108" s="1434"/>
      <c r="M108" s="1435"/>
      <c r="N108" s="1444"/>
      <c r="O108" s="1445"/>
      <c r="P108" s="1445"/>
    </row>
    <row r="109">
      <c r="B109" s="1427"/>
      <c r="C109" s="1428" t="s">
        <v>1364</v>
      </c>
      <c r="D109" s="1429"/>
      <c r="E109" s="1430"/>
      <c r="F109" s="1431"/>
      <c r="G109" s="1432"/>
      <c r="H109" s="1433"/>
      <c r="I109" s="1434"/>
      <c r="J109" s="1432"/>
      <c r="K109" s="1433"/>
      <c r="L109" s="1434"/>
      <c r="M109" s="1435"/>
      <c r="N109" s="1444"/>
      <c r="O109" s="1445"/>
      <c r="P109" s="1445"/>
    </row>
    <row r="110">
      <c r="B110" s="1427"/>
      <c r="C110" s="1428" t="s">
        <v>1364</v>
      </c>
      <c r="D110" s="1429"/>
      <c r="E110" s="1430"/>
      <c r="F110" s="1431"/>
      <c r="G110" s="1432"/>
      <c r="H110" s="1433"/>
      <c r="I110" s="1434"/>
      <c r="J110" s="1432"/>
      <c r="K110" s="1433"/>
      <c r="L110" s="1434"/>
      <c r="M110" s="1435"/>
      <c r="N110" s="1444"/>
      <c r="O110" s="1445"/>
      <c r="P110" s="1445"/>
    </row>
    <row r="111">
      <c r="B111" s="1419" t="s">
        <v>125</v>
      </c>
      <c r="C111" s="1420" t="s">
        <v>600</v>
      </c>
      <c r="D111" s="1421"/>
      <c r="E111" s="1413"/>
      <c r="F111" s="1414"/>
      <c r="G111" s="1422">
        <f t="shared" ref="G111:P111" si="32">SUM(G112:G114)</f>
        <v>0</v>
      </c>
      <c r="H111" s="1423">
        <f t="shared" si="32"/>
        <v>0</v>
      </c>
      <c r="I111" s="1424">
        <f t="shared" si="32"/>
        <v>0</v>
      </c>
      <c r="J111" s="1422">
        <f t="shared" si="32"/>
        <v>0</v>
      </c>
      <c r="K111" s="1423">
        <f t="shared" si="32"/>
        <v>0</v>
      </c>
      <c r="L111" s="1424">
        <f t="shared" si="32"/>
        <v>0</v>
      </c>
      <c r="M111" s="1425">
        <f t="shared" si="32"/>
        <v>0</v>
      </c>
      <c r="N111" s="1422">
        <f t="shared" si="32"/>
        <v>0</v>
      </c>
      <c r="O111" s="1426">
        <f t="shared" si="32"/>
        <v>0</v>
      </c>
      <c r="P111" s="1426">
        <f t="shared" si="32"/>
        <v>0</v>
      </c>
    </row>
    <row r="112">
      <c r="B112" s="1427"/>
      <c r="C112" s="1428" t="s">
        <v>1364</v>
      </c>
      <c r="D112" s="1429"/>
      <c r="E112" s="1430"/>
      <c r="F112" s="1431"/>
      <c r="G112" s="1432"/>
      <c r="H112" s="1433"/>
      <c r="I112" s="1434"/>
      <c r="J112" s="1432"/>
      <c r="K112" s="1433"/>
      <c r="L112" s="1434"/>
      <c r="M112" s="1435"/>
      <c r="N112" s="1444"/>
      <c r="O112" s="1445"/>
      <c r="P112" s="1445"/>
    </row>
    <row r="113">
      <c r="B113" s="1427"/>
      <c r="C113" s="1428" t="s">
        <v>1364</v>
      </c>
      <c r="D113" s="1429"/>
      <c r="E113" s="1430"/>
      <c r="F113" s="1431"/>
      <c r="G113" s="1432"/>
      <c r="H113" s="1433"/>
      <c r="I113" s="1434"/>
      <c r="J113" s="1432"/>
      <c r="K113" s="1433"/>
      <c r="L113" s="1434"/>
      <c r="M113" s="1435"/>
      <c r="N113" s="1444"/>
      <c r="O113" s="1445"/>
      <c r="P113" s="1445"/>
    </row>
    <row r="114">
      <c r="B114" s="1427"/>
      <c r="C114" s="1428" t="s">
        <v>1364</v>
      </c>
      <c r="D114" s="1429"/>
      <c r="E114" s="1430"/>
      <c r="F114" s="1431"/>
      <c r="G114" s="1432"/>
      <c r="H114" s="1433"/>
      <c r="I114" s="1434"/>
      <c r="J114" s="1432"/>
      <c r="K114" s="1433"/>
      <c r="L114" s="1434"/>
      <c r="M114" s="1435"/>
      <c r="N114" s="1444"/>
      <c r="O114" s="1445"/>
      <c r="P114" s="1445"/>
    </row>
    <row r="115">
      <c r="B115" s="1419" t="s">
        <v>126</v>
      </c>
      <c r="C115" s="1420" t="s">
        <v>23</v>
      </c>
      <c r="D115" s="1421"/>
      <c r="E115" s="1413"/>
      <c r="F115" s="1414"/>
      <c r="G115" s="1422">
        <f t="shared" ref="G115:P115" si="33">SUM(G116:G118)</f>
        <v>0</v>
      </c>
      <c r="H115" s="1423">
        <f t="shared" si="33"/>
        <v>0</v>
      </c>
      <c r="I115" s="1424">
        <f t="shared" si="33"/>
        <v>0</v>
      </c>
      <c r="J115" s="1422">
        <f t="shared" si="33"/>
        <v>0</v>
      </c>
      <c r="K115" s="1423">
        <f t="shared" si="33"/>
        <v>0</v>
      </c>
      <c r="L115" s="1424">
        <f t="shared" si="33"/>
        <v>0</v>
      </c>
      <c r="M115" s="1425">
        <f t="shared" si="33"/>
        <v>0</v>
      </c>
      <c r="N115" s="1422">
        <f t="shared" si="33"/>
        <v>0</v>
      </c>
      <c r="O115" s="1426">
        <f t="shared" si="33"/>
        <v>0</v>
      </c>
      <c r="P115" s="1426">
        <f t="shared" si="33"/>
        <v>0</v>
      </c>
    </row>
    <row r="116">
      <c r="B116" s="1427"/>
      <c r="C116" s="1428" t="s">
        <v>1364</v>
      </c>
      <c r="D116" s="1429"/>
      <c r="E116" s="1430"/>
      <c r="F116" s="1431"/>
      <c r="G116" s="1432"/>
      <c r="H116" s="1433"/>
      <c r="I116" s="1434"/>
      <c r="J116" s="1432"/>
      <c r="K116" s="1433"/>
      <c r="L116" s="1434"/>
      <c r="M116" s="1435"/>
      <c r="N116" s="1444"/>
      <c r="O116" s="1445"/>
      <c r="P116" s="1445"/>
    </row>
    <row r="117">
      <c r="B117" s="1427"/>
      <c r="C117" s="1428" t="s">
        <v>1364</v>
      </c>
      <c r="D117" s="1429"/>
      <c r="E117" s="1430"/>
      <c r="F117" s="1431"/>
      <c r="G117" s="1432"/>
      <c r="H117" s="1433"/>
      <c r="I117" s="1434"/>
      <c r="J117" s="1432"/>
      <c r="K117" s="1433"/>
      <c r="L117" s="1434"/>
      <c r="M117" s="1435"/>
      <c r="N117" s="1444"/>
      <c r="O117" s="1445"/>
      <c r="P117" s="1445"/>
    </row>
    <row r="118">
      <c r="B118" s="1427"/>
      <c r="C118" s="1428" t="s">
        <v>1364</v>
      </c>
      <c r="D118" s="1429"/>
      <c r="E118" s="1430"/>
      <c r="F118" s="1431"/>
      <c r="G118" s="1432"/>
      <c r="H118" s="1433"/>
      <c r="I118" s="1434"/>
      <c r="J118" s="1432"/>
      <c r="K118" s="1433"/>
      <c r="L118" s="1434"/>
      <c r="M118" s="1435"/>
      <c r="N118" s="1444"/>
      <c r="O118" s="1445"/>
      <c r="P118" s="1445"/>
    </row>
    <row r="119">
      <c r="B119" s="1419" t="s">
        <v>616</v>
      </c>
      <c r="C119" s="1420" t="s">
        <v>25</v>
      </c>
      <c r="D119" s="1421"/>
      <c r="E119" s="1413"/>
      <c r="F119" s="1414"/>
      <c r="G119" s="1422">
        <f t="shared" ref="G119:P119" si="34">SUM(G120:G122)</f>
        <v>0</v>
      </c>
      <c r="H119" s="1423">
        <f t="shared" si="34"/>
        <v>0</v>
      </c>
      <c r="I119" s="1424">
        <f t="shared" si="34"/>
        <v>0</v>
      </c>
      <c r="J119" s="1422">
        <f t="shared" si="34"/>
        <v>0</v>
      </c>
      <c r="K119" s="1423">
        <f t="shared" si="34"/>
        <v>0</v>
      </c>
      <c r="L119" s="1424">
        <f t="shared" si="34"/>
        <v>0</v>
      </c>
      <c r="M119" s="1425">
        <f t="shared" si="34"/>
        <v>0</v>
      </c>
      <c r="N119" s="1422">
        <f t="shared" si="34"/>
        <v>0</v>
      </c>
      <c r="O119" s="1426">
        <f t="shared" si="34"/>
        <v>0</v>
      </c>
      <c r="P119" s="1426">
        <f t="shared" si="34"/>
        <v>0</v>
      </c>
    </row>
    <row r="120">
      <c r="B120" s="1427"/>
      <c r="C120" s="1428" t="s">
        <v>1364</v>
      </c>
      <c r="D120" s="1429"/>
      <c r="E120" s="1430"/>
      <c r="F120" s="1431"/>
      <c r="G120" s="1432"/>
      <c r="H120" s="1433"/>
      <c r="I120" s="1434"/>
      <c r="J120" s="1432"/>
      <c r="K120" s="1433"/>
      <c r="L120" s="1434"/>
      <c r="M120" s="1435"/>
      <c r="N120" s="1444"/>
      <c r="O120" s="1445"/>
      <c r="P120" s="1445"/>
    </row>
    <row r="121">
      <c r="B121" s="1427"/>
      <c r="C121" s="1428" t="s">
        <v>1364</v>
      </c>
      <c r="D121" s="1429"/>
      <c r="E121" s="1430"/>
      <c r="F121" s="1431"/>
      <c r="G121" s="1432"/>
      <c r="H121" s="1433"/>
      <c r="I121" s="1434"/>
      <c r="J121" s="1432"/>
      <c r="K121" s="1433"/>
      <c r="L121" s="1434"/>
      <c r="M121" s="1435"/>
      <c r="N121" s="1444"/>
      <c r="O121" s="1445"/>
      <c r="P121" s="1445"/>
    </row>
    <row r="122">
      <c r="B122" s="1427"/>
      <c r="C122" s="1428" t="s">
        <v>1364</v>
      </c>
      <c r="D122" s="1429"/>
      <c r="E122" s="1430"/>
      <c r="F122" s="1431"/>
      <c r="G122" s="1432"/>
      <c r="H122" s="1433"/>
      <c r="I122" s="1434"/>
      <c r="J122" s="1432"/>
      <c r="K122" s="1433"/>
      <c r="L122" s="1434"/>
      <c r="M122" s="1435"/>
      <c r="N122" s="1444"/>
      <c r="O122" s="1445"/>
      <c r="P122" s="1445"/>
    </row>
    <row r="123">
      <c r="B123" s="1419" t="s">
        <v>617</v>
      </c>
      <c r="C123" s="1420" t="s">
        <v>27</v>
      </c>
      <c r="D123" s="1421"/>
      <c r="E123" s="1413"/>
      <c r="F123" s="1414"/>
      <c r="G123" s="1422">
        <f t="shared" ref="G123:P123" si="35">SUM(G124:G126)</f>
        <v>0</v>
      </c>
      <c r="H123" s="1423">
        <f t="shared" si="35"/>
        <v>0</v>
      </c>
      <c r="I123" s="1424">
        <f t="shared" si="35"/>
        <v>0</v>
      </c>
      <c r="J123" s="1422">
        <f t="shared" si="35"/>
        <v>0</v>
      </c>
      <c r="K123" s="1423">
        <f t="shared" si="35"/>
        <v>0</v>
      </c>
      <c r="L123" s="1424">
        <f t="shared" si="35"/>
        <v>0</v>
      </c>
      <c r="M123" s="1425">
        <f t="shared" si="35"/>
        <v>0</v>
      </c>
      <c r="N123" s="1422">
        <f t="shared" si="35"/>
        <v>0</v>
      </c>
      <c r="O123" s="1426">
        <f t="shared" si="35"/>
        <v>0</v>
      </c>
      <c r="P123" s="1426">
        <f t="shared" si="35"/>
        <v>0</v>
      </c>
    </row>
    <row r="124">
      <c r="B124" s="1427"/>
      <c r="C124" s="1428" t="s">
        <v>1364</v>
      </c>
      <c r="D124" s="1429"/>
      <c r="E124" s="1430"/>
      <c r="F124" s="1431"/>
      <c r="G124" s="1432"/>
      <c r="H124" s="1433"/>
      <c r="I124" s="1434"/>
      <c r="J124" s="1432"/>
      <c r="K124" s="1433"/>
      <c r="L124" s="1434"/>
      <c r="M124" s="1435"/>
      <c r="N124" s="1444"/>
      <c r="O124" s="1445"/>
      <c r="P124" s="1445"/>
    </row>
    <row r="125">
      <c r="B125" s="1427"/>
      <c r="C125" s="1428" t="s">
        <v>1364</v>
      </c>
      <c r="D125" s="1429"/>
      <c r="E125" s="1430"/>
      <c r="F125" s="1431"/>
      <c r="G125" s="1432"/>
      <c r="H125" s="1433"/>
      <c r="I125" s="1434"/>
      <c r="J125" s="1432"/>
      <c r="K125" s="1433"/>
      <c r="L125" s="1434"/>
      <c r="M125" s="1435"/>
      <c r="N125" s="1444"/>
      <c r="O125" s="1445"/>
      <c r="P125" s="1445"/>
    </row>
    <row r="126">
      <c r="B126" s="1427"/>
      <c r="C126" s="1428" t="s">
        <v>1364</v>
      </c>
      <c r="D126" s="1429"/>
      <c r="E126" s="1430"/>
      <c r="F126" s="1431"/>
      <c r="G126" s="1432"/>
      <c r="H126" s="1433"/>
      <c r="I126" s="1434"/>
      <c r="J126" s="1432"/>
      <c r="K126" s="1433"/>
      <c r="L126" s="1434"/>
      <c r="M126" s="1435"/>
      <c r="N126" s="1444"/>
      <c r="O126" s="1445"/>
      <c r="P126" s="1445"/>
    </row>
    <row r="127" ht="51">
      <c r="B127" s="1419" t="s">
        <v>618</v>
      </c>
      <c r="C127" s="1420" t="s">
        <v>604</v>
      </c>
      <c r="D127" s="1421"/>
      <c r="E127" s="1413"/>
      <c r="F127" s="1414"/>
      <c r="G127" s="1422">
        <f t="shared" ref="G127:P127" si="36">SUM(G128:G130)</f>
        <v>0</v>
      </c>
      <c r="H127" s="1423">
        <f t="shared" si="36"/>
        <v>0</v>
      </c>
      <c r="I127" s="1424">
        <f t="shared" si="36"/>
        <v>0</v>
      </c>
      <c r="J127" s="1422">
        <f t="shared" si="36"/>
        <v>0</v>
      </c>
      <c r="K127" s="1423">
        <f t="shared" si="36"/>
        <v>0</v>
      </c>
      <c r="L127" s="1424">
        <f t="shared" si="36"/>
        <v>0</v>
      </c>
      <c r="M127" s="1425">
        <f t="shared" si="36"/>
        <v>0</v>
      </c>
      <c r="N127" s="1422">
        <f t="shared" si="36"/>
        <v>0</v>
      </c>
      <c r="O127" s="1426">
        <f t="shared" si="36"/>
        <v>0</v>
      </c>
      <c r="P127" s="1426">
        <f t="shared" si="36"/>
        <v>0</v>
      </c>
    </row>
    <row r="128">
      <c r="B128" s="1427"/>
      <c r="C128" s="1428" t="s">
        <v>1364</v>
      </c>
      <c r="D128" s="1429"/>
      <c r="E128" s="1430"/>
      <c r="F128" s="1431"/>
      <c r="G128" s="1432"/>
      <c r="H128" s="1433"/>
      <c r="I128" s="1434"/>
      <c r="J128" s="1432"/>
      <c r="K128" s="1433"/>
      <c r="L128" s="1434"/>
      <c r="M128" s="1435"/>
      <c r="N128" s="1444"/>
      <c r="O128" s="1445"/>
      <c r="P128" s="1445"/>
    </row>
    <row r="129">
      <c r="B129" s="1427"/>
      <c r="C129" s="1428" t="s">
        <v>1364</v>
      </c>
      <c r="D129" s="1429"/>
      <c r="E129" s="1430"/>
      <c r="F129" s="1431"/>
      <c r="G129" s="1432"/>
      <c r="H129" s="1433"/>
      <c r="I129" s="1434"/>
      <c r="J129" s="1432"/>
      <c r="K129" s="1433"/>
      <c r="L129" s="1434"/>
      <c r="M129" s="1435"/>
      <c r="N129" s="1444"/>
      <c r="O129" s="1445"/>
      <c r="P129" s="1445"/>
    </row>
    <row r="130">
      <c r="B130" s="1427"/>
      <c r="C130" s="1428" t="s">
        <v>1364</v>
      </c>
      <c r="D130" s="1429"/>
      <c r="E130" s="1430"/>
      <c r="F130" s="1431"/>
      <c r="G130" s="1432"/>
      <c r="H130" s="1433"/>
      <c r="I130" s="1434"/>
      <c r="J130" s="1432"/>
      <c r="K130" s="1433"/>
      <c r="L130" s="1434"/>
      <c r="M130" s="1435"/>
      <c r="N130" s="1444"/>
      <c r="O130" s="1445"/>
      <c r="P130" s="1445"/>
    </row>
    <row r="131">
      <c r="B131" s="1446" t="s">
        <v>295</v>
      </c>
      <c r="C131" s="1447" t="s">
        <v>31</v>
      </c>
      <c r="D131" s="1448"/>
      <c r="E131" s="1413"/>
      <c r="F131" s="1414"/>
      <c r="G131" s="1415">
        <f t="shared" ref="G131:P131" si="37">G132+G136</f>
        <v>0</v>
      </c>
      <c r="H131" s="1416">
        <f t="shared" si="37"/>
        <v>0</v>
      </c>
      <c r="I131" s="1417">
        <f t="shared" si="37"/>
        <v>0</v>
      </c>
      <c r="J131" s="1415">
        <f t="shared" si="37"/>
        <v>0</v>
      </c>
      <c r="K131" s="1416">
        <f t="shared" si="37"/>
        <v>0</v>
      </c>
      <c r="L131" s="1417">
        <f t="shared" si="37"/>
        <v>0</v>
      </c>
      <c r="M131" s="1413">
        <f t="shared" si="37"/>
        <v>0</v>
      </c>
      <c r="N131" s="1415">
        <f t="shared" si="37"/>
        <v>0</v>
      </c>
      <c r="O131" s="1418">
        <f t="shared" si="37"/>
        <v>0</v>
      </c>
      <c r="P131" s="1418">
        <f t="shared" si="37"/>
        <v>0</v>
      </c>
    </row>
    <row r="132" ht="51">
      <c r="B132" s="1449" t="s">
        <v>297</v>
      </c>
      <c r="C132" s="1450" t="s">
        <v>33</v>
      </c>
      <c r="D132" s="1451"/>
      <c r="E132" s="1413"/>
      <c r="F132" s="1414"/>
      <c r="G132" s="1422">
        <f t="shared" ref="G132:P132" si="38">SUM(G133:G135)</f>
        <v>0</v>
      </c>
      <c r="H132" s="1423">
        <f t="shared" si="38"/>
        <v>0</v>
      </c>
      <c r="I132" s="1424">
        <f t="shared" si="38"/>
        <v>0</v>
      </c>
      <c r="J132" s="1422">
        <f t="shared" si="38"/>
        <v>0</v>
      </c>
      <c r="K132" s="1423">
        <f t="shared" si="38"/>
        <v>0</v>
      </c>
      <c r="L132" s="1424">
        <f t="shared" si="38"/>
        <v>0</v>
      </c>
      <c r="M132" s="1425">
        <f t="shared" si="38"/>
        <v>0</v>
      </c>
      <c r="N132" s="1422">
        <f t="shared" si="38"/>
        <v>0</v>
      </c>
      <c r="O132" s="1426">
        <f t="shared" si="38"/>
        <v>0</v>
      </c>
      <c r="P132" s="1426">
        <f t="shared" si="38"/>
        <v>0</v>
      </c>
    </row>
    <row r="133">
      <c r="B133" s="1427"/>
      <c r="C133" s="1428" t="s">
        <v>1364</v>
      </c>
      <c r="D133" s="1429"/>
      <c r="E133" s="1479"/>
      <c r="F133" s="1480"/>
      <c r="G133" s="1432"/>
      <c r="H133" s="1433"/>
      <c r="I133" s="1434"/>
      <c r="J133" s="1432"/>
      <c r="K133" s="1433"/>
      <c r="L133" s="1434"/>
      <c r="M133" s="1435"/>
      <c r="N133" s="1444"/>
      <c r="O133" s="1445"/>
      <c r="P133" s="1445"/>
    </row>
    <row r="134">
      <c r="B134" s="1427"/>
      <c r="C134" s="1428" t="s">
        <v>1364</v>
      </c>
      <c r="D134" s="1429"/>
      <c r="E134" s="1430"/>
      <c r="F134" s="1431"/>
      <c r="G134" s="1432"/>
      <c r="H134" s="1433"/>
      <c r="I134" s="1434"/>
      <c r="J134" s="1432"/>
      <c r="K134" s="1433"/>
      <c r="L134" s="1434"/>
      <c r="M134" s="1435"/>
      <c r="N134" s="1444"/>
      <c r="O134" s="1445"/>
      <c r="P134" s="1445"/>
    </row>
    <row r="135">
      <c r="B135" s="1427"/>
      <c r="C135" s="1428" t="s">
        <v>1364</v>
      </c>
      <c r="D135" s="1429"/>
      <c r="E135" s="1430"/>
      <c r="F135" s="1431"/>
      <c r="G135" s="1432"/>
      <c r="H135" s="1433"/>
      <c r="I135" s="1434"/>
      <c r="J135" s="1432"/>
      <c r="K135" s="1433"/>
      <c r="L135" s="1434"/>
      <c r="M135" s="1435"/>
      <c r="N135" s="1444"/>
      <c r="O135" s="1445"/>
      <c r="P135" s="1445"/>
    </row>
    <row r="136">
      <c r="B136" s="1449" t="s">
        <v>298</v>
      </c>
      <c r="C136" s="1450" t="s">
        <v>35</v>
      </c>
      <c r="D136" s="1451"/>
      <c r="E136" s="1413"/>
      <c r="F136" s="1414"/>
      <c r="G136" s="1422">
        <f t="shared" ref="G136:P136" si="39">SUM(G137:G139)</f>
        <v>0</v>
      </c>
      <c r="H136" s="1423">
        <f t="shared" si="39"/>
        <v>0</v>
      </c>
      <c r="I136" s="1424">
        <f t="shared" si="39"/>
        <v>0</v>
      </c>
      <c r="J136" s="1422">
        <f t="shared" si="39"/>
        <v>0</v>
      </c>
      <c r="K136" s="1423">
        <f t="shared" si="39"/>
        <v>0</v>
      </c>
      <c r="L136" s="1424">
        <f t="shared" si="39"/>
        <v>0</v>
      </c>
      <c r="M136" s="1425">
        <f t="shared" si="39"/>
        <v>0</v>
      </c>
      <c r="N136" s="1422">
        <f t="shared" si="39"/>
        <v>0</v>
      </c>
      <c r="O136" s="1426">
        <f t="shared" si="39"/>
        <v>0</v>
      </c>
      <c r="P136" s="1426">
        <f t="shared" si="39"/>
        <v>0</v>
      </c>
    </row>
    <row r="137">
      <c r="B137" s="1427"/>
      <c r="C137" s="1428" t="s">
        <v>1364</v>
      </c>
      <c r="D137" s="1429"/>
      <c r="E137" s="1479"/>
      <c r="F137" s="1480"/>
      <c r="G137" s="1432"/>
      <c r="H137" s="1433"/>
      <c r="I137" s="1434"/>
      <c r="J137" s="1432"/>
      <c r="K137" s="1433"/>
      <c r="L137" s="1434"/>
      <c r="M137" s="1435"/>
      <c r="N137" s="1444"/>
      <c r="O137" s="1445"/>
      <c r="P137" s="1445"/>
    </row>
    <row r="138">
      <c r="B138" s="1427"/>
      <c r="C138" s="1428" t="s">
        <v>1364</v>
      </c>
      <c r="D138" s="1429"/>
      <c r="E138" s="1430"/>
      <c r="F138" s="1431"/>
      <c r="G138" s="1432"/>
      <c r="H138" s="1433"/>
      <c r="I138" s="1434"/>
      <c r="J138" s="1432"/>
      <c r="K138" s="1433"/>
      <c r="L138" s="1434"/>
      <c r="M138" s="1435"/>
      <c r="N138" s="1444"/>
      <c r="O138" s="1445"/>
      <c r="P138" s="1445"/>
    </row>
    <row r="139">
      <c r="B139" s="1427"/>
      <c r="C139" s="1428" t="s">
        <v>1364</v>
      </c>
      <c r="D139" s="1429"/>
      <c r="E139" s="1430"/>
      <c r="F139" s="1431"/>
      <c r="G139" s="1432"/>
      <c r="H139" s="1433"/>
      <c r="I139" s="1434"/>
      <c r="J139" s="1432"/>
      <c r="K139" s="1433"/>
      <c r="L139" s="1434"/>
      <c r="M139" s="1435"/>
      <c r="N139" s="1444"/>
      <c r="O139" s="1445"/>
      <c r="P139" s="1445"/>
    </row>
    <row r="140">
      <c r="B140" s="1446" t="s">
        <v>300</v>
      </c>
      <c r="C140" s="1447" t="s">
        <v>37</v>
      </c>
      <c r="D140" s="1448"/>
      <c r="E140" s="1413"/>
      <c r="F140" s="1414"/>
      <c r="G140" s="1414">
        <f>G141+G157+G145+G149+G153</f>
        <v>0</v>
      </c>
      <c r="H140" s="1440">
        <f t="shared" ref="H140:P140" si="40">H141+H157+H145+H149+H153</f>
        <v>0</v>
      </c>
      <c r="I140" s="1441">
        <f t="shared" si="40"/>
        <v>0</v>
      </c>
      <c r="J140" s="1414">
        <f t="shared" si="40"/>
        <v>0</v>
      </c>
      <c r="K140" s="1440">
        <f t="shared" si="40"/>
        <v>0</v>
      </c>
      <c r="L140" s="1441">
        <f t="shared" si="40"/>
        <v>0</v>
      </c>
      <c r="M140" s="1415">
        <f t="shared" si="40"/>
        <v>0</v>
      </c>
      <c r="N140" s="1452">
        <f t="shared" si="40"/>
        <v>0</v>
      </c>
      <c r="O140" s="1441">
        <f t="shared" si="40"/>
        <v>0</v>
      </c>
      <c r="P140" s="1443">
        <f t="shared" si="40"/>
        <v>0</v>
      </c>
    </row>
    <row r="141">
      <c r="B141" s="1449" t="s">
        <v>301</v>
      </c>
      <c r="C141" s="1450" t="s">
        <v>39</v>
      </c>
      <c r="D141" s="1451"/>
      <c r="E141" s="1413"/>
      <c r="F141" s="1414"/>
      <c r="G141" s="1422">
        <f t="shared" ref="G141:P141" si="41">SUM(G142:G144)</f>
        <v>0</v>
      </c>
      <c r="H141" s="1423">
        <f t="shared" si="41"/>
        <v>0</v>
      </c>
      <c r="I141" s="1424">
        <f t="shared" si="41"/>
        <v>0</v>
      </c>
      <c r="J141" s="1422">
        <f t="shared" si="41"/>
        <v>0</v>
      </c>
      <c r="K141" s="1423">
        <f t="shared" si="41"/>
        <v>0</v>
      </c>
      <c r="L141" s="1424">
        <f t="shared" si="41"/>
        <v>0</v>
      </c>
      <c r="M141" s="1425">
        <f t="shared" si="41"/>
        <v>0</v>
      </c>
      <c r="N141" s="1422">
        <f t="shared" si="41"/>
        <v>0</v>
      </c>
      <c r="O141" s="1426">
        <f t="shared" si="41"/>
        <v>0</v>
      </c>
      <c r="P141" s="1426">
        <f t="shared" si="41"/>
        <v>0</v>
      </c>
    </row>
    <row r="142">
      <c r="B142" s="1427"/>
      <c r="C142" s="1428" t="s">
        <v>1364</v>
      </c>
      <c r="D142" s="1429"/>
      <c r="E142" s="1430"/>
      <c r="F142" s="1431"/>
      <c r="G142" s="1432"/>
      <c r="H142" s="1433"/>
      <c r="I142" s="1434"/>
      <c r="J142" s="1432"/>
      <c r="K142" s="1433"/>
      <c r="L142" s="1434"/>
      <c r="M142" s="1435"/>
      <c r="N142" s="1432"/>
      <c r="O142" s="1436"/>
      <c r="P142" s="1436"/>
    </row>
    <row r="143">
      <c r="B143" s="1427"/>
      <c r="C143" s="1428" t="s">
        <v>1364</v>
      </c>
      <c r="D143" s="1429"/>
      <c r="E143" s="1430"/>
      <c r="F143" s="1431"/>
      <c r="G143" s="1432"/>
      <c r="H143" s="1433"/>
      <c r="I143" s="1434"/>
      <c r="J143" s="1432"/>
      <c r="K143" s="1433"/>
      <c r="L143" s="1434"/>
      <c r="M143" s="1435"/>
      <c r="N143" s="1432"/>
      <c r="O143" s="1436"/>
      <c r="P143" s="1436"/>
    </row>
    <row r="144">
      <c r="B144" s="1427"/>
      <c r="C144" s="1428" t="s">
        <v>1364</v>
      </c>
      <c r="D144" s="1429"/>
      <c r="E144" s="1430"/>
      <c r="F144" s="1431"/>
      <c r="G144" s="1432"/>
      <c r="H144" s="1433"/>
      <c r="I144" s="1434"/>
      <c r="J144" s="1432"/>
      <c r="K144" s="1433"/>
      <c r="L144" s="1434"/>
      <c r="M144" s="1435"/>
      <c r="N144" s="1432"/>
      <c r="O144" s="1436"/>
      <c r="P144" s="1436"/>
    </row>
    <row r="145">
      <c r="B145" s="1449" t="s">
        <v>303</v>
      </c>
      <c r="C145" s="1450" t="s">
        <v>42</v>
      </c>
      <c r="D145" s="1451"/>
      <c r="E145" s="1413"/>
      <c r="F145" s="1414"/>
      <c r="G145" s="1422">
        <f t="shared" ref="G145:P145" si="42">SUM(G146:G148)</f>
        <v>0</v>
      </c>
      <c r="H145" s="1423">
        <f t="shared" si="42"/>
        <v>0</v>
      </c>
      <c r="I145" s="1424">
        <f t="shared" si="42"/>
        <v>0</v>
      </c>
      <c r="J145" s="1422">
        <f t="shared" si="42"/>
        <v>0</v>
      </c>
      <c r="K145" s="1423">
        <f t="shared" si="42"/>
        <v>0</v>
      </c>
      <c r="L145" s="1424">
        <f t="shared" si="42"/>
        <v>0</v>
      </c>
      <c r="M145" s="1425">
        <f t="shared" si="42"/>
        <v>0</v>
      </c>
      <c r="N145" s="1422">
        <f t="shared" si="42"/>
        <v>0</v>
      </c>
      <c r="O145" s="1426">
        <f t="shared" si="42"/>
        <v>0</v>
      </c>
      <c r="P145" s="1426">
        <f t="shared" si="42"/>
        <v>0</v>
      </c>
    </row>
    <row r="146">
      <c r="B146" s="1482"/>
      <c r="C146" s="1428" t="s">
        <v>1364</v>
      </c>
      <c r="D146" s="1429"/>
      <c r="E146" s="1430"/>
      <c r="F146" s="1431"/>
      <c r="G146" s="1432"/>
      <c r="H146" s="1433"/>
      <c r="I146" s="1434"/>
      <c r="J146" s="1432"/>
      <c r="K146" s="1433"/>
      <c r="L146" s="1434"/>
      <c r="M146" s="1435"/>
      <c r="N146" s="1432"/>
      <c r="O146" s="1436"/>
      <c r="P146" s="1436"/>
    </row>
    <row r="147">
      <c r="B147" s="1482"/>
      <c r="C147" s="1428" t="s">
        <v>1364</v>
      </c>
      <c r="D147" s="1429"/>
      <c r="E147" s="1430"/>
      <c r="F147" s="1431"/>
      <c r="G147" s="1432"/>
      <c r="H147" s="1433"/>
      <c r="I147" s="1434"/>
      <c r="J147" s="1432"/>
      <c r="K147" s="1433"/>
      <c r="L147" s="1434"/>
      <c r="M147" s="1435"/>
      <c r="N147" s="1432"/>
      <c r="O147" s="1436"/>
      <c r="P147" s="1436"/>
    </row>
    <row r="148">
      <c r="B148" s="1482"/>
      <c r="C148" s="1428" t="s">
        <v>1364</v>
      </c>
      <c r="D148" s="1429"/>
      <c r="E148" s="1430"/>
      <c r="F148" s="1431"/>
      <c r="G148" s="1432"/>
      <c r="H148" s="1433"/>
      <c r="I148" s="1434"/>
      <c r="J148" s="1432"/>
      <c r="K148" s="1433"/>
      <c r="L148" s="1434"/>
      <c r="M148" s="1435"/>
      <c r="N148" s="1432"/>
      <c r="O148" s="1436"/>
      <c r="P148" s="1436"/>
    </row>
    <row r="149" ht="27.75" customHeight="1">
      <c r="B149" s="1449" t="s">
        <v>619</v>
      </c>
      <c r="C149" s="1450" t="s">
        <v>45</v>
      </c>
      <c r="D149" s="1451"/>
      <c r="E149" s="1413"/>
      <c r="F149" s="1414"/>
      <c r="G149" s="1422">
        <f t="shared" ref="G149:P149" si="43">SUM(G150:G152)</f>
        <v>0</v>
      </c>
      <c r="H149" s="1423">
        <f t="shared" si="43"/>
        <v>0</v>
      </c>
      <c r="I149" s="1424">
        <f t="shared" si="43"/>
        <v>0</v>
      </c>
      <c r="J149" s="1422">
        <f t="shared" si="43"/>
        <v>0</v>
      </c>
      <c r="K149" s="1423">
        <f t="shared" si="43"/>
        <v>0</v>
      </c>
      <c r="L149" s="1424">
        <f t="shared" si="43"/>
        <v>0</v>
      </c>
      <c r="M149" s="1425">
        <f t="shared" si="43"/>
        <v>0</v>
      </c>
      <c r="N149" s="1422">
        <f t="shared" si="43"/>
        <v>0</v>
      </c>
      <c r="O149" s="1426">
        <f t="shared" si="43"/>
        <v>0</v>
      </c>
      <c r="P149" s="1426">
        <f t="shared" si="43"/>
        <v>0</v>
      </c>
    </row>
    <row r="150">
      <c r="B150" s="1482"/>
      <c r="C150" s="1428" t="s">
        <v>1364</v>
      </c>
      <c r="D150" s="1429"/>
      <c r="E150" s="1430"/>
      <c r="F150" s="1431"/>
      <c r="G150" s="1432"/>
      <c r="H150" s="1433"/>
      <c r="I150" s="1434"/>
      <c r="J150" s="1432"/>
      <c r="K150" s="1433"/>
      <c r="L150" s="1434"/>
      <c r="M150" s="1435"/>
      <c r="N150" s="1432"/>
      <c r="O150" s="1436"/>
      <c r="P150" s="1436"/>
    </row>
    <row r="151">
      <c r="B151" s="1482"/>
      <c r="C151" s="1428" t="s">
        <v>1364</v>
      </c>
      <c r="D151" s="1429"/>
      <c r="E151" s="1430"/>
      <c r="F151" s="1431"/>
      <c r="G151" s="1432"/>
      <c r="H151" s="1433"/>
      <c r="I151" s="1434"/>
      <c r="J151" s="1432"/>
      <c r="K151" s="1433"/>
      <c r="L151" s="1434"/>
      <c r="M151" s="1435"/>
      <c r="N151" s="1432"/>
      <c r="O151" s="1436"/>
      <c r="P151" s="1436"/>
    </row>
    <row r="152">
      <c r="B152" s="1482"/>
      <c r="C152" s="1428" t="s">
        <v>1364</v>
      </c>
      <c r="D152" s="1429"/>
      <c r="E152" s="1430"/>
      <c r="F152" s="1431"/>
      <c r="G152" s="1432"/>
      <c r="H152" s="1433"/>
      <c r="I152" s="1434"/>
      <c r="J152" s="1432"/>
      <c r="K152" s="1433"/>
      <c r="L152" s="1434"/>
      <c r="M152" s="1435"/>
      <c r="N152" s="1432"/>
      <c r="O152" s="1436"/>
      <c r="P152" s="1436"/>
    </row>
    <row r="153" ht="25.5">
      <c r="B153" s="1449" t="s">
        <v>620</v>
      </c>
      <c r="C153" s="1450" t="s">
        <v>47</v>
      </c>
      <c r="D153" s="1451"/>
      <c r="E153" s="1413"/>
      <c r="F153" s="1414"/>
      <c r="G153" s="1422">
        <f t="shared" ref="G153:P153" si="44">SUM(G154:G156)</f>
        <v>0</v>
      </c>
      <c r="H153" s="1423">
        <f t="shared" si="44"/>
        <v>0</v>
      </c>
      <c r="I153" s="1424">
        <f t="shared" si="44"/>
        <v>0</v>
      </c>
      <c r="J153" s="1422">
        <f t="shared" si="44"/>
        <v>0</v>
      </c>
      <c r="K153" s="1423">
        <f t="shared" si="44"/>
        <v>0</v>
      </c>
      <c r="L153" s="1424">
        <f t="shared" si="44"/>
        <v>0</v>
      </c>
      <c r="M153" s="1425">
        <f t="shared" si="44"/>
        <v>0</v>
      </c>
      <c r="N153" s="1422">
        <f t="shared" si="44"/>
        <v>0</v>
      </c>
      <c r="O153" s="1426">
        <f t="shared" si="44"/>
        <v>0</v>
      </c>
      <c r="P153" s="1426">
        <f t="shared" si="44"/>
        <v>0</v>
      </c>
    </row>
    <row r="154">
      <c r="B154" s="1482"/>
      <c r="C154" s="1428" t="s">
        <v>1364</v>
      </c>
      <c r="D154" s="1429"/>
      <c r="E154" s="1430"/>
      <c r="F154" s="1431"/>
      <c r="G154" s="1432"/>
      <c r="H154" s="1433"/>
      <c r="I154" s="1434"/>
      <c r="J154" s="1432"/>
      <c r="K154" s="1433"/>
      <c r="L154" s="1434"/>
      <c r="M154" s="1435"/>
      <c r="N154" s="1432"/>
      <c r="O154" s="1436"/>
      <c r="P154" s="1436"/>
    </row>
    <row r="155">
      <c r="B155" s="1482"/>
      <c r="C155" s="1428" t="s">
        <v>1364</v>
      </c>
      <c r="D155" s="1429"/>
      <c r="E155" s="1430"/>
      <c r="F155" s="1431"/>
      <c r="G155" s="1432"/>
      <c r="H155" s="1433"/>
      <c r="I155" s="1434"/>
      <c r="J155" s="1432"/>
      <c r="K155" s="1433"/>
      <c r="L155" s="1434"/>
      <c r="M155" s="1435"/>
      <c r="N155" s="1432"/>
      <c r="O155" s="1436"/>
      <c r="P155" s="1436"/>
    </row>
    <row r="156">
      <c r="B156" s="1482"/>
      <c r="C156" s="1428" t="s">
        <v>1364</v>
      </c>
      <c r="D156" s="1429"/>
      <c r="E156" s="1430"/>
      <c r="F156" s="1431"/>
      <c r="G156" s="1432"/>
      <c r="H156" s="1433"/>
      <c r="I156" s="1434"/>
      <c r="J156" s="1432"/>
      <c r="K156" s="1433"/>
      <c r="L156" s="1434"/>
      <c r="M156" s="1435"/>
      <c r="N156" s="1432"/>
      <c r="O156" s="1436"/>
      <c r="P156" s="1436"/>
    </row>
    <row r="157" ht="25.5">
      <c r="B157" s="1449" t="s">
        <v>621</v>
      </c>
      <c r="C157" s="1454" t="s">
        <v>610</v>
      </c>
      <c r="D157" s="1455"/>
      <c r="E157" s="1413"/>
      <c r="F157" s="1414"/>
      <c r="G157" s="1422">
        <f t="shared" ref="G157:P157" si="45">SUM(G158:G160)</f>
        <v>0</v>
      </c>
      <c r="H157" s="1423">
        <f t="shared" si="45"/>
        <v>0</v>
      </c>
      <c r="I157" s="1424">
        <f t="shared" si="45"/>
        <v>0</v>
      </c>
      <c r="J157" s="1422">
        <f t="shared" si="45"/>
        <v>0</v>
      </c>
      <c r="K157" s="1423">
        <f t="shared" si="45"/>
        <v>0</v>
      </c>
      <c r="L157" s="1424">
        <f t="shared" si="45"/>
        <v>0</v>
      </c>
      <c r="M157" s="1425">
        <f t="shared" si="45"/>
        <v>0</v>
      </c>
      <c r="N157" s="1422">
        <f t="shared" si="45"/>
        <v>0</v>
      </c>
      <c r="O157" s="1426">
        <f t="shared" si="45"/>
        <v>0</v>
      </c>
      <c r="P157" s="1426">
        <f t="shared" si="45"/>
        <v>0</v>
      </c>
    </row>
    <row r="158">
      <c r="B158" s="1427"/>
      <c r="C158" s="1428" t="s">
        <v>1364</v>
      </c>
      <c r="D158" s="1429"/>
      <c r="E158" s="1430"/>
      <c r="F158" s="1431"/>
      <c r="G158" s="1432"/>
      <c r="H158" s="1433"/>
      <c r="I158" s="1434"/>
      <c r="J158" s="1432"/>
      <c r="K158" s="1433"/>
      <c r="L158" s="1434"/>
      <c r="M158" s="1435"/>
      <c r="N158" s="1432"/>
      <c r="O158" s="1436"/>
      <c r="P158" s="1436"/>
    </row>
    <row r="159">
      <c r="B159" s="1427"/>
      <c r="C159" s="1428" t="s">
        <v>1364</v>
      </c>
      <c r="D159" s="1429"/>
      <c r="E159" s="1430"/>
      <c r="F159" s="1431"/>
      <c r="G159" s="1432"/>
      <c r="H159" s="1433"/>
      <c r="I159" s="1434"/>
      <c r="J159" s="1432"/>
      <c r="K159" s="1433"/>
      <c r="L159" s="1434"/>
      <c r="M159" s="1435"/>
      <c r="N159" s="1432"/>
      <c r="O159" s="1436"/>
      <c r="P159" s="1436"/>
    </row>
    <row r="160">
      <c r="B160" s="1427"/>
      <c r="C160" s="1428" t="s">
        <v>1364</v>
      </c>
      <c r="D160" s="1429"/>
      <c r="E160" s="1430"/>
      <c r="F160" s="1431"/>
      <c r="G160" s="1432"/>
      <c r="H160" s="1433"/>
      <c r="I160" s="1434"/>
      <c r="J160" s="1432"/>
      <c r="K160" s="1433"/>
      <c r="L160" s="1434"/>
      <c r="M160" s="1435"/>
      <c r="N160" s="1432"/>
      <c r="O160" s="1436"/>
      <c r="P160" s="1436"/>
    </row>
    <row r="161">
      <c r="B161" s="1456" t="s">
        <v>305</v>
      </c>
      <c r="C161" s="1457" t="s">
        <v>53</v>
      </c>
      <c r="D161" s="1458"/>
      <c r="E161" s="1459"/>
      <c r="F161" s="1460"/>
      <c r="G161" s="1452">
        <f>G162+G166</f>
        <v>0</v>
      </c>
      <c r="H161" s="1440">
        <f t="shared" ref="H161:P161" si="46">H162+H166</f>
        <v>0</v>
      </c>
      <c r="I161" s="1442">
        <f t="shared" si="46"/>
        <v>0</v>
      </c>
      <c r="J161" s="1452">
        <f t="shared" si="46"/>
        <v>0</v>
      </c>
      <c r="K161" s="1440">
        <f t="shared" si="46"/>
        <v>0</v>
      </c>
      <c r="L161" s="1442">
        <f t="shared" si="46"/>
        <v>0</v>
      </c>
      <c r="M161" s="1459">
        <f t="shared" si="46"/>
        <v>0</v>
      </c>
      <c r="N161" s="1452">
        <f t="shared" si="46"/>
        <v>0</v>
      </c>
      <c r="O161" s="1461">
        <f t="shared" si="46"/>
        <v>0</v>
      </c>
      <c r="P161" s="1461">
        <f t="shared" si="46"/>
        <v>0</v>
      </c>
    </row>
    <row r="162">
      <c r="B162" s="1462" t="s">
        <v>307</v>
      </c>
      <c r="C162" s="1483" t="s">
        <v>55</v>
      </c>
      <c r="D162" s="1455"/>
      <c r="E162" s="1463"/>
      <c r="F162" s="1464"/>
      <c r="G162" s="1422">
        <f t="shared" ref="G162:P162" si="47">SUM(G163:G165)</f>
        <v>0</v>
      </c>
      <c r="H162" s="1423">
        <f t="shared" si="47"/>
        <v>0</v>
      </c>
      <c r="I162" s="1424">
        <f t="shared" si="47"/>
        <v>0</v>
      </c>
      <c r="J162" s="1422">
        <f t="shared" si="47"/>
        <v>0</v>
      </c>
      <c r="K162" s="1423">
        <f t="shared" si="47"/>
        <v>0</v>
      </c>
      <c r="L162" s="1424">
        <f t="shared" si="47"/>
        <v>0</v>
      </c>
      <c r="M162" s="1425">
        <f t="shared" si="47"/>
        <v>0</v>
      </c>
      <c r="N162" s="1422">
        <f t="shared" si="47"/>
        <v>0</v>
      </c>
      <c r="O162" s="1426">
        <f t="shared" si="47"/>
        <v>0</v>
      </c>
      <c r="P162" s="1426">
        <f t="shared" si="47"/>
        <v>0</v>
      </c>
    </row>
    <row r="163">
      <c r="B163" s="1427"/>
      <c r="C163" s="1428" t="s">
        <v>1364</v>
      </c>
      <c r="D163" s="1429"/>
      <c r="E163" s="1479"/>
      <c r="F163" s="1480"/>
      <c r="G163" s="1467"/>
      <c r="H163" s="1468"/>
      <c r="I163" s="1469"/>
      <c r="J163" s="1467"/>
      <c r="K163" s="1468"/>
      <c r="L163" s="1469"/>
      <c r="M163" s="1470"/>
      <c r="N163" s="1467"/>
      <c r="O163" s="1471"/>
      <c r="P163" s="1471"/>
    </row>
    <row r="164">
      <c r="B164" s="1427"/>
      <c r="C164" s="1428" t="s">
        <v>1364</v>
      </c>
      <c r="D164" s="1429"/>
      <c r="E164" s="1465"/>
      <c r="F164" s="1466"/>
      <c r="G164" s="1467"/>
      <c r="H164" s="1468"/>
      <c r="I164" s="1469"/>
      <c r="J164" s="1467"/>
      <c r="K164" s="1468"/>
      <c r="L164" s="1469"/>
      <c r="M164" s="1470"/>
      <c r="N164" s="1467"/>
      <c r="O164" s="1471"/>
      <c r="P164" s="1471"/>
    </row>
    <row r="165">
      <c r="B165" s="1427"/>
      <c r="C165" s="1428" t="s">
        <v>1364</v>
      </c>
      <c r="D165" s="1429"/>
      <c r="E165" s="1465"/>
      <c r="F165" s="1466"/>
      <c r="G165" s="1467"/>
      <c r="H165" s="1468"/>
      <c r="I165" s="1469"/>
      <c r="J165" s="1467"/>
      <c r="K165" s="1468"/>
      <c r="L165" s="1469"/>
      <c r="M165" s="1470"/>
      <c r="N165" s="1467"/>
      <c r="O165" s="1471"/>
      <c r="P165" s="1471"/>
    </row>
    <row r="166" ht="25.5">
      <c r="B166" s="1477" t="s">
        <v>309</v>
      </c>
      <c r="C166" s="1483" t="s">
        <v>57</v>
      </c>
      <c r="D166" s="1451"/>
      <c r="E166" s="1459"/>
      <c r="F166" s="1460"/>
      <c r="G166" s="1422">
        <f t="shared" ref="G166:P166" si="48">SUM(G167:G169)</f>
        <v>0</v>
      </c>
      <c r="H166" s="1423">
        <f t="shared" si="48"/>
        <v>0</v>
      </c>
      <c r="I166" s="1424">
        <f t="shared" si="48"/>
        <v>0</v>
      </c>
      <c r="J166" s="1422">
        <f t="shared" si="48"/>
        <v>0</v>
      </c>
      <c r="K166" s="1423">
        <f t="shared" si="48"/>
        <v>0</v>
      </c>
      <c r="L166" s="1424">
        <f t="shared" si="48"/>
        <v>0</v>
      </c>
      <c r="M166" s="1425">
        <f t="shared" si="48"/>
        <v>0</v>
      </c>
      <c r="N166" s="1422">
        <f t="shared" si="48"/>
        <v>0</v>
      </c>
      <c r="O166" s="1426">
        <f t="shared" si="48"/>
        <v>0</v>
      </c>
      <c r="P166" s="1426">
        <f t="shared" si="48"/>
        <v>0</v>
      </c>
    </row>
    <row r="167">
      <c r="B167" s="1427"/>
      <c r="C167" s="1428" t="s">
        <v>1364</v>
      </c>
      <c r="D167" s="1429"/>
      <c r="E167" s="1479"/>
      <c r="F167" s="1480"/>
      <c r="G167" s="1472"/>
      <c r="H167" s="1473"/>
      <c r="I167" s="1474"/>
      <c r="J167" s="1472"/>
      <c r="K167" s="1473"/>
      <c r="L167" s="1474"/>
      <c r="M167" s="1475"/>
      <c r="N167" s="1472"/>
      <c r="O167" s="1476"/>
      <c r="P167" s="1476"/>
    </row>
    <row r="168">
      <c r="B168" s="1427"/>
      <c r="C168" s="1428" t="s">
        <v>1364</v>
      </c>
      <c r="D168" s="1429"/>
      <c r="E168" s="1479"/>
      <c r="F168" s="1480"/>
      <c r="G168" s="1472"/>
      <c r="H168" s="1473"/>
      <c r="I168" s="1474"/>
      <c r="J168" s="1472"/>
      <c r="K168" s="1473"/>
      <c r="L168" s="1474"/>
      <c r="M168" s="1475"/>
      <c r="N168" s="1472"/>
      <c r="O168" s="1476"/>
      <c r="P168" s="1476"/>
    </row>
    <row r="169">
      <c r="B169" s="1427"/>
      <c r="C169" s="1428" t="s">
        <v>1364</v>
      </c>
      <c r="D169" s="1429"/>
      <c r="E169" s="1479"/>
      <c r="F169" s="1480"/>
      <c r="G169" s="1472"/>
      <c r="H169" s="1473"/>
      <c r="I169" s="1474"/>
      <c r="J169" s="1472"/>
      <c r="K169" s="1473"/>
      <c r="L169" s="1474"/>
      <c r="M169" s="1475"/>
      <c r="N169" s="1472"/>
      <c r="O169" s="1476"/>
      <c r="P169" s="1476"/>
    </row>
    <row r="170">
      <c r="B170" s="1481" t="s">
        <v>311</v>
      </c>
      <c r="C170" s="1484" t="s">
        <v>611</v>
      </c>
      <c r="D170" s="1448"/>
      <c r="E170" s="1459"/>
      <c r="F170" s="1460"/>
      <c r="G170" s="1422">
        <f t="shared" ref="G170:P170" si="49">SUM(G171:G173)</f>
        <v>0</v>
      </c>
      <c r="H170" s="1423">
        <f t="shared" si="49"/>
        <v>0</v>
      </c>
      <c r="I170" s="1424">
        <f t="shared" si="49"/>
        <v>0</v>
      </c>
      <c r="J170" s="1422">
        <f t="shared" si="49"/>
        <v>0</v>
      </c>
      <c r="K170" s="1423">
        <f t="shared" si="49"/>
        <v>0</v>
      </c>
      <c r="L170" s="1424">
        <f t="shared" si="49"/>
        <v>0</v>
      </c>
      <c r="M170" s="1425">
        <f t="shared" si="49"/>
        <v>0</v>
      </c>
      <c r="N170" s="1422">
        <f t="shared" si="49"/>
        <v>0</v>
      </c>
      <c r="O170" s="1426">
        <f t="shared" si="49"/>
        <v>0</v>
      </c>
      <c r="P170" s="1426">
        <f t="shared" si="49"/>
        <v>0</v>
      </c>
    </row>
    <row r="171">
      <c r="B171" s="1427"/>
      <c r="C171" s="1428" t="s">
        <v>1364</v>
      </c>
      <c r="D171" s="1429"/>
      <c r="E171" s="1479"/>
      <c r="F171" s="1480"/>
      <c r="G171" s="1472"/>
      <c r="H171" s="1473"/>
      <c r="I171" s="1474"/>
      <c r="J171" s="1472"/>
      <c r="K171" s="1473"/>
      <c r="L171" s="1474"/>
      <c r="M171" s="1475"/>
      <c r="N171" s="1472"/>
      <c r="O171" s="1476"/>
      <c r="P171" s="1476"/>
    </row>
    <row r="172">
      <c r="B172" s="1427"/>
      <c r="C172" s="1428" t="s">
        <v>1364</v>
      </c>
      <c r="D172" s="1429"/>
      <c r="E172" s="1479"/>
      <c r="F172" s="1480"/>
      <c r="G172" s="1472"/>
      <c r="H172" s="1473"/>
      <c r="I172" s="1474"/>
      <c r="J172" s="1472"/>
      <c r="K172" s="1473"/>
      <c r="L172" s="1474"/>
      <c r="M172" s="1475"/>
      <c r="N172" s="1472"/>
      <c r="O172" s="1476"/>
      <c r="P172" s="1476"/>
    </row>
    <row r="173">
      <c r="B173" s="1427"/>
      <c r="C173" s="1428" t="s">
        <v>1364</v>
      </c>
      <c r="D173" s="1429"/>
      <c r="E173" s="1479"/>
      <c r="F173" s="1480"/>
      <c r="G173" s="1472"/>
      <c r="H173" s="1473"/>
      <c r="I173" s="1474"/>
      <c r="J173" s="1472"/>
      <c r="K173" s="1473"/>
      <c r="L173" s="1474"/>
      <c r="M173" s="1475"/>
      <c r="N173" s="1472"/>
      <c r="O173" s="1476"/>
      <c r="P173" s="1476"/>
    </row>
    <row r="174" ht="16.5">
      <c r="B174" s="1403" t="s">
        <v>130</v>
      </c>
      <c r="C174" s="1485" t="s">
        <v>664</v>
      </c>
      <c r="D174" s="1402"/>
      <c r="E174" s="1404"/>
      <c r="F174" s="1405"/>
      <c r="G174" s="1406">
        <f t="shared" ref="G174:P174" si="50">G175+G188+G213+G222+G243+G252</f>
        <v>0</v>
      </c>
      <c r="H174" s="1407">
        <f t="shared" si="50"/>
        <v>0</v>
      </c>
      <c r="I174" s="1408">
        <f t="shared" si="50"/>
        <v>0</v>
      </c>
      <c r="J174" s="1406">
        <f t="shared" si="50"/>
        <v>0</v>
      </c>
      <c r="K174" s="1407">
        <f t="shared" si="50"/>
        <v>0</v>
      </c>
      <c r="L174" s="1408">
        <f t="shared" si="50"/>
        <v>0</v>
      </c>
      <c r="M174" s="1404">
        <f t="shared" si="50"/>
        <v>0</v>
      </c>
      <c r="N174" s="1406">
        <f t="shared" si="50"/>
        <v>0</v>
      </c>
      <c r="O174" s="1409">
        <f t="shared" si="50"/>
        <v>0</v>
      </c>
      <c r="P174" s="1409">
        <f t="shared" si="50"/>
        <v>0</v>
      </c>
    </row>
    <row r="175">
      <c r="B175" s="1410" t="s">
        <v>132</v>
      </c>
      <c r="C175" s="1411" t="s">
        <v>8</v>
      </c>
      <c r="D175" s="1412"/>
      <c r="E175" s="1413"/>
      <c r="F175" s="1414"/>
      <c r="G175" s="1415">
        <f t="shared" ref="G175:P175" si="51">G176+G180+G184</f>
        <v>0</v>
      </c>
      <c r="H175" s="1416">
        <f t="shared" si="51"/>
        <v>0</v>
      </c>
      <c r="I175" s="1417">
        <f t="shared" si="51"/>
        <v>0</v>
      </c>
      <c r="J175" s="1415">
        <f t="shared" si="51"/>
        <v>0</v>
      </c>
      <c r="K175" s="1416">
        <f t="shared" si="51"/>
        <v>0</v>
      </c>
      <c r="L175" s="1417">
        <f t="shared" si="51"/>
        <v>0</v>
      </c>
      <c r="M175" s="1413">
        <f t="shared" si="51"/>
        <v>0</v>
      </c>
      <c r="N175" s="1415">
        <f t="shared" si="51"/>
        <v>0</v>
      </c>
      <c r="O175" s="1418">
        <f t="shared" si="51"/>
        <v>0</v>
      </c>
      <c r="P175" s="1418">
        <f t="shared" si="51"/>
        <v>0</v>
      </c>
    </row>
    <row r="176">
      <c r="B176" s="1419" t="s">
        <v>407</v>
      </c>
      <c r="C176" s="1420" t="s">
        <v>10</v>
      </c>
      <c r="D176" s="1421"/>
      <c r="E176" s="1413"/>
      <c r="F176" s="1414"/>
      <c r="G176" s="1422">
        <f t="shared" ref="G176:P176" si="52">SUM(G177:G179)</f>
        <v>0</v>
      </c>
      <c r="H176" s="1423">
        <f t="shared" si="52"/>
        <v>0</v>
      </c>
      <c r="I176" s="1424">
        <f t="shared" si="52"/>
        <v>0</v>
      </c>
      <c r="J176" s="1422">
        <f t="shared" si="52"/>
        <v>0</v>
      </c>
      <c r="K176" s="1423">
        <f t="shared" si="52"/>
        <v>0</v>
      </c>
      <c r="L176" s="1424">
        <f t="shared" si="52"/>
        <v>0</v>
      </c>
      <c r="M176" s="1425">
        <f t="shared" si="52"/>
        <v>0</v>
      </c>
      <c r="N176" s="1422">
        <f t="shared" si="52"/>
        <v>0</v>
      </c>
      <c r="O176" s="1426">
        <f t="shared" si="52"/>
        <v>0</v>
      </c>
      <c r="P176" s="1426">
        <f t="shared" si="52"/>
        <v>0</v>
      </c>
    </row>
    <row r="177">
      <c r="B177" s="1427"/>
      <c r="C177" s="1428" t="s">
        <v>1364</v>
      </c>
      <c r="D177" s="1429"/>
      <c r="E177" s="1430"/>
      <c r="F177" s="1431"/>
      <c r="G177" s="1432"/>
      <c r="H177" s="1433"/>
      <c r="I177" s="1434"/>
      <c r="J177" s="1432"/>
      <c r="K177" s="1433"/>
      <c r="L177" s="1434"/>
      <c r="M177" s="1435"/>
      <c r="N177" s="1432"/>
      <c r="O177" s="1436"/>
      <c r="P177" s="1436"/>
    </row>
    <row r="178">
      <c r="B178" s="1427"/>
      <c r="C178" s="1428" t="s">
        <v>1364</v>
      </c>
      <c r="D178" s="1429"/>
      <c r="E178" s="1430"/>
      <c r="F178" s="1431"/>
      <c r="G178" s="1432"/>
      <c r="H178" s="1433"/>
      <c r="I178" s="1434"/>
      <c r="J178" s="1432"/>
      <c r="K178" s="1433"/>
      <c r="L178" s="1434"/>
      <c r="M178" s="1435"/>
      <c r="N178" s="1432"/>
      <c r="O178" s="1436"/>
      <c r="P178" s="1436"/>
    </row>
    <row r="179">
      <c r="B179" s="1427"/>
      <c r="C179" s="1428" t="s">
        <v>1364</v>
      </c>
      <c r="D179" s="1429"/>
      <c r="E179" s="1430"/>
      <c r="F179" s="1431"/>
      <c r="G179" s="1432"/>
      <c r="H179" s="1433"/>
      <c r="I179" s="1434"/>
      <c r="J179" s="1432"/>
      <c r="K179" s="1433"/>
      <c r="L179" s="1434"/>
      <c r="M179" s="1435"/>
      <c r="N179" s="1432"/>
      <c r="O179" s="1436"/>
      <c r="P179" s="1436"/>
    </row>
    <row r="180">
      <c r="B180" s="1419" t="s">
        <v>408</v>
      </c>
      <c r="C180" s="1420" t="s">
        <v>11</v>
      </c>
      <c r="D180" s="1421"/>
      <c r="E180" s="1413"/>
      <c r="F180" s="1414"/>
      <c r="G180" s="1422">
        <f t="shared" ref="G180:P180" si="53">SUM(G181:G183)</f>
        <v>0</v>
      </c>
      <c r="H180" s="1423">
        <f t="shared" si="53"/>
        <v>0</v>
      </c>
      <c r="I180" s="1424">
        <f t="shared" si="53"/>
        <v>0</v>
      </c>
      <c r="J180" s="1422">
        <f t="shared" si="53"/>
        <v>0</v>
      </c>
      <c r="K180" s="1423">
        <f t="shared" si="53"/>
        <v>0</v>
      </c>
      <c r="L180" s="1424">
        <f t="shared" si="53"/>
        <v>0</v>
      </c>
      <c r="M180" s="1425">
        <f t="shared" si="53"/>
        <v>0</v>
      </c>
      <c r="N180" s="1422">
        <f t="shared" si="53"/>
        <v>0</v>
      </c>
      <c r="O180" s="1426">
        <f t="shared" si="53"/>
        <v>0</v>
      </c>
      <c r="P180" s="1426">
        <f t="shared" si="53"/>
        <v>0</v>
      </c>
    </row>
    <row r="181">
      <c r="B181" s="1427"/>
      <c r="C181" s="1428" t="s">
        <v>1364</v>
      </c>
      <c r="D181" s="1429"/>
      <c r="E181" s="1430"/>
      <c r="F181" s="1431"/>
      <c r="G181" s="1432"/>
      <c r="H181" s="1433"/>
      <c r="I181" s="1434"/>
      <c r="J181" s="1432"/>
      <c r="K181" s="1433"/>
      <c r="L181" s="1434"/>
      <c r="M181" s="1435"/>
      <c r="N181" s="1432"/>
      <c r="O181" s="1436"/>
      <c r="P181" s="1436"/>
    </row>
    <row r="182">
      <c r="B182" s="1427"/>
      <c r="C182" s="1428" t="s">
        <v>1364</v>
      </c>
      <c r="D182" s="1429"/>
      <c r="E182" s="1430"/>
      <c r="F182" s="1431"/>
      <c r="G182" s="1432"/>
      <c r="H182" s="1433"/>
      <c r="I182" s="1434"/>
      <c r="J182" s="1432"/>
      <c r="K182" s="1433"/>
      <c r="L182" s="1434"/>
      <c r="M182" s="1435"/>
      <c r="N182" s="1432"/>
      <c r="O182" s="1436"/>
      <c r="P182" s="1436"/>
    </row>
    <row r="183">
      <c r="B183" s="1427"/>
      <c r="C183" s="1428" t="s">
        <v>1364</v>
      </c>
      <c r="D183" s="1429"/>
      <c r="E183" s="1430"/>
      <c r="F183" s="1431"/>
      <c r="G183" s="1432"/>
      <c r="H183" s="1433"/>
      <c r="I183" s="1434"/>
      <c r="J183" s="1432"/>
      <c r="K183" s="1433"/>
      <c r="L183" s="1434"/>
      <c r="M183" s="1435"/>
      <c r="N183" s="1432"/>
      <c r="O183" s="1436"/>
      <c r="P183" s="1436"/>
    </row>
    <row r="184">
      <c r="B184" s="1419" t="s">
        <v>625</v>
      </c>
      <c r="C184" s="1420" t="s">
        <v>13</v>
      </c>
      <c r="D184" s="1421"/>
      <c r="E184" s="1413"/>
      <c r="F184" s="1414"/>
      <c r="G184" s="1422">
        <f t="shared" ref="G184:P184" si="54">SUM(G185:G187)</f>
        <v>0</v>
      </c>
      <c r="H184" s="1423">
        <f t="shared" si="54"/>
        <v>0</v>
      </c>
      <c r="I184" s="1424">
        <f t="shared" si="54"/>
        <v>0</v>
      </c>
      <c r="J184" s="1422">
        <f t="shared" si="54"/>
        <v>0</v>
      </c>
      <c r="K184" s="1423">
        <f t="shared" si="54"/>
        <v>0</v>
      </c>
      <c r="L184" s="1424">
        <f t="shared" si="54"/>
        <v>0</v>
      </c>
      <c r="M184" s="1425">
        <f t="shared" si="54"/>
        <v>0</v>
      </c>
      <c r="N184" s="1422">
        <f t="shared" si="54"/>
        <v>0</v>
      </c>
      <c r="O184" s="1426">
        <f t="shared" si="54"/>
        <v>0</v>
      </c>
      <c r="P184" s="1426">
        <f t="shared" si="54"/>
        <v>0</v>
      </c>
    </row>
    <row r="185">
      <c r="B185" s="1427"/>
      <c r="C185" s="1428" t="s">
        <v>1364</v>
      </c>
      <c r="D185" s="1429"/>
      <c r="E185" s="1430"/>
      <c r="F185" s="1431"/>
      <c r="G185" s="1432"/>
      <c r="H185" s="1433"/>
      <c r="I185" s="1434"/>
      <c r="J185" s="1432"/>
      <c r="K185" s="1433"/>
      <c r="L185" s="1434"/>
      <c r="M185" s="1435"/>
      <c r="N185" s="1432"/>
      <c r="O185" s="1436"/>
      <c r="P185" s="1436"/>
    </row>
    <row r="186">
      <c r="B186" s="1427"/>
      <c r="C186" s="1428" t="s">
        <v>1364</v>
      </c>
      <c r="D186" s="1429"/>
      <c r="E186" s="1430"/>
      <c r="F186" s="1431"/>
      <c r="G186" s="1432"/>
      <c r="H186" s="1433"/>
      <c r="I186" s="1434"/>
      <c r="J186" s="1432"/>
      <c r="K186" s="1433"/>
      <c r="L186" s="1434"/>
      <c r="M186" s="1435"/>
      <c r="N186" s="1432"/>
      <c r="O186" s="1436"/>
      <c r="P186" s="1436"/>
    </row>
    <row r="187">
      <c r="B187" s="1427"/>
      <c r="C187" s="1428" t="s">
        <v>1364</v>
      </c>
      <c r="D187" s="1429"/>
      <c r="E187" s="1430"/>
      <c r="F187" s="1431"/>
      <c r="G187" s="1432"/>
      <c r="H187" s="1433"/>
      <c r="I187" s="1434"/>
      <c r="J187" s="1432"/>
      <c r="K187" s="1433"/>
      <c r="L187" s="1434"/>
      <c r="M187" s="1435"/>
      <c r="N187" s="1432"/>
      <c r="O187" s="1436"/>
      <c r="P187" s="1436"/>
    </row>
    <row r="188">
      <c r="B188" s="1437" t="s">
        <v>134</v>
      </c>
      <c r="C188" s="1438" t="s">
        <v>15</v>
      </c>
      <c r="D188" s="1439"/>
      <c r="E188" s="1413"/>
      <c r="F188" s="1414"/>
      <c r="G188" s="1414">
        <f>G189+G193+G197+G209+G201+G205</f>
        <v>0</v>
      </c>
      <c r="H188" s="1440">
        <f t="shared" ref="H188:P188" si="55">H189+H193+H197+H209+H201+H205</f>
        <v>0</v>
      </c>
      <c r="I188" s="1441">
        <f t="shared" si="55"/>
        <v>0</v>
      </c>
      <c r="J188" s="1414">
        <f t="shared" si="55"/>
        <v>0</v>
      </c>
      <c r="K188" s="1440">
        <f t="shared" si="55"/>
        <v>0</v>
      </c>
      <c r="L188" s="1441">
        <f t="shared" si="55"/>
        <v>0</v>
      </c>
      <c r="M188" s="1415">
        <f t="shared" si="55"/>
        <v>0</v>
      </c>
      <c r="N188" s="1414">
        <f t="shared" si="55"/>
        <v>0</v>
      </c>
      <c r="O188" s="1442">
        <f t="shared" si="55"/>
        <v>0</v>
      </c>
      <c r="P188" s="1443">
        <f t="shared" si="55"/>
        <v>0</v>
      </c>
    </row>
    <row r="189">
      <c r="B189" s="1419" t="s">
        <v>136</v>
      </c>
      <c r="C189" s="1420" t="s">
        <v>17</v>
      </c>
      <c r="D189" s="1421"/>
      <c r="E189" s="1413"/>
      <c r="F189" s="1414"/>
      <c r="G189" s="1422">
        <f t="shared" ref="G189:P189" si="56">SUM(G190:G192)</f>
        <v>0</v>
      </c>
      <c r="H189" s="1423">
        <f t="shared" si="56"/>
        <v>0</v>
      </c>
      <c r="I189" s="1424">
        <f t="shared" si="56"/>
        <v>0</v>
      </c>
      <c r="J189" s="1422">
        <f t="shared" si="56"/>
        <v>0</v>
      </c>
      <c r="K189" s="1423">
        <f t="shared" si="56"/>
        <v>0</v>
      </c>
      <c r="L189" s="1424">
        <f t="shared" si="56"/>
        <v>0</v>
      </c>
      <c r="M189" s="1425">
        <f t="shared" si="56"/>
        <v>0</v>
      </c>
      <c r="N189" s="1422">
        <f t="shared" si="56"/>
        <v>0</v>
      </c>
      <c r="O189" s="1426">
        <f t="shared" si="56"/>
        <v>0</v>
      </c>
      <c r="P189" s="1426">
        <f t="shared" si="56"/>
        <v>0</v>
      </c>
    </row>
    <row r="190">
      <c r="B190" s="1427"/>
      <c r="C190" s="1428" t="s">
        <v>1364</v>
      </c>
      <c r="D190" s="1429"/>
      <c r="E190" s="1430"/>
      <c r="F190" s="1431"/>
      <c r="G190" s="1432"/>
      <c r="H190" s="1433"/>
      <c r="I190" s="1434"/>
      <c r="J190" s="1432"/>
      <c r="K190" s="1433"/>
      <c r="L190" s="1434"/>
      <c r="M190" s="1435"/>
      <c r="N190" s="1444"/>
      <c r="O190" s="1445"/>
      <c r="P190" s="1445"/>
    </row>
    <row r="191">
      <c r="B191" s="1427"/>
      <c r="C191" s="1428" t="s">
        <v>1364</v>
      </c>
      <c r="D191" s="1429"/>
      <c r="E191" s="1430"/>
      <c r="F191" s="1431"/>
      <c r="G191" s="1432"/>
      <c r="H191" s="1433"/>
      <c r="I191" s="1434"/>
      <c r="J191" s="1432"/>
      <c r="K191" s="1433"/>
      <c r="L191" s="1434"/>
      <c r="M191" s="1435"/>
      <c r="N191" s="1444"/>
      <c r="O191" s="1445"/>
      <c r="P191" s="1445"/>
    </row>
    <row r="192">
      <c r="B192" s="1427"/>
      <c r="C192" s="1428" t="s">
        <v>1364</v>
      </c>
      <c r="D192" s="1429"/>
      <c r="E192" s="1430"/>
      <c r="F192" s="1431"/>
      <c r="G192" s="1432"/>
      <c r="H192" s="1433"/>
      <c r="I192" s="1434"/>
      <c r="J192" s="1432"/>
      <c r="K192" s="1433"/>
      <c r="L192" s="1434"/>
      <c r="M192" s="1435"/>
      <c r="N192" s="1444"/>
      <c r="O192" s="1445"/>
      <c r="P192" s="1445"/>
    </row>
    <row r="193">
      <c r="B193" s="1419" t="s">
        <v>138</v>
      </c>
      <c r="C193" s="1420" t="s">
        <v>600</v>
      </c>
      <c r="D193" s="1421"/>
      <c r="E193" s="1413"/>
      <c r="F193" s="1414"/>
      <c r="G193" s="1422">
        <f t="shared" ref="G193:P193" si="57">SUM(G194:G196)</f>
        <v>0</v>
      </c>
      <c r="H193" s="1423">
        <f t="shared" si="57"/>
        <v>0</v>
      </c>
      <c r="I193" s="1424">
        <f t="shared" si="57"/>
        <v>0</v>
      </c>
      <c r="J193" s="1422">
        <f t="shared" si="57"/>
        <v>0</v>
      </c>
      <c r="K193" s="1423">
        <f t="shared" si="57"/>
        <v>0</v>
      </c>
      <c r="L193" s="1424">
        <f t="shared" si="57"/>
        <v>0</v>
      </c>
      <c r="M193" s="1425">
        <f t="shared" si="57"/>
        <v>0</v>
      </c>
      <c r="N193" s="1422">
        <f t="shared" si="57"/>
        <v>0</v>
      </c>
      <c r="O193" s="1426">
        <f t="shared" si="57"/>
        <v>0</v>
      </c>
      <c r="P193" s="1426">
        <f t="shared" si="57"/>
        <v>0</v>
      </c>
    </row>
    <row r="194">
      <c r="B194" s="1427"/>
      <c r="C194" s="1428" t="s">
        <v>1364</v>
      </c>
      <c r="D194" s="1429"/>
      <c r="E194" s="1430"/>
      <c r="F194" s="1431"/>
      <c r="G194" s="1432"/>
      <c r="H194" s="1433"/>
      <c r="I194" s="1434"/>
      <c r="J194" s="1432"/>
      <c r="K194" s="1433"/>
      <c r="L194" s="1434"/>
      <c r="M194" s="1435"/>
      <c r="N194" s="1444"/>
      <c r="O194" s="1445"/>
      <c r="P194" s="1445"/>
    </row>
    <row r="195">
      <c r="B195" s="1427"/>
      <c r="C195" s="1428" t="s">
        <v>1364</v>
      </c>
      <c r="D195" s="1429"/>
      <c r="E195" s="1430"/>
      <c r="F195" s="1431"/>
      <c r="G195" s="1432"/>
      <c r="H195" s="1433"/>
      <c r="I195" s="1434"/>
      <c r="J195" s="1432"/>
      <c r="K195" s="1433"/>
      <c r="L195" s="1434"/>
      <c r="M195" s="1435"/>
      <c r="N195" s="1444"/>
      <c r="O195" s="1445"/>
      <c r="P195" s="1445"/>
    </row>
    <row r="196">
      <c r="B196" s="1427"/>
      <c r="C196" s="1428" t="s">
        <v>1364</v>
      </c>
      <c r="D196" s="1429"/>
      <c r="E196" s="1430"/>
      <c r="F196" s="1431"/>
      <c r="G196" s="1432"/>
      <c r="H196" s="1433"/>
      <c r="I196" s="1434"/>
      <c r="J196" s="1432"/>
      <c r="K196" s="1433"/>
      <c r="L196" s="1434"/>
      <c r="M196" s="1435"/>
      <c r="N196" s="1444"/>
      <c r="O196" s="1445"/>
      <c r="P196" s="1445"/>
    </row>
    <row r="197">
      <c r="B197" s="1419" t="s">
        <v>140</v>
      </c>
      <c r="C197" s="1420" t="s">
        <v>23</v>
      </c>
      <c r="D197" s="1421"/>
      <c r="E197" s="1413"/>
      <c r="F197" s="1414"/>
      <c r="G197" s="1422">
        <f t="shared" ref="G197:P197" si="58">SUM(G198:G200)</f>
        <v>0</v>
      </c>
      <c r="H197" s="1423">
        <f t="shared" si="58"/>
        <v>0</v>
      </c>
      <c r="I197" s="1424">
        <f t="shared" si="58"/>
        <v>0</v>
      </c>
      <c r="J197" s="1422">
        <f t="shared" si="58"/>
        <v>0</v>
      </c>
      <c r="K197" s="1423">
        <f t="shared" si="58"/>
        <v>0</v>
      </c>
      <c r="L197" s="1424">
        <f t="shared" si="58"/>
        <v>0</v>
      </c>
      <c r="M197" s="1425">
        <f t="shared" si="58"/>
        <v>0</v>
      </c>
      <c r="N197" s="1422">
        <f t="shared" si="58"/>
        <v>0</v>
      </c>
      <c r="O197" s="1426">
        <f t="shared" si="58"/>
        <v>0</v>
      </c>
      <c r="P197" s="1426">
        <f t="shared" si="58"/>
        <v>0</v>
      </c>
    </row>
    <row r="198">
      <c r="B198" s="1427"/>
      <c r="C198" s="1428" t="s">
        <v>1364</v>
      </c>
      <c r="D198" s="1429"/>
      <c r="E198" s="1430"/>
      <c r="F198" s="1431"/>
      <c r="G198" s="1432"/>
      <c r="H198" s="1433"/>
      <c r="I198" s="1434"/>
      <c r="J198" s="1432"/>
      <c r="K198" s="1433"/>
      <c r="L198" s="1434"/>
      <c r="M198" s="1435"/>
      <c r="N198" s="1444"/>
      <c r="O198" s="1445"/>
      <c r="P198" s="1445"/>
    </row>
    <row r="199">
      <c r="B199" s="1427"/>
      <c r="C199" s="1428" t="s">
        <v>1364</v>
      </c>
      <c r="D199" s="1429"/>
      <c r="E199" s="1430"/>
      <c r="F199" s="1431"/>
      <c r="G199" s="1432"/>
      <c r="H199" s="1433"/>
      <c r="I199" s="1434"/>
      <c r="J199" s="1432"/>
      <c r="K199" s="1433"/>
      <c r="L199" s="1434"/>
      <c r="M199" s="1435"/>
      <c r="N199" s="1444"/>
      <c r="O199" s="1445"/>
      <c r="P199" s="1445"/>
    </row>
    <row r="200">
      <c r="B200" s="1427"/>
      <c r="C200" s="1428" t="s">
        <v>1364</v>
      </c>
      <c r="D200" s="1429"/>
      <c r="E200" s="1430"/>
      <c r="F200" s="1431"/>
      <c r="G200" s="1432"/>
      <c r="H200" s="1433"/>
      <c r="I200" s="1434"/>
      <c r="J200" s="1432"/>
      <c r="K200" s="1433"/>
      <c r="L200" s="1434"/>
      <c r="M200" s="1435"/>
      <c r="N200" s="1444"/>
      <c r="O200" s="1445"/>
      <c r="P200" s="1445"/>
    </row>
    <row r="201">
      <c r="B201" s="1419" t="s">
        <v>626</v>
      </c>
      <c r="C201" s="1420" t="s">
        <v>25</v>
      </c>
      <c r="D201" s="1421"/>
      <c r="E201" s="1413"/>
      <c r="F201" s="1414"/>
      <c r="G201" s="1422">
        <f t="shared" ref="G201:P201" si="59">SUM(G202:G204)</f>
        <v>0</v>
      </c>
      <c r="H201" s="1423">
        <f t="shared" si="59"/>
        <v>0</v>
      </c>
      <c r="I201" s="1424">
        <f t="shared" si="59"/>
        <v>0</v>
      </c>
      <c r="J201" s="1422">
        <f t="shared" si="59"/>
        <v>0</v>
      </c>
      <c r="K201" s="1423">
        <f t="shared" si="59"/>
        <v>0</v>
      </c>
      <c r="L201" s="1424">
        <f t="shared" si="59"/>
        <v>0</v>
      </c>
      <c r="M201" s="1425">
        <f t="shared" si="59"/>
        <v>0</v>
      </c>
      <c r="N201" s="1422">
        <f t="shared" si="59"/>
        <v>0</v>
      </c>
      <c r="O201" s="1426">
        <f t="shared" si="59"/>
        <v>0</v>
      </c>
      <c r="P201" s="1426">
        <f t="shared" si="59"/>
        <v>0</v>
      </c>
    </row>
    <row r="202">
      <c r="B202" s="1427"/>
      <c r="C202" s="1428" t="s">
        <v>1364</v>
      </c>
      <c r="D202" s="1429"/>
      <c r="E202" s="1430"/>
      <c r="F202" s="1431"/>
      <c r="G202" s="1432"/>
      <c r="H202" s="1433"/>
      <c r="I202" s="1434"/>
      <c r="J202" s="1432"/>
      <c r="K202" s="1433"/>
      <c r="L202" s="1434"/>
      <c r="M202" s="1435"/>
      <c r="N202" s="1444"/>
      <c r="O202" s="1445"/>
      <c r="P202" s="1445"/>
    </row>
    <row r="203">
      <c r="B203" s="1427"/>
      <c r="C203" s="1428" t="s">
        <v>1364</v>
      </c>
      <c r="D203" s="1429"/>
      <c r="E203" s="1430"/>
      <c r="F203" s="1431"/>
      <c r="G203" s="1432"/>
      <c r="H203" s="1433"/>
      <c r="I203" s="1434"/>
      <c r="J203" s="1432"/>
      <c r="K203" s="1433"/>
      <c r="L203" s="1434"/>
      <c r="M203" s="1435"/>
      <c r="N203" s="1444"/>
      <c r="O203" s="1445"/>
      <c r="P203" s="1445"/>
    </row>
    <row r="204">
      <c r="B204" s="1427"/>
      <c r="C204" s="1428" t="s">
        <v>1364</v>
      </c>
      <c r="D204" s="1429"/>
      <c r="E204" s="1430"/>
      <c r="F204" s="1431"/>
      <c r="G204" s="1432"/>
      <c r="H204" s="1433"/>
      <c r="I204" s="1434"/>
      <c r="J204" s="1432"/>
      <c r="K204" s="1433"/>
      <c r="L204" s="1434"/>
      <c r="M204" s="1435"/>
      <c r="N204" s="1444"/>
      <c r="O204" s="1445"/>
      <c r="P204" s="1445"/>
    </row>
    <row r="205">
      <c r="B205" s="1419" t="s">
        <v>627</v>
      </c>
      <c r="C205" s="1420" t="s">
        <v>27</v>
      </c>
      <c r="D205" s="1421"/>
      <c r="E205" s="1413"/>
      <c r="F205" s="1414"/>
      <c r="G205" s="1422">
        <f t="shared" ref="G205:P205" si="60">SUM(G206:G208)</f>
        <v>0</v>
      </c>
      <c r="H205" s="1423">
        <f t="shared" si="60"/>
        <v>0</v>
      </c>
      <c r="I205" s="1424">
        <f t="shared" si="60"/>
        <v>0</v>
      </c>
      <c r="J205" s="1422">
        <f t="shared" si="60"/>
        <v>0</v>
      </c>
      <c r="K205" s="1423">
        <f t="shared" si="60"/>
        <v>0</v>
      </c>
      <c r="L205" s="1424">
        <f t="shared" si="60"/>
        <v>0</v>
      </c>
      <c r="M205" s="1425">
        <f t="shared" si="60"/>
        <v>0</v>
      </c>
      <c r="N205" s="1422">
        <f t="shared" si="60"/>
        <v>0</v>
      </c>
      <c r="O205" s="1426">
        <f t="shared" si="60"/>
        <v>0</v>
      </c>
      <c r="P205" s="1426">
        <f t="shared" si="60"/>
        <v>0</v>
      </c>
    </row>
    <row r="206">
      <c r="B206" s="1427"/>
      <c r="C206" s="1428" t="s">
        <v>1364</v>
      </c>
      <c r="D206" s="1429"/>
      <c r="E206" s="1430"/>
      <c r="F206" s="1431"/>
      <c r="G206" s="1432"/>
      <c r="H206" s="1433"/>
      <c r="I206" s="1434"/>
      <c r="J206" s="1432"/>
      <c r="K206" s="1433"/>
      <c r="L206" s="1434"/>
      <c r="M206" s="1435"/>
      <c r="N206" s="1444"/>
      <c r="O206" s="1445"/>
      <c r="P206" s="1445"/>
    </row>
    <row r="207">
      <c r="B207" s="1427"/>
      <c r="C207" s="1428" t="s">
        <v>1364</v>
      </c>
      <c r="D207" s="1429"/>
      <c r="E207" s="1430"/>
      <c r="F207" s="1431"/>
      <c r="G207" s="1432"/>
      <c r="H207" s="1433"/>
      <c r="I207" s="1434"/>
      <c r="J207" s="1432"/>
      <c r="K207" s="1433"/>
      <c r="L207" s="1434"/>
      <c r="M207" s="1435"/>
      <c r="N207" s="1444"/>
      <c r="O207" s="1445"/>
      <c r="P207" s="1445"/>
    </row>
    <row r="208">
      <c r="B208" s="1427"/>
      <c r="C208" s="1428" t="s">
        <v>1364</v>
      </c>
      <c r="D208" s="1429"/>
      <c r="E208" s="1430"/>
      <c r="F208" s="1431"/>
      <c r="G208" s="1432"/>
      <c r="H208" s="1433"/>
      <c r="I208" s="1434"/>
      <c r="J208" s="1432"/>
      <c r="K208" s="1433"/>
      <c r="L208" s="1434"/>
      <c r="M208" s="1435"/>
      <c r="N208" s="1444"/>
      <c r="O208" s="1445"/>
      <c r="P208" s="1445"/>
    </row>
    <row r="209" ht="51">
      <c r="B209" s="1419" t="s">
        <v>628</v>
      </c>
      <c r="C209" s="1420" t="s">
        <v>604</v>
      </c>
      <c r="D209" s="1421"/>
      <c r="E209" s="1413"/>
      <c r="F209" s="1414"/>
      <c r="G209" s="1422">
        <f t="shared" ref="G209:P209" si="61">SUM(G210:G212)</f>
        <v>0</v>
      </c>
      <c r="H209" s="1423">
        <f t="shared" si="61"/>
        <v>0</v>
      </c>
      <c r="I209" s="1424">
        <f t="shared" si="61"/>
        <v>0</v>
      </c>
      <c r="J209" s="1422">
        <f t="shared" si="61"/>
        <v>0</v>
      </c>
      <c r="K209" s="1423">
        <f t="shared" si="61"/>
        <v>0</v>
      </c>
      <c r="L209" s="1424">
        <f t="shared" si="61"/>
        <v>0</v>
      </c>
      <c r="M209" s="1425">
        <f t="shared" si="61"/>
        <v>0</v>
      </c>
      <c r="N209" s="1422">
        <f t="shared" si="61"/>
        <v>0</v>
      </c>
      <c r="O209" s="1426">
        <f t="shared" si="61"/>
        <v>0</v>
      </c>
      <c r="P209" s="1426">
        <f t="shared" si="61"/>
        <v>0</v>
      </c>
    </row>
    <row r="210">
      <c r="B210" s="1427"/>
      <c r="C210" s="1428" t="s">
        <v>1364</v>
      </c>
      <c r="D210" s="1429"/>
      <c r="E210" s="1430"/>
      <c r="F210" s="1431"/>
      <c r="G210" s="1432"/>
      <c r="H210" s="1433"/>
      <c r="I210" s="1434"/>
      <c r="J210" s="1432"/>
      <c r="K210" s="1433"/>
      <c r="L210" s="1434"/>
      <c r="M210" s="1435"/>
      <c r="N210" s="1444"/>
      <c r="O210" s="1445"/>
      <c r="P210" s="1445"/>
    </row>
    <row r="211">
      <c r="B211" s="1427"/>
      <c r="C211" s="1428" t="s">
        <v>1364</v>
      </c>
      <c r="D211" s="1429"/>
      <c r="E211" s="1430"/>
      <c r="F211" s="1431"/>
      <c r="G211" s="1432"/>
      <c r="H211" s="1433"/>
      <c r="I211" s="1434"/>
      <c r="J211" s="1432"/>
      <c r="K211" s="1433"/>
      <c r="L211" s="1434"/>
      <c r="M211" s="1435"/>
      <c r="N211" s="1444"/>
      <c r="O211" s="1445"/>
      <c r="P211" s="1445"/>
    </row>
    <row r="212">
      <c r="B212" s="1427"/>
      <c r="C212" s="1428" t="s">
        <v>1364</v>
      </c>
      <c r="D212" s="1429"/>
      <c r="E212" s="1430"/>
      <c r="F212" s="1431"/>
      <c r="G212" s="1432"/>
      <c r="H212" s="1433"/>
      <c r="I212" s="1434"/>
      <c r="J212" s="1432"/>
      <c r="K212" s="1433"/>
      <c r="L212" s="1434"/>
      <c r="M212" s="1435"/>
      <c r="N212" s="1444"/>
      <c r="O212" s="1445"/>
      <c r="P212" s="1445"/>
    </row>
    <row r="213">
      <c r="B213" s="1446" t="s">
        <v>142</v>
      </c>
      <c r="C213" s="1447" t="s">
        <v>31</v>
      </c>
      <c r="D213" s="1448"/>
      <c r="E213" s="1413"/>
      <c r="F213" s="1414"/>
      <c r="G213" s="1415">
        <f t="shared" ref="G213:P213" si="62">G214+G218</f>
        <v>0</v>
      </c>
      <c r="H213" s="1416">
        <f t="shared" si="62"/>
        <v>0</v>
      </c>
      <c r="I213" s="1417">
        <f t="shared" si="62"/>
        <v>0</v>
      </c>
      <c r="J213" s="1415">
        <f t="shared" si="62"/>
        <v>0</v>
      </c>
      <c r="K213" s="1416">
        <f t="shared" si="62"/>
        <v>0</v>
      </c>
      <c r="L213" s="1417">
        <f t="shared" si="62"/>
        <v>0</v>
      </c>
      <c r="M213" s="1413">
        <f t="shared" si="62"/>
        <v>0</v>
      </c>
      <c r="N213" s="1415">
        <f t="shared" si="62"/>
        <v>0</v>
      </c>
      <c r="O213" s="1418">
        <f t="shared" si="62"/>
        <v>0</v>
      </c>
      <c r="P213" s="1418">
        <f t="shared" si="62"/>
        <v>0</v>
      </c>
    </row>
    <row r="214" ht="51">
      <c r="B214" s="1449" t="s">
        <v>409</v>
      </c>
      <c r="C214" s="1450" t="s">
        <v>33</v>
      </c>
      <c r="D214" s="1451"/>
      <c r="E214" s="1413"/>
      <c r="F214" s="1414"/>
      <c r="G214" s="1422">
        <f t="shared" ref="G214:P214" si="63">SUM(G215:G217)</f>
        <v>0</v>
      </c>
      <c r="H214" s="1423">
        <f t="shared" si="63"/>
        <v>0</v>
      </c>
      <c r="I214" s="1424">
        <f t="shared" si="63"/>
        <v>0</v>
      </c>
      <c r="J214" s="1422">
        <f t="shared" si="63"/>
        <v>0</v>
      </c>
      <c r="K214" s="1423">
        <f t="shared" si="63"/>
        <v>0</v>
      </c>
      <c r="L214" s="1424">
        <f t="shared" si="63"/>
        <v>0</v>
      </c>
      <c r="M214" s="1425">
        <f t="shared" si="63"/>
        <v>0</v>
      </c>
      <c r="N214" s="1422">
        <f t="shared" si="63"/>
        <v>0</v>
      </c>
      <c r="O214" s="1426">
        <f t="shared" si="63"/>
        <v>0</v>
      </c>
      <c r="P214" s="1426">
        <f t="shared" si="63"/>
        <v>0</v>
      </c>
    </row>
    <row r="215">
      <c r="B215" s="1427"/>
      <c r="C215" s="1428" t="s">
        <v>1364</v>
      </c>
      <c r="D215" s="1429"/>
      <c r="E215" s="1430"/>
      <c r="F215" s="1431"/>
      <c r="G215" s="1432"/>
      <c r="H215" s="1433"/>
      <c r="I215" s="1434"/>
      <c r="J215" s="1432"/>
      <c r="K215" s="1433"/>
      <c r="L215" s="1434"/>
      <c r="M215" s="1435"/>
      <c r="N215" s="1444"/>
      <c r="O215" s="1445"/>
      <c r="P215" s="1445"/>
    </row>
    <row r="216">
      <c r="B216" s="1427"/>
      <c r="C216" s="1428" t="s">
        <v>1364</v>
      </c>
      <c r="D216" s="1429"/>
      <c r="E216" s="1430"/>
      <c r="F216" s="1431"/>
      <c r="G216" s="1432"/>
      <c r="H216" s="1433"/>
      <c r="I216" s="1434"/>
      <c r="J216" s="1432"/>
      <c r="K216" s="1433"/>
      <c r="L216" s="1434"/>
      <c r="M216" s="1435"/>
      <c r="N216" s="1444"/>
      <c r="O216" s="1445"/>
      <c r="P216" s="1445"/>
    </row>
    <row r="217">
      <c r="B217" s="1427"/>
      <c r="C217" s="1428" t="s">
        <v>1364</v>
      </c>
      <c r="D217" s="1429"/>
      <c r="E217" s="1430"/>
      <c r="F217" s="1431"/>
      <c r="G217" s="1432"/>
      <c r="H217" s="1433"/>
      <c r="I217" s="1434"/>
      <c r="J217" s="1432"/>
      <c r="K217" s="1433"/>
      <c r="L217" s="1434"/>
      <c r="M217" s="1435"/>
      <c r="N217" s="1444"/>
      <c r="O217" s="1445"/>
      <c r="P217" s="1445"/>
    </row>
    <row r="218">
      <c r="B218" s="1449" t="s">
        <v>629</v>
      </c>
      <c r="C218" s="1450" t="s">
        <v>35</v>
      </c>
      <c r="D218" s="1451"/>
      <c r="E218" s="1413"/>
      <c r="F218" s="1414"/>
      <c r="G218" s="1422">
        <f t="shared" ref="G218:P218" si="64">SUM(G219:G221)</f>
        <v>0</v>
      </c>
      <c r="H218" s="1423">
        <f t="shared" si="64"/>
        <v>0</v>
      </c>
      <c r="I218" s="1424">
        <f t="shared" si="64"/>
        <v>0</v>
      </c>
      <c r="J218" s="1422">
        <f t="shared" si="64"/>
        <v>0</v>
      </c>
      <c r="K218" s="1423">
        <f t="shared" si="64"/>
        <v>0</v>
      </c>
      <c r="L218" s="1424">
        <f t="shared" si="64"/>
        <v>0</v>
      </c>
      <c r="M218" s="1425">
        <f t="shared" si="64"/>
        <v>0</v>
      </c>
      <c r="N218" s="1422">
        <f t="shared" si="64"/>
        <v>0</v>
      </c>
      <c r="O218" s="1426">
        <f t="shared" si="64"/>
        <v>0</v>
      </c>
      <c r="P218" s="1426">
        <f t="shared" si="64"/>
        <v>0</v>
      </c>
    </row>
    <row r="219">
      <c r="B219" s="1427"/>
      <c r="C219" s="1428" t="s">
        <v>1364</v>
      </c>
      <c r="D219" s="1429"/>
      <c r="E219" s="1430"/>
      <c r="F219" s="1431"/>
      <c r="G219" s="1432"/>
      <c r="H219" s="1433"/>
      <c r="I219" s="1434"/>
      <c r="J219" s="1432"/>
      <c r="K219" s="1433"/>
      <c r="L219" s="1434"/>
      <c r="M219" s="1435"/>
      <c r="N219" s="1444"/>
      <c r="O219" s="1445"/>
      <c r="P219" s="1445"/>
    </row>
    <row r="220">
      <c r="B220" s="1427"/>
      <c r="C220" s="1428" t="s">
        <v>1364</v>
      </c>
      <c r="D220" s="1429"/>
      <c r="E220" s="1430"/>
      <c r="F220" s="1431"/>
      <c r="G220" s="1432"/>
      <c r="H220" s="1433"/>
      <c r="I220" s="1434"/>
      <c r="J220" s="1432"/>
      <c r="K220" s="1433"/>
      <c r="L220" s="1434"/>
      <c r="M220" s="1435"/>
      <c r="N220" s="1444"/>
      <c r="O220" s="1445"/>
      <c r="P220" s="1445"/>
    </row>
    <row r="221">
      <c r="B221" s="1427"/>
      <c r="C221" s="1428" t="s">
        <v>1364</v>
      </c>
      <c r="D221" s="1429"/>
      <c r="E221" s="1430"/>
      <c r="F221" s="1431"/>
      <c r="G221" s="1432"/>
      <c r="H221" s="1433"/>
      <c r="I221" s="1434"/>
      <c r="J221" s="1432"/>
      <c r="K221" s="1433"/>
      <c r="L221" s="1434"/>
      <c r="M221" s="1435"/>
      <c r="N221" s="1444"/>
      <c r="O221" s="1445"/>
      <c r="P221" s="1445"/>
    </row>
    <row r="222">
      <c r="B222" s="1446" t="s">
        <v>410</v>
      </c>
      <c r="C222" s="1447" t="s">
        <v>37</v>
      </c>
      <c r="D222" s="1448"/>
      <c r="E222" s="1413"/>
      <c r="F222" s="1414"/>
      <c r="G222" s="1414">
        <f>G223+G239+G227+G231+G235</f>
        <v>0</v>
      </c>
      <c r="H222" s="1440">
        <f t="shared" ref="H222:P222" si="65">H223+H239+H227+H231+H235</f>
        <v>0</v>
      </c>
      <c r="I222" s="1441">
        <f t="shared" si="65"/>
        <v>0</v>
      </c>
      <c r="J222" s="1414">
        <f t="shared" si="65"/>
        <v>0</v>
      </c>
      <c r="K222" s="1440">
        <f t="shared" si="65"/>
        <v>0</v>
      </c>
      <c r="L222" s="1441">
        <f t="shared" si="65"/>
        <v>0</v>
      </c>
      <c r="M222" s="1415">
        <f t="shared" si="65"/>
        <v>0</v>
      </c>
      <c r="N222" s="1452">
        <f t="shared" si="65"/>
        <v>0</v>
      </c>
      <c r="O222" s="1441">
        <f t="shared" si="65"/>
        <v>0</v>
      </c>
      <c r="P222" s="1443">
        <f t="shared" si="65"/>
        <v>0</v>
      </c>
    </row>
    <row r="223">
      <c r="B223" s="1449" t="s">
        <v>411</v>
      </c>
      <c r="C223" s="1450" t="s">
        <v>39</v>
      </c>
      <c r="D223" s="1451"/>
      <c r="E223" s="1413"/>
      <c r="F223" s="1414"/>
      <c r="G223" s="1422">
        <f t="shared" ref="G223:P223" si="66">SUM(G224:G226)</f>
        <v>0</v>
      </c>
      <c r="H223" s="1423">
        <f t="shared" si="66"/>
        <v>0</v>
      </c>
      <c r="I223" s="1424">
        <f t="shared" si="66"/>
        <v>0</v>
      </c>
      <c r="J223" s="1422">
        <f t="shared" si="66"/>
        <v>0</v>
      </c>
      <c r="K223" s="1423">
        <f t="shared" si="66"/>
        <v>0</v>
      </c>
      <c r="L223" s="1424">
        <f t="shared" si="66"/>
        <v>0</v>
      </c>
      <c r="M223" s="1425">
        <f t="shared" si="66"/>
        <v>0</v>
      </c>
      <c r="N223" s="1422">
        <f t="shared" si="66"/>
        <v>0</v>
      </c>
      <c r="O223" s="1426">
        <f t="shared" si="66"/>
        <v>0</v>
      </c>
      <c r="P223" s="1426">
        <f t="shared" si="66"/>
        <v>0</v>
      </c>
    </row>
    <row r="224">
      <c r="B224" s="1427"/>
      <c r="C224" s="1428" t="s">
        <v>1364</v>
      </c>
      <c r="D224" s="1429"/>
      <c r="E224" s="1430"/>
      <c r="F224" s="1431"/>
      <c r="G224" s="1432"/>
      <c r="H224" s="1433"/>
      <c r="I224" s="1434"/>
      <c r="J224" s="1432"/>
      <c r="K224" s="1433"/>
      <c r="L224" s="1434"/>
      <c r="M224" s="1435"/>
      <c r="N224" s="1432"/>
      <c r="O224" s="1436"/>
      <c r="P224" s="1436"/>
    </row>
    <row r="225">
      <c r="B225" s="1427"/>
      <c r="C225" s="1428" t="s">
        <v>1364</v>
      </c>
      <c r="D225" s="1429"/>
      <c r="E225" s="1430"/>
      <c r="F225" s="1431"/>
      <c r="G225" s="1432"/>
      <c r="H225" s="1433"/>
      <c r="I225" s="1434"/>
      <c r="J225" s="1432"/>
      <c r="K225" s="1433"/>
      <c r="L225" s="1434"/>
      <c r="M225" s="1435"/>
      <c r="N225" s="1432"/>
      <c r="O225" s="1436"/>
      <c r="P225" s="1436"/>
    </row>
    <row r="226">
      <c r="B226" s="1427"/>
      <c r="C226" s="1428" t="s">
        <v>1364</v>
      </c>
      <c r="D226" s="1429"/>
      <c r="E226" s="1430"/>
      <c r="F226" s="1431"/>
      <c r="G226" s="1432"/>
      <c r="H226" s="1433"/>
      <c r="I226" s="1434"/>
      <c r="J226" s="1432"/>
      <c r="K226" s="1433"/>
      <c r="L226" s="1434"/>
      <c r="M226" s="1435"/>
      <c r="N226" s="1432"/>
      <c r="O226" s="1436"/>
      <c r="P226" s="1436"/>
    </row>
    <row r="227">
      <c r="B227" s="1449" t="s">
        <v>412</v>
      </c>
      <c r="C227" s="1450" t="s">
        <v>42</v>
      </c>
      <c r="D227" s="1451"/>
      <c r="E227" s="1413"/>
      <c r="F227" s="1414"/>
      <c r="G227" s="1422">
        <f t="shared" ref="G227:P227" si="67">SUM(G228:G230)</f>
        <v>0</v>
      </c>
      <c r="H227" s="1423">
        <f t="shared" si="67"/>
        <v>0</v>
      </c>
      <c r="I227" s="1424">
        <f t="shared" si="67"/>
        <v>0</v>
      </c>
      <c r="J227" s="1422">
        <f t="shared" si="67"/>
        <v>0</v>
      </c>
      <c r="K227" s="1423">
        <f t="shared" si="67"/>
        <v>0</v>
      </c>
      <c r="L227" s="1424">
        <f t="shared" si="67"/>
        <v>0</v>
      </c>
      <c r="M227" s="1425">
        <f t="shared" si="67"/>
        <v>0</v>
      </c>
      <c r="N227" s="1422">
        <f t="shared" si="67"/>
        <v>0</v>
      </c>
      <c r="O227" s="1426">
        <f t="shared" si="67"/>
        <v>0</v>
      </c>
      <c r="P227" s="1426">
        <f t="shared" si="67"/>
        <v>0</v>
      </c>
    </row>
    <row r="228">
      <c r="B228" s="1427"/>
      <c r="C228" s="1428" t="s">
        <v>1364</v>
      </c>
      <c r="D228" s="1429"/>
      <c r="E228" s="1430"/>
      <c r="F228" s="1431"/>
      <c r="G228" s="1432"/>
      <c r="H228" s="1433"/>
      <c r="I228" s="1434"/>
      <c r="J228" s="1432"/>
      <c r="K228" s="1433"/>
      <c r="L228" s="1434"/>
      <c r="M228" s="1435"/>
      <c r="N228" s="1432"/>
      <c r="O228" s="1436"/>
      <c r="P228" s="1436"/>
    </row>
    <row r="229">
      <c r="B229" s="1427"/>
      <c r="C229" s="1428" t="s">
        <v>1364</v>
      </c>
      <c r="D229" s="1429"/>
      <c r="E229" s="1430"/>
      <c r="F229" s="1431"/>
      <c r="G229" s="1432"/>
      <c r="H229" s="1433"/>
      <c r="I229" s="1434"/>
      <c r="J229" s="1432"/>
      <c r="K229" s="1433"/>
      <c r="L229" s="1434"/>
      <c r="M229" s="1435"/>
      <c r="N229" s="1432"/>
      <c r="O229" s="1436"/>
      <c r="P229" s="1436"/>
    </row>
    <row r="230">
      <c r="B230" s="1427"/>
      <c r="C230" s="1428" t="s">
        <v>1364</v>
      </c>
      <c r="D230" s="1429"/>
      <c r="E230" s="1430"/>
      <c r="F230" s="1431"/>
      <c r="G230" s="1432"/>
      <c r="H230" s="1433"/>
      <c r="I230" s="1434"/>
      <c r="J230" s="1432"/>
      <c r="K230" s="1433"/>
      <c r="L230" s="1434"/>
      <c r="M230" s="1435"/>
      <c r="N230" s="1432"/>
      <c r="O230" s="1436"/>
      <c r="P230" s="1436"/>
    </row>
    <row r="231" ht="30.75" customHeight="1">
      <c r="B231" s="1449" t="s">
        <v>413</v>
      </c>
      <c r="C231" s="1450" t="s">
        <v>45</v>
      </c>
      <c r="D231" s="1451"/>
      <c r="E231" s="1413"/>
      <c r="F231" s="1414"/>
      <c r="G231" s="1422">
        <f t="shared" ref="G231:P231" si="68">SUM(G232:G234)</f>
        <v>0</v>
      </c>
      <c r="H231" s="1423">
        <f t="shared" si="68"/>
        <v>0</v>
      </c>
      <c r="I231" s="1424">
        <f t="shared" si="68"/>
        <v>0</v>
      </c>
      <c r="J231" s="1422">
        <f t="shared" si="68"/>
        <v>0</v>
      </c>
      <c r="K231" s="1423">
        <f t="shared" si="68"/>
        <v>0</v>
      </c>
      <c r="L231" s="1424">
        <f t="shared" si="68"/>
        <v>0</v>
      </c>
      <c r="M231" s="1425">
        <f t="shared" si="68"/>
        <v>0</v>
      </c>
      <c r="N231" s="1422">
        <f t="shared" si="68"/>
        <v>0</v>
      </c>
      <c r="O231" s="1426">
        <f t="shared" si="68"/>
        <v>0</v>
      </c>
      <c r="P231" s="1426">
        <f t="shared" si="68"/>
        <v>0</v>
      </c>
    </row>
    <row r="232">
      <c r="B232" s="1427"/>
      <c r="C232" s="1428" t="s">
        <v>1364</v>
      </c>
      <c r="D232" s="1429"/>
      <c r="E232" s="1430"/>
      <c r="F232" s="1431"/>
      <c r="G232" s="1432"/>
      <c r="H232" s="1433"/>
      <c r="I232" s="1434"/>
      <c r="J232" s="1432"/>
      <c r="K232" s="1433"/>
      <c r="L232" s="1434"/>
      <c r="M232" s="1435"/>
      <c r="N232" s="1432"/>
      <c r="O232" s="1436"/>
      <c r="P232" s="1436"/>
    </row>
    <row r="233">
      <c r="B233" s="1427"/>
      <c r="C233" s="1428" t="s">
        <v>1364</v>
      </c>
      <c r="D233" s="1429"/>
      <c r="E233" s="1430"/>
      <c r="F233" s="1431"/>
      <c r="G233" s="1432"/>
      <c r="H233" s="1433"/>
      <c r="I233" s="1434"/>
      <c r="J233" s="1432"/>
      <c r="K233" s="1433"/>
      <c r="L233" s="1434"/>
      <c r="M233" s="1435"/>
      <c r="N233" s="1432"/>
      <c r="O233" s="1436"/>
      <c r="P233" s="1436"/>
    </row>
    <row r="234">
      <c r="B234" s="1427"/>
      <c r="C234" s="1428" t="s">
        <v>1364</v>
      </c>
      <c r="D234" s="1429"/>
      <c r="E234" s="1430"/>
      <c r="F234" s="1431"/>
      <c r="G234" s="1432"/>
      <c r="H234" s="1433"/>
      <c r="I234" s="1434"/>
      <c r="J234" s="1432"/>
      <c r="K234" s="1433"/>
      <c r="L234" s="1434"/>
      <c r="M234" s="1435"/>
      <c r="N234" s="1432"/>
      <c r="O234" s="1436"/>
      <c r="P234" s="1436"/>
    </row>
    <row r="235" ht="25.5">
      <c r="B235" s="1449" t="s">
        <v>414</v>
      </c>
      <c r="C235" s="1450" t="s">
        <v>47</v>
      </c>
      <c r="D235" s="1451"/>
      <c r="E235" s="1413"/>
      <c r="F235" s="1414"/>
      <c r="G235" s="1422">
        <f t="shared" ref="G235:P235" si="69">SUM(G236:G238)</f>
        <v>0</v>
      </c>
      <c r="H235" s="1423">
        <f t="shared" si="69"/>
        <v>0</v>
      </c>
      <c r="I235" s="1424">
        <f t="shared" si="69"/>
        <v>0</v>
      </c>
      <c r="J235" s="1422">
        <f t="shared" si="69"/>
        <v>0</v>
      </c>
      <c r="K235" s="1423">
        <f t="shared" si="69"/>
        <v>0</v>
      </c>
      <c r="L235" s="1424">
        <f t="shared" si="69"/>
        <v>0</v>
      </c>
      <c r="M235" s="1425">
        <f t="shared" si="69"/>
        <v>0</v>
      </c>
      <c r="N235" s="1422">
        <f t="shared" si="69"/>
        <v>0</v>
      </c>
      <c r="O235" s="1426">
        <f t="shared" si="69"/>
        <v>0</v>
      </c>
      <c r="P235" s="1426">
        <f t="shared" si="69"/>
        <v>0</v>
      </c>
    </row>
    <row r="236">
      <c r="B236" s="1427"/>
      <c r="C236" s="1428" t="s">
        <v>1364</v>
      </c>
      <c r="D236" s="1429"/>
      <c r="E236" s="1430"/>
      <c r="F236" s="1431"/>
      <c r="G236" s="1432"/>
      <c r="H236" s="1433"/>
      <c r="I236" s="1434"/>
      <c r="J236" s="1432"/>
      <c r="K236" s="1433"/>
      <c r="L236" s="1434"/>
      <c r="M236" s="1435"/>
      <c r="N236" s="1432"/>
      <c r="O236" s="1436"/>
      <c r="P236" s="1436"/>
    </row>
    <row r="237">
      <c r="B237" s="1427"/>
      <c r="C237" s="1428" t="s">
        <v>1364</v>
      </c>
      <c r="D237" s="1429"/>
      <c r="E237" s="1430"/>
      <c r="F237" s="1431"/>
      <c r="G237" s="1432"/>
      <c r="H237" s="1433"/>
      <c r="I237" s="1434"/>
      <c r="J237" s="1432"/>
      <c r="K237" s="1433"/>
      <c r="L237" s="1434"/>
      <c r="M237" s="1435"/>
      <c r="N237" s="1432"/>
      <c r="O237" s="1436"/>
      <c r="P237" s="1436"/>
    </row>
    <row r="238">
      <c r="B238" s="1427"/>
      <c r="C238" s="1428" t="s">
        <v>1364</v>
      </c>
      <c r="D238" s="1429"/>
      <c r="E238" s="1430"/>
      <c r="F238" s="1431"/>
      <c r="G238" s="1432"/>
      <c r="H238" s="1433"/>
      <c r="I238" s="1434"/>
      <c r="J238" s="1432"/>
      <c r="K238" s="1433"/>
      <c r="L238" s="1434"/>
      <c r="M238" s="1435"/>
      <c r="N238" s="1432"/>
      <c r="O238" s="1436"/>
      <c r="P238" s="1436"/>
    </row>
    <row r="239" ht="25.5">
      <c r="B239" s="1449" t="s">
        <v>415</v>
      </c>
      <c r="C239" s="1454" t="s">
        <v>610</v>
      </c>
      <c r="D239" s="1455"/>
      <c r="E239" s="1413"/>
      <c r="F239" s="1414"/>
      <c r="G239" s="1422">
        <f t="shared" ref="G239:P239" si="70">SUM(G240:G242)</f>
        <v>0</v>
      </c>
      <c r="H239" s="1423">
        <f t="shared" si="70"/>
        <v>0</v>
      </c>
      <c r="I239" s="1424">
        <f t="shared" si="70"/>
        <v>0</v>
      </c>
      <c r="J239" s="1422">
        <f t="shared" si="70"/>
        <v>0</v>
      </c>
      <c r="K239" s="1423">
        <f t="shared" si="70"/>
        <v>0</v>
      </c>
      <c r="L239" s="1424">
        <f t="shared" si="70"/>
        <v>0</v>
      </c>
      <c r="M239" s="1425">
        <f t="shared" si="70"/>
        <v>0</v>
      </c>
      <c r="N239" s="1422">
        <f t="shared" si="70"/>
        <v>0</v>
      </c>
      <c r="O239" s="1426">
        <f t="shared" si="70"/>
        <v>0</v>
      </c>
      <c r="P239" s="1426">
        <f t="shared" si="70"/>
        <v>0</v>
      </c>
    </row>
    <row r="240">
      <c r="B240" s="1427"/>
      <c r="C240" s="1428" t="s">
        <v>1364</v>
      </c>
      <c r="D240" s="1429"/>
      <c r="E240" s="1430"/>
      <c r="F240" s="1431"/>
      <c r="G240" s="1432"/>
      <c r="H240" s="1433"/>
      <c r="I240" s="1434"/>
      <c r="J240" s="1432"/>
      <c r="K240" s="1433"/>
      <c r="L240" s="1434"/>
      <c r="M240" s="1435"/>
      <c r="N240" s="1432"/>
      <c r="O240" s="1436"/>
      <c r="P240" s="1436"/>
    </row>
    <row r="241">
      <c r="B241" s="1427"/>
      <c r="C241" s="1428" t="s">
        <v>1364</v>
      </c>
      <c r="D241" s="1429"/>
      <c r="E241" s="1430"/>
      <c r="F241" s="1431"/>
      <c r="G241" s="1432"/>
      <c r="H241" s="1433"/>
      <c r="I241" s="1434"/>
      <c r="J241" s="1432"/>
      <c r="K241" s="1433"/>
      <c r="L241" s="1434"/>
      <c r="M241" s="1435"/>
      <c r="N241" s="1432"/>
      <c r="O241" s="1436"/>
      <c r="P241" s="1436"/>
    </row>
    <row r="242">
      <c r="B242" s="1427"/>
      <c r="C242" s="1428" t="s">
        <v>1364</v>
      </c>
      <c r="D242" s="1429"/>
      <c r="E242" s="1430"/>
      <c r="F242" s="1431"/>
      <c r="G242" s="1432"/>
      <c r="H242" s="1433"/>
      <c r="I242" s="1434"/>
      <c r="J242" s="1432"/>
      <c r="K242" s="1433"/>
      <c r="L242" s="1434"/>
      <c r="M242" s="1435"/>
      <c r="N242" s="1432"/>
      <c r="O242" s="1436"/>
      <c r="P242" s="1436"/>
    </row>
    <row r="243">
      <c r="B243" s="1446" t="s">
        <v>416</v>
      </c>
      <c r="C243" s="1447" t="s">
        <v>53</v>
      </c>
      <c r="D243" s="1458"/>
      <c r="E243" s="1460"/>
      <c r="F243" s="1443"/>
      <c r="G243" s="1452">
        <f>G244+G248</f>
        <v>0</v>
      </c>
      <c r="H243" s="1440">
        <f t="shared" ref="H243:P243" si="71">H244+H248</f>
        <v>0</v>
      </c>
      <c r="I243" s="1442">
        <f t="shared" si="71"/>
        <v>0</v>
      </c>
      <c r="J243" s="1452">
        <f t="shared" si="71"/>
        <v>0</v>
      </c>
      <c r="K243" s="1440">
        <f t="shared" si="71"/>
        <v>0</v>
      </c>
      <c r="L243" s="1442">
        <f t="shared" si="71"/>
        <v>0</v>
      </c>
      <c r="M243" s="1459">
        <f t="shared" si="71"/>
        <v>0</v>
      </c>
      <c r="N243" s="1452">
        <f t="shared" si="71"/>
        <v>0</v>
      </c>
      <c r="O243" s="1461">
        <f t="shared" si="71"/>
        <v>0</v>
      </c>
      <c r="P243" s="1461">
        <f t="shared" si="71"/>
        <v>0</v>
      </c>
    </row>
    <row r="244">
      <c r="B244" s="1449" t="s">
        <v>630</v>
      </c>
      <c r="C244" s="1450" t="s">
        <v>55</v>
      </c>
      <c r="D244" s="1455"/>
      <c r="E244" s="1460"/>
      <c r="F244" s="1443"/>
      <c r="G244" s="1422">
        <f t="shared" ref="G244:P244" si="72">SUM(G245:G247)</f>
        <v>0</v>
      </c>
      <c r="H244" s="1423">
        <f t="shared" si="72"/>
        <v>0</v>
      </c>
      <c r="I244" s="1424">
        <f t="shared" si="72"/>
        <v>0</v>
      </c>
      <c r="J244" s="1422">
        <f t="shared" si="72"/>
        <v>0</v>
      </c>
      <c r="K244" s="1423">
        <f t="shared" si="72"/>
        <v>0</v>
      </c>
      <c r="L244" s="1424">
        <f t="shared" si="72"/>
        <v>0</v>
      </c>
      <c r="M244" s="1425">
        <f t="shared" si="72"/>
        <v>0</v>
      </c>
      <c r="N244" s="1422">
        <f t="shared" si="72"/>
        <v>0</v>
      </c>
      <c r="O244" s="1426">
        <f t="shared" si="72"/>
        <v>0</v>
      </c>
      <c r="P244" s="1426">
        <f t="shared" si="72"/>
        <v>0</v>
      </c>
    </row>
    <row r="245">
      <c r="B245" s="1427"/>
      <c r="C245" s="1428" t="s">
        <v>1364</v>
      </c>
      <c r="D245" s="1429"/>
      <c r="E245" s="1430"/>
      <c r="F245" s="1431"/>
      <c r="G245" s="1467"/>
      <c r="H245" s="1468"/>
      <c r="I245" s="1469"/>
      <c r="J245" s="1467"/>
      <c r="K245" s="1468"/>
      <c r="L245" s="1469"/>
      <c r="M245" s="1470"/>
      <c r="N245" s="1467"/>
      <c r="O245" s="1471"/>
      <c r="P245" s="1471"/>
    </row>
    <row r="246">
      <c r="B246" s="1427"/>
      <c r="C246" s="1428" t="s">
        <v>1364</v>
      </c>
      <c r="D246" s="1429"/>
      <c r="E246" s="1465"/>
      <c r="F246" s="1466"/>
      <c r="G246" s="1467"/>
      <c r="H246" s="1468"/>
      <c r="I246" s="1469"/>
      <c r="J246" s="1467"/>
      <c r="K246" s="1468"/>
      <c r="L246" s="1469"/>
      <c r="M246" s="1470"/>
      <c r="N246" s="1467"/>
      <c r="O246" s="1471"/>
      <c r="P246" s="1471"/>
    </row>
    <row r="247">
      <c r="B247" s="1427"/>
      <c r="C247" s="1428" t="s">
        <v>1364</v>
      </c>
      <c r="D247" s="1429"/>
      <c r="E247" s="1465"/>
      <c r="F247" s="1466"/>
      <c r="G247" s="1472"/>
      <c r="H247" s="1473"/>
      <c r="I247" s="1474"/>
      <c r="J247" s="1472"/>
      <c r="K247" s="1473"/>
      <c r="L247" s="1474"/>
      <c r="M247" s="1475"/>
      <c r="N247" s="1472"/>
      <c r="O247" s="1476"/>
      <c r="P247" s="1476"/>
    </row>
    <row r="248" ht="25.5">
      <c r="B248" s="1449" t="s">
        <v>631</v>
      </c>
      <c r="C248" s="1450" t="s">
        <v>57</v>
      </c>
      <c r="D248" s="1451"/>
      <c r="E248" s="1459"/>
      <c r="F248" s="1460"/>
      <c r="G248" s="1422">
        <f t="shared" ref="G248:P248" si="73">SUM(G249:G251)</f>
        <v>0</v>
      </c>
      <c r="H248" s="1423">
        <f t="shared" si="73"/>
        <v>0</v>
      </c>
      <c r="I248" s="1424">
        <f t="shared" si="73"/>
        <v>0</v>
      </c>
      <c r="J248" s="1422">
        <f t="shared" si="73"/>
        <v>0</v>
      </c>
      <c r="K248" s="1423">
        <f t="shared" si="73"/>
        <v>0</v>
      </c>
      <c r="L248" s="1424">
        <f t="shared" si="73"/>
        <v>0</v>
      </c>
      <c r="M248" s="1425">
        <f t="shared" si="73"/>
        <v>0</v>
      </c>
      <c r="N248" s="1422">
        <f t="shared" si="73"/>
        <v>0</v>
      </c>
      <c r="O248" s="1426">
        <f t="shared" si="73"/>
        <v>0</v>
      </c>
      <c r="P248" s="1426">
        <f t="shared" si="73"/>
        <v>0</v>
      </c>
    </row>
    <row r="249">
      <c r="B249" s="1427"/>
      <c r="C249" s="1428" t="s">
        <v>1364</v>
      </c>
      <c r="D249" s="1429"/>
      <c r="E249" s="1430"/>
      <c r="F249" s="1431"/>
      <c r="G249" s="1472"/>
      <c r="H249" s="1473"/>
      <c r="I249" s="1474"/>
      <c r="J249" s="1472"/>
      <c r="K249" s="1473"/>
      <c r="L249" s="1474"/>
      <c r="M249" s="1475"/>
      <c r="N249" s="1472"/>
      <c r="O249" s="1476"/>
      <c r="P249" s="1476"/>
    </row>
    <row r="250">
      <c r="B250" s="1427"/>
      <c r="C250" s="1428" t="s">
        <v>1364</v>
      </c>
      <c r="D250" s="1429"/>
      <c r="E250" s="1479"/>
      <c r="F250" s="1480"/>
      <c r="G250" s="1472"/>
      <c r="H250" s="1473"/>
      <c r="I250" s="1474"/>
      <c r="J250" s="1472"/>
      <c r="K250" s="1473"/>
      <c r="L250" s="1474"/>
      <c r="M250" s="1475"/>
      <c r="N250" s="1472"/>
      <c r="O250" s="1476"/>
      <c r="P250" s="1476"/>
    </row>
    <row r="251">
      <c r="B251" s="1427"/>
      <c r="C251" s="1428" t="s">
        <v>1364</v>
      </c>
      <c r="D251" s="1429"/>
      <c r="E251" s="1479"/>
      <c r="F251" s="1480"/>
      <c r="G251" s="1472"/>
      <c r="H251" s="1473"/>
      <c r="I251" s="1474"/>
      <c r="J251" s="1472"/>
      <c r="K251" s="1473"/>
      <c r="L251" s="1474"/>
      <c r="M251" s="1475"/>
      <c r="N251" s="1472"/>
      <c r="O251" s="1476"/>
      <c r="P251" s="1476"/>
    </row>
    <row r="252">
      <c r="B252" s="1446" t="s">
        <v>417</v>
      </c>
      <c r="C252" s="1447" t="s">
        <v>611</v>
      </c>
      <c r="D252" s="1448"/>
      <c r="E252" s="1459"/>
      <c r="F252" s="1460"/>
      <c r="G252" s="1422">
        <f t="shared" ref="G252:P252" si="74">SUM(G253:G255)</f>
        <v>0</v>
      </c>
      <c r="H252" s="1423">
        <f t="shared" si="74"/>
        <v>0</v>
      </c>
      <c r="I252" s="1424">
        <f t="shared" si="74"/>
        <v>0</v>
      </c>
      <c r="J252" s="1422">
        <f t="shared" si="74"/>
        <v>0</v>
      </c>
      <c r="K252" s="1423">
        <f t="shared" si="74"/>
        <v>0</v>
      </c>
      <c r="L252" s="1424">
        <f t="shared" si="74"/>
        <v>0</v>
      </c>
      <c r="M252" s="1425">
        <f t="shared" si="74"/>
        <v>0</v>
      </c>
      <c r="N252" s="1422">
        <f t="shared" si="74"/>
        <v>0</v>
      </c>
      <c r="O252" s="1426">
        <f t="shared" si="74"/>
        <v>0</v>
      </c>
      <c r="P252" s="1426">
        <f t="shared" si="74"/>
        <v>0</v>
      </c>
    </row>
    <row r="253">
      <c r="B253" s="1427"/>
      <c r="C253" s="1428" t="s">
        <v>1365</v>
      </c>
      <c r="D253" s="1429"/>
      <c r="E253" s="1486"/>
      <c r="F253" s="1487"/>
      <c r="G253" s="1488"/>
      <c r="H253" s="1489"/>
      <c r="I253" s="1490"/>
      <c r="J253" s="1488"/>
      <c r="K253" s="1489"/>
      <c r="L253" s="1490"/>
      <c r="M253" s="1491"/>
      <c r="N253" s="1488"/>
      <c r="O253" s="1492"/>
      <c r="P253" s="1492"/>
    </row>
    <row r="254">
      <c r="B254" s="1427"/>
      <c r="C254" s="1428" t="s">
        <v>1365</v>
      </c>
      <c r="D254" s="1429"/>
      <c r="E254" s="1486"/>
      <c r="F254" s="1487"/>
      <c r="G254" s="1488"/>
      <c r="H254" s="1489"/>
      <c r="I254" s="1490"/>
      <c r="J254" s="1488"/>
      <c r="K254" s="1489"/>
      <c r="L254" s="1490"/>
      <c r="M254" s="1491"/>
      <c r="N254" s="1488"/>
      <c r="O254" s="1492"/>
      <c r="P254" s="1492"/>
    </row>
    <row r="255" ht="15.75">
      <c r="B255" s="1493"/>
      <c r="C255" s="1494" t="s">
        <v>1365</v>
      </c>
      <c r="D255" s="1495"/>
      <c r="E255" s="1496"/>
      <c r="F255" s="1497"/>
      <c r="G255" s="1498"/>
      <c r="H255" s="1499"/>
      <c r="I255" s="1500"/>
      <c r="J255" s="1498"/>
      <c r="K255" s="1499"/>
      <c r="L255" s="1500"/>
      <c r="M255" s="1501"/>
      <c r="N255" s="1498"/>
      <c r="O255" s="1502"/>
      <c r="P255" s="1502"/>
    </row>
    <row r="257">
      <c r="B257" s="1503" t="s">
        <v>1366</v>
      </c>
      <c r="C257" s="1503"/>
      <c r="D257" s="1503"/>
      <c r="E257" s="1503"/>
      <c r="F257" s="1503"/>
      <c r="G257" s="1503"/>
      <c r="H257" s="1503"/>
      <c r="I257" s="1503"/>
      <c r="J257" s="1503"/>
      <c r="K257" s="1503"/>
      <c r="L257" s="1503"/>
      <c r="M257" s="1504"/>
      <c r="N257" s="1504"/>
      <c r="O257" s="1504"/>
    </row>
    <row r="258" ht="39" customHeight="1">
      <c r="B258" s="1503"/>
      <c r="C258" s="1503"/>
      <c r="D258" s="1503"/>
      <c r="E258" s="1503"/>
      <c r="F258" s="1503"/>
      <c r="G258" s="1503"/>
      <c r="H258" s="1503"/>
      <c r="I258" s="1503"/>
      <c r="J258" s="1503"/>
      <c r="K258" s="1503"/>
      <c r="L258" s="1503"/>
      <c r="M258" s="1504"/>
      <c r="N258" s="1504"/>
      <c r="O258" s="1504"/>
    </row>
    <row r="259" ht="72" customHeight="1">
      <c r="B259" s="1505" t="s">
        <v>1367</v>
      </c>
      <c r="C259" s="1504"/>
      <c r="D259" s="1504"/>
      <c r="E259" s="1504"/>
      <c r="F259" s="1504"/>
      <c r="G259" s="1504"/>
      <c r="H259" s="1504"/>
      <c r="I259" s="1504"/>
      <c r="J259" s="1504"/>
      <c r="K259" s="1504"/>
      <c r="L259" s="1504"/>
      <c r="M259" s="1504"/>
      <c r="N259" s="1504"/>
      <c r="O259" s="1504"/>
    </row>
  </sheetData>
  <sheetProtection sheet="1" objects="1" scenarios="1" password="F757"/>
  <mergeCells count="3">
    <mergeCell ref="B8:P8"/>
    <mergeCell ref="B257:O258"/>
    <mergeCell ref="B259:O259"/>
  </mergeCells>
  <pageSetup r:id="rId1" paperSize="9" orientation="portrait" horizontalDpi="300" verticalDpi="300"/>
</worksheet>
</file>

<file path=xl/worksheets/sheet13.xml><?xml version="1.0" encoding="utf-8"?>
<worksheet xmlns:r="http://schemas.openxmlformats.org/officeDocument/2006/relationships" xmlns="http://schemas.openxmlformats.org/spreadsheetml/2006/main">
  <sheetPr codeName="Sheet1"/>
  <sheetViews>
    <sheetView zoomScale="85" zoomScaleNormal="85" workbookViewId="0"/>
  </sheetViews>
  <sheetFormatPr defaultRowHeight="15"/>
  <cols>
    <col min="1" max="1" width="4.855469" style="5" customWidth="1"/>
    <col min="2" max="2" width="9.140625" style="5"/>
    <col min="3" max="3" width="54.71094" style="5" customWidth="1"/>
    <col min="4" max="4" width="45.71094" style="5" customWidth="1"/>
    <col min="5" max="6" width="30.71094" style="5" customWidth="1"/>
    <col min="7" max="16" width="21.71094" style="5" customWidth="1"/>
    <col min="17" max="16384" width="9.140625" style="5"/>
  </cols>
  <sheetData>
    <row r="1" ht="15.75">
      <c r="A1" s="6" t="s">
        <v>0</v>
      </c>
      <c r="B1" s="7"/>
      <c r="C1" s="7"/>
      <c r="D1" s="7"/>
      <c r="E1" s="7"/>
      <c r="F1" s="7"/>
      <c r="G1" s="7"/>
      <c r="H1" s="7"/>
      <c r="I1" s="7"/>
      <c r="J1" s="7"/>
      <c r="K1" s="7"/>
      <c r="L1" s="7"/>
      <c r="M1" s="7"/>
      <c r="N1" s="7"/>
      <c r="O1" s="7"/>
      <c r="P1" s="7"/>
    </row>
    <row r="2" ht="15.75">
      <c r="A2" s="6" t="s">
        <v>1</v>
      </c>
      <c r="B2" s="7"/>
      <c r="C2" s="7"/>
      <c r="D2" s="7"/>
      <c r="E2" s="7"/>
      <c r="F2" s="7"/>
      <c r="G2" s="7"/>
      <c r="H2" s="7"/>
      <c r="I2" s="7"/>
      <c r="J2" s="7"/>
      <c r="K2" s="7"/>
      <c r="L2" s="7"/>
      <c r="M2" s="7"/>
      <c r="N2" s="7"/>
      <c r="O2" s="7"/>
      <c r="P2" s="7"/>
    </row>
    <row r="3" ht="15.75">
      <c r="A3" s="7"/>
      <c r="B3" s="7"/>
      <c r="C3" s="7"/>
      <c r="D3" s="7"/>
      <c r="E3" s="7"/>
      <c r="F3" s="7"/>
      <c r="G3" s="7"/>
      <c r="H3" s="7"/>
      <c r="I3" s="7"/>
      <c r="J3" s="7"/>
      <c r="K3" s="7"/>
      <c r="L3" s="7"/>
      <c r="M3" s="7"/>
      <c r="N3" s="7"/>
      <c r="O3" s="7"/>
      <c r="P3" s="7"/>
    </row>
    <row r="4" ht="15.75">
      <c r="A4" s="7"/>
      <c r="B4" s="7"/>
      <c r="C4" s="7"/>
      <c r="D4" s="7"/>
      <c r="E4" s="7"/>
      <c r="F4" s="7"/>
      <c r="G4" s="7"/>
      <c r="H4" s="7"/>
      <c r="I4" s="7"/>
      <c r="J4" s="7"/>
      <c r="K4" s="7"/>
      <c r="L4" s="7"/>
      <c r="M4" s="7"/>
      <c r="N4" s="7"/>
      <c r="O4" s="7"/>
      <c r="P4" s="7"/>
    </row>
    <row r="5" ht="15.75">
      <c r="A5" s="8" t="s">
        <v>1368</v>
      </c>
      <c r="B5" s="7"/>
      <c r="C5" s="7"/>
      <c r="D5" s="7"/>
      <c r="E5" s="7"/>
      <c r="F5" s="7"/>
      <c r="G5" s="7"/>
      <c r="H5" s="7"/>
      <c r="I5" s="7"/>
      <c r="J5" s="7"/>
      <c r="K5" s="7"/>
      <c r="L5" s="7"/>
      <c r="M5" s="7"/>
      <c r="N5" s="7"/>
      <c r="O5" s="7"/>
      <c r="P5" s="7"/>
    </row>
    <row r="6" ht="15.75">
      <c r="A6" s="7"/>
      <c r="B6" s="7"/>
      <c r="C6" s="7"/>
      <c r="D6" s="7"/>
      <c r="E6" s="7"/>
      <c r="F6" s="7"/>
      <c r="G6" s="7"/>
      <c r="H6" s="7"/>
      <c r="I6" s="7"/>
      <c r="J6" s="7"/>
      <c r="K6" s="7"/>
      <c r="L6" s="7"/>
      <c r="M6" s="7"/>
      <c r="N6" s="7"/>
      <c r="O6" s="7"/>
      <c r="P6" s="7"/>
    </row>
    <row r="8">
      <c r="B8" s="1390" t="s">
        <v>1369</v>
      </c>
      <c r="C8" s="1390"/>
      <c r="D8" s="1390"/>
      <c r="E8" s="1390"/>
      <c r="F8" s="1390"/>
      <c r="G8" s="1390"/>
      <c r="H8" s="1390"/>
      <c r="I8" s="1390"/>
      <c r="J8" s="1390"/>
      <c r="K8" s="1390"/>
      <c r="L8" s="1390"/>
      <c r="M8" s="1390"/>
      <c r="N8" s="1390"/>
      <c r="O8" s="1390"/>
      <c r="P8" s="1390"/>
    </row>
    <row r="9" ht="154.5" customHeight="1">
      <c r="B9" s="1391" t="s">
        <v>4</v>
      </c>
      <c r="C9" s="1392" t="s">
        <v>1350</v>
      </c>
      <c r="D9" s="1393" t="s">
        <v>1351</v>
      </c>
      <c r="E9" s="1394" t="s">
        <v>1352</v>
      </c>
      <c r="F9" s="1395" t="s">
        <v>1353</v>
      </c>
      <c r="G9" s="1396" t="s">
        <v>1354</v>
      </c>
      <c r="H9" s="1397" t="s">
        <v>1355</v>
      </c>
      <c r="I9" s="1398" t="s">
        <v>1356</v>
      </c>
      <c r="J9" s="1396" t="s">
        <v>1357</v>
      </c>
      <c r="K9" s="1397" t="s">
        <v>1358</v>
      </c>
      <c r="L9" s="1399" t="s">
        <v>1359</v>
      </c>
      <c r="M9" s="1400" t="s">
        <v>1360</v>
      </c>
      <c r="N9" s="1396" t="s">
        <v>1361</v>
      </c>
      <c r="O9" s="1399" t="s">
        <v>1362</v>
      </c>
      <c r="P9" s="1401" t="s">
        <v>1363</v>
      </c>
    </row>
    <row r="10" ht="16.5">
      <c r="B10" s="1402" t="s">
        <v>69</v>
      </c>
      <c r="C10" s="1403" t="s">
        <v>615</v>
      </c>
      <c r="D10" s="1402"/>
      <c r="E10" s="1404"/>
      <c r="F10" s="1405"/>
      <c r="G10" s="1406">
        <f>G11+G24+G49+G58+G79+G88</f>
        <v>0</v>
      </c>
      <c r="H10" s="1407">
        <f t="shared" ref="H10:P10" si="0">H11+H24+H49+H58+H79+H88</f>
        <v>0</v>
      </c>
      <c r="I10" s="1408">
        <f t="shared" si="0"/>
        <v>0</v>
      </c>
      <c r="J10" s="1406">
        <f t="shared" si="0"/>
        <v>0</v>
      </c>
      <c r="K10" s="1407">
        <f t="shared" si="0"/>
        <v>0</v>
      </c>
      <c r="L10" s="1408">
        <f t="shared" si="0"/>
        <v>0</v>
      </c>
      <c r="M10" s="1404">
        <f t="shared" si="0"/>
        <v>0</v>
      </c>
      <c r="N10" s="1406">
        <f t="shared" si="0"/>
        <v>0</v>
      </c>
      <c r="O10" s="1409">
        <f t="shared" si="0"/>
        <v>0</v>
      </c>
      <c r="P10" s="1409">
        <f t="shared" si="0"/>
        <v>0</v>
      </c>
    </row>
    <row r="11">
      <c r="B11" s="1410" t="s">
        <v>71</v>
      </c>
      <c r="C11" s="1411" t="s">
        <v>8</v>
      </c>
      <c r="D11" s="1412"/>
      <c r="E11" s="1413"/>
      <c r="F11" s="1414"/>
      <c r="G11" s="1415">
        <f t="shared" ref="G11:P11" si="1">G12+G16+G20</f>
        <v>0</v>
      </c>
      <c r="H11" s="1416">
        <f t="shared" si="1"/>
        <v>0</v>
      </c>
      <c r="I11" s="1417">
        <f t="shared" si="1"/>
        <v>0</v>
      </c>
      <c r="J11" s="1415">
        <f t="shared" si="1"/>
        <v>0</v>
      </c>
      <c r="K11" s="1416">
        <f t="shared" si="1"/>
        <v>0</v>
      </c>
      <c r="L11" s="1417">
        <f t="shared" si="1"/>
        <v>0</v>
      </c>
      <c r="M11" s="1413">
        <f t="shared" si="1"/>
        <v>0</v>
      </c>
      <c r="N11" s="1415">
        <f t="shared" si="1"/>
        <v>0</v>
      </c>
      <c r="O11" s="1418">
        <f t="shared" si="1"/>
        <v>0</v>
      </c>
      <c r="P11" s="1418">
        <f t="shared" si="1"/>
        <v>0</v>
      </c>
    </row>
    <row r="12">
      <c r="B12" s="1419" t="s">
        <v>73</v>
      </c>
      <c r="C12" s="1420" t="s">
        <v>10</v>
      </c>
      <c r="D12" s="1421"/>
      <c r="E12" s="1413"/>
      <c r="F12" s="1414"/>
      <c r="G12" s="1422">
        <f t="shared" ref="G12:P12" si="2">SUM(G13:G15)</f>
        <v>0</v>
      </c>
      <c r="H12" s="1423">
        <f t="shared" si="2"/>
        <v>0</v>
      </c>
      <c r="I12" s="1424">
        <f t="shared" si="2"/>
        <v>0</v>
      </c>
      <c r="J12" s="1422">
        <f t="shared" si="2"/>
        <v>0</v>
      </c>
      <c r="K12" s="1423">
        <f t="shared" si="2"/>
        <v>0</v>
      </c>
      <c r="L12" s="1424">
        <f t="shared" si="2"/>
        <v>0</v>
      </c>
      <c r="M12" s="1425">
        <f t="shared" si="2"/>
        <v>0</v>
      </c>
      <c r="N12" s="1422">
        <f t="shared" si="2"/>
        <v>0</v>
      </c>
      <c r="O12" s="1426">
        <f t="shared" si="2"/>
        <v>0</v>
      </c>
      <c r="P12" s="1426">
        <f t="shared" si="2"/>
        <v>0</v>
      </c>
    </row>
    <row r="13">
      <c r="B13" s="1427"/>
      <c r="C13" s="1428" t="s">
        <v>1364</v>
      </c>
      <c r="D13" s="1429"/>
      <c r="E13" s="1430"/>
      <c r="F13" s="1431"/>
      <c r="G13" s="1432"/>
      <c r="H13" s="1433"/>
      <c r="I13" s="1434"/>
      <c r="J13" s="1432"/>
      <c r="K13" s="1433"/>
      <c r="L13" s="1434"/>
      <c r="M13" s="1435"/>
      <c r="N13" s="1432"/>
      <c r="O13" s="1436"/>
      <c r="P13" s="1436"/>
    </row>
    <row r="14">
      <c r="B14" s="1427"/>
      <c r="C14" s="1428" t="s">
        <v>1364</v>
      </c>
      <c r="D14" s="1429"/>
      <c r="E14" s="1430"/>
      <c r="F14" s="1431"/>
      <c r="G14" s="1432"/>
      <c r="H14" s="1433"/>
      <c r="I14" s="1434"/>
      <c r="J14" s="1432"/>
      <c r="K14" s="1433"/>
      <c r="L14" s="1434"/>
      <c r="M14" s="1435"/>
      <c r="N14" s="1432"/>
      <c r="O14" s="1436"/>
      <c r="P14" s="1436"/>
    </row>
    <row r="15">
      <c r="B15" s="1427"/>
      <c r="C15" s="1428" t="s">
        <v>1364</v>
      </c>
      <c r="D15" s="1429"/>
      <c r="E15" s="1430"/>
      <c r="F15" s="1431"/>
      <c r="G15" s="1432"/>
      <c r="H15" s="1433"/>
      <c r="I15" s="1434"/>
      <c r="J15" s="1432"/>
      <c r="K15" s="1433"/>
      <c r="L15" s="1434"/>
      <c r="M15" s="1435"/>
      <c r="N15" s="1432"/>
      <c r="O15" s="1436"/>
      <c r="P15" s="1436"/>
    </row>
    <row r="16">
      <c r="B16" s="1419" t="s">
        <v>75</v>
      </c>
      <c r="C16" s="1420" t="s">
        <v>11</v>
      </c>
      <c r="D16" s="1421"/>
      <c r="E16" s="1413"/>
      <c r="F16" s="1414"/>
      <c r="G16" s="1422">
        <f t="shared" ref="G16:P16" si="3">SUM(G17:G19)</f>
        <v>0</v>
      </c>
      <c r="H16" s="1423">
        <f t="shared" si="3"/>
        <v>0</v>
      </c>
      <c r="I16" s="1424">
        <f t="shared" si="3"/>
        <v>0</v>
      </c>
      <c r="J16" s="1422">
        <f t="shared" si="3"/>
        <v>0</v>
      </c>
      <c r="K16" s="1423">
        <f t="shared" si="3"/>
        <v>0</v>
      </c>
      <c r="L16" s="1424">
        <f t="shared" si="3"/>
        <v>0</v>
      </c>
      <c r="M16" s="1425">
        <f t="shared" si="3"/>
        <v>0</v>
      </c>
      <c r="N16" s="1422">
        <f t="shared" si="3"/>
        <v>0</v>
      </c>
      <c r="O16" s="1426">
        <f t="shared" si="3"/>
        <v>0</v>
      </c>
      <c r="P16" s="1426">
        <f t="shared" si="3"/>
        <v>0</v>
      </c>
    </row>
    <row r="17">
      <c r="B17" s="1427"/>
      <c r="C17" s="1428" t="s">
        <v>1364</v>
      </c>
      <c r="D17" s="1429"/>
      <c r="E17" s="1430"/>
      <c r="F17" s="1431"/>
      <c r="G17" s="1432"/>
      <c r="H17" s="1433"/>
      <c r="I17" s="1434"/>
      <c r="J17" s="1432"/>
      <c r="K17" s="1433"/>
      <c r="L17" s="1434"/>
      <c r="M17" s="1435"/>
      <c r="N17" s="1432"/>
      <c r="O17" s="1436"/>
      <c r="P17" s="1436"/>
    </row>
    <row r="18">
      <c r="B18" s="1427"/>
      <c r="C18" s="1428" t="s">
        <v>1364</v>
      </c>
      <c r="D18" s="1429"/>
      <c r="E18" s="1430"/>
      <c r="F18" s="1431"/>
      <c r="G18" s="1432"/>
      <c r="H18" s="1433"/>
      <c r="I18" s="1434"/>
      <c r="J18" s="1432"/>
      <c r="K18" s="1433"/>
      <c r="L18" s="1434"/>
      <c r="M18" s="1435"/>
      <c r="N18" s="1432"/>
      <c r="O18" s="1436"/>
      <c r="P18" s="1436"/>
    </row>
    <row r="19">
      <c r="B19" s="1427"/>
      <c r="C19" s="1428" t="s">
        <v>1364</v>
      </c>
      <c r="D19" s="1429"/>
      <c r="E19" s="1430"/>
      <c r="F19" s="1431"/>
      <c r="G19" s="1432"/>
      <c r="H19" s="1433"/>
      <c r="I19" s="1434"/>
      <c r="J19" s="1432"/>
      <c r="K19" s="1433"/>
      <c r="L19" s="1434"/>
      <c r="M19" s="1435"/>
      <c r="N19" s="1432"/>
      <c r="O19" s="1436"/>
      <c r="P19" s="1436"/>
    </row>
    <row r="20">
      <c r="B20" s="1419" t="s">
        <v>599</v>
      </c>
      <c r="C20" s="1420" t="s">
        <v>13</v>
      </c>
      <c r="D20" s="1421"/>
      <c r="E20" s="1413"/>
      <c r="F20" s="1414"/>
      <c r="G20" s="1422">
        <f t="shared" ref="G20:P20" si="4">SUM(G21:G23)</f>
        <v>0</v>
      </c>
      <c r="H20" s="1423">
        <f t="shared" si="4"/>
        <v>0</v>
      </c>
      <c r="I20" s="1424">
        <f t="shared" si="4"/>
        <v>0</v>
      </c>
      <c r="J20" s="1422">
        <f t="shared" si="4"/>
        <v>0</v>
      </c>
      <c r="K20" s="1423">
        <f t="shared" si="4"/>
        <v>0</v>
      </c>
      <c r="L20" s="1424">
        <f t="shared" si="4"/>
        <v>0</v>
      </c>
      <c r="M20" s="1425">
        <f t="shared" si="4"/>
        <v>0</v>
      </c>
      <c r="N20" s="1422">
        <f t="shared" si="4"/>
        <v>0</v>
      </c>
      <c r="O20" s="1426">
        <f t="shared" si="4"/>
        <v>0</v>
      </c>
      <c r="P20" s="1426">
        <f t="shared" si="4"/>
        <v>0</v>
      </c>
    </row>
    <row r="21">
      <c r="B21" s="1427"/>
      <c r="C21" s="1428" t="s">
        <v>1364</v>
      </c>
      <c r="D21" s="1429"/>
      <c r="E21" s="1430"/>
      <c r="F21" s="1431"/>
      <c r="G21" s="1432"/>
      <c r="H21" s="1433"/>
      <c r="I21" s="1434"/>
      <c r="J21" s="1432"/>
      <c r="K21" s="1433"/>
      <c r="L21" s="1434"/>
      <c r="M21" s="1435"/>
      <c r="N21" s="1432"/>
      <c r="O21" s="1436"/>
      <c r="P21" s="1436"/>
    </row>
    <row r="22">
      <c r="B22" s="1427"/>
      <c r="C22" s="1428" t="s">
        <v>1364</v>
      </c>
      <c r="D22" s="1429"/>
      <c r="E22" s="1430"/>
      <c r="F22" s="1431"/>
      <c r="G22" s="1432"/>
      <c r="H22" s="1433"/>
      <c r="I22" s="1434"/>
      <c r="J22" s="1432"/>
      <c r="K22" s="1433"/>
      <c r="L22" s="1434"/>
      <c r="M22" s="1435"/>
      <c r="N22" s="1432"/>
      <c r="O22" s="1436"/>
      <c r="P22" s="1436"/>
    </row>
    <row r="23">
      <c r="B23" s="1427"/>
      <c r="C23" s="1428" t="s">
        <v>1364</v>
      </c>
      <c r="D23" s="1429"/>
      <c r="E23" s="1430"/>
      <c r="F23" s="1431"/>
      <c r="G23" s="1432"/>
      <c r="H23" s="1433"/>
      <c r="I23" s="1434"/>
      <c r="J23" s="1432"/>
      <c r="K23" s="1433"/>
      <c r="L23" s="1434"/>
      <c r="M23" s="1435"/>
      <c r="N23" s="1432"/>
      <c r="O23" s="1436"/>
      <c r="P23" s="1436"/>
    </row>
    <row r="24">
      <c r="B24" s="1437" t="s">
        <v>77</v>
      </c>
      <c r="C24" s="1438" t="s">
        <v>15</v>
      </c>
      <c r="D24" s="1439"/>
      <c r="E24" s="1413"/>
      <c r="F24" s="1414"/>
      <c r="G24" s="1414">
        <f>G25+G29+G33+G45+G37+G41</f>
        <v>0</v>
      </c>
      <c r="H24" s="1440">
        <f t="shared" ref="H24:P24" si="5">H25+H29+H33+H45+H37+H41</f>
        <v>0</v>
      </c>
      <c r="I24" s="1441">
        <f t="shared" si="5"/>
        <v>0</v>
      </c>
      <c r="J24" s="1414">
        <f t="shared" si="5"/>
        <v>0</v>
      </c>
      <c r="K24" s="1440">
        <f t="shared" si="5"/>
        <v>0</v>
      </c>
      <c r="L24" s="1441">
        <f t="shared" si="5"/>
        <v>0</v>
      </c>
      <c r="M24" s="1415">
        <f t="shared" si="5"/>
        <v>0</v>
      </c>
      <c r="N24" s="1414">
        <f t="shared" si="5"/>
        <v>0</v>
      </c>
      <c r="O24" s="1442">
        <f t="shared" si="5"/>
        <v>0</v>
      </c>
      <c r="P24" s="1443">
        <f t="shared" si="5"/>
        <v>0</v>
      </c>
    </row>
    <row r="25">
      <c r="B25" s="1419" t="s">
        <v>79</v>
      </c>
      <c r="C25" s="1420" t="s">
        <v>17</v>
      </c>
      <c r="D25" s="1421"/>
      <c r="E25" s="1413"/>
      <c r="F25" s="1414"/>
      <c r="G25" s="1422">
        <f t="shared" ref="G25:P25" si="6">SUM(G26:G28)</f>
        <v>0</v>
      </c>
      <c r="H25" s="1423">
        <f t="shared" si="6"/>
        <v>0</v>
      </c>
      <c r="I25" s="1424">
        <f t="shared" si="6"/>
        <v>0</v>
      </c>
      <c r="J25" s="1422">
        <f t="shared" si="6"/>
        <v>0</v>
      </c>
      <c r="K25" s="1423">
        <f t="shared" si="6"/>
        <v>0</v>
      </c>
      <c r="L25" s="1424">
        <f t="shared" si="6"/>
        <v>0</v>
      </c>
      <c r="M25" s="1425">
        <f t="shared" si="6"/>
        <v>0</v>
      </c>
      <c r="N25" s="1422">
        <f t="shared" si="6"/>
        <v>0</v>
      </c>
      <c r="O25" s="1426">
        <f t="shared" si="6"/>
        <v>0</v>
      </c>
      <c r="P25" s="1426">
        <f t="shared" si="6"/>
        <v>0</v>
      </c>
    </row>
    <row r="26">
      <c r="B26" s="1427"/>
      <c r="C26" s="1428" t="s">
        <v>1364</v>
      </c>
      <c r="D26" s="1429"/>
      <c r="E26" s="1430"/>
      <c r="F26" s="1431"/>
      <c r="G26" s="1432"/>
      <c r="H26" s="1433"/>
      <c r="I26" s="1434"/>
      <c r="J26" s="1432"/>
      <c r="K26" s="1433"/>
      <c r="L26" s="1434"/>
      <c r="M26" s="1435"/>
      <c r="N26" s="1444"/>
      <c r="O26" s="1445"/>
      <c r="P26" s="1445"/>
    </row>
    <row r="27">
      <c r="B27" s="1427"/>
      <c r="C27" s="1428" t="s">
        <v>1364</v>
      </c>
      <c r="D27" s="1429"/>
      <c r="E27" s="1430"/>
      <c r="F27" s="1431"/>
      <c r="G27" s="1432"/>
      <c r="H27" s="1433"/>
      <c r="I27" s="1434"/>
      <c r="J27" s="1432"/>
      <c r="K27" s="1433"/>
      <c r="L27" s="1434"/>
      <c r="M27" s="1435"/>
      <c r="N27" s="1444"/>
      <c r="O27" s="1445"/>
      <c r="P27" s="1445"/>
    </row>
    <row r="28">
      <c r="B28" s="1427"/>
      <c r="C28" s="1428" t="s">
        <v>1364</v>
      </c>
      <c r="D28" s="1429"/>
      <c r="E28" s="1430"/>
      <c r="F28" s="1431"/>
      <c r="G28" s="1432"/>
      <c r="H28" s="1433"/>
      <c r="I28" s="1434"/>
      <c r="J28" s="1432"/>
      <c r="K28" s="1433"/>
      <c r="L28" s="1434"/>
      <c r="M28" s="1435"/>
      <c r="N28" s="1444"/>
      <c r="O28" s="1445"/>
      <c r="P28" s="1445"/>
    </row>
    <row r="29">
      <c r="B29" s="1419" t="s">
        <v>87</v>
      </c>
      <c r="C29" s="1420" t="s">
        <v>600</v>
      </c>
      <c r="D29" s="1421"/>
      <c r="E29" s="1413"/>
      <c r="F29" s="1414"/>
      <c r="G29" s="1422">
        <f t="shared" ref="G29:P29" si="7">SUM(G30:G32)</f>
        <v>0</v>
      </c>
      <c r="H29" s="1423">
        <f t="shared" si="7"/>
        <v>0</v>
      </c>
      <c r="I29" s="1424">
        <f t="shared" si="7"/>
        <v>0</v>
      </c>
      <c r="J29" s="1422">
        <f t="shared" si="7"/>
        <v>0</v>
      </c>
      <c r="K29" s="1423">
        <f t="shared" si="7"/>
        <v>0</v>
      </c>
      <c r="L29" s="1424">
        <f t="shared" si="7"/>
        <v>0</v>
      </c>
      <c r="M29" s="1425">
        <f t="shared" si="7"/>
        <v>0</v>
      </c>
      <c r="N29" s="1422">
        <f t="shared" si="7"/>
        <v>0</v>
      </c>
      <c r="O29" s="1426">
        <f t="shared" si="7"/>
        <v>0</v>
      </c>
      <c r="P29" s="1426">
        <f t="shared" si="7"/>
        <v>0</v>
      </c>
    </row>
    <row r="30">
      <c r="B30" s="1427"/>
      <c r="C30" s="1428" t="s">
        <v>1364</v>
      </c>
      <c r="D30" s="1429"/>
      <c r="E30" s="1430"/>
      <c r="F30" s="1431"/>
      <c r="G30" s="1432"/>
      <c r="H30" s="1433"/>
      <c r="I30" s="1434"/>
      <c r="J30" s="1432"/>
      <c r="K30" s="1433"/>
      <c r="L30" s="1434"/>
      <c r="M30" s="1435"/>
      <c r="N30" s="1444"/>
      <c r="O30" s="1445"/>
      <c r="P30" s="1445"/>
    </row>
    <row r="31">
      <c r="B31" s="1427"/>
      <c r="C31" s="1428" t="s">
        <v>1364</v>
      </c>
      <c r="D31" s="1429"/>
      <c r="E31" s="1430"/>
      <c r="F31" s="1431"/>
      <c r="G31" s="1432"/>
      <c r="H31" s="1433"/>
      <c r="I31" s="1434"/>
      <c r="J31" s="1432"/>
      <c r="K31" s="1433"/>
      <c r="L31" s="1434"/>
      <c r="M31" s="1435"/>
      <c r="N31" s="1444"/>
      <c r="O31" s="1445"/>
      <c r="P31" s="1445"/>
    </row>
    <row r="32">
      <c r="B32" s="1427"/>
      <c r="C32" s="1428" t="s">
        <v>1364</v>
      </c>
      <c r="D32" s="1429"/>
      <c r="E32" s="1430"/>
      <c r="F32" s="1431"/>
      <c r="G32" s="1432"/>
      <c r="H32" s="1433"/>
      <c r="I32" s="1434"/>
      <c r="J32" s="1432"/>
      <c r="K32" s="1433"/>
      <c r="L32" s="1434"/>
      <c r="M32" s="1435"/>
      <c r="N32" s="1444"/>
      <c r="O32" s="1445"/>
      <c r="P32" s="1445"/>
    </row>
    <row r="33">
      <c r="B33" s="1419" t="s">
        <v>97</v>
      </c>
      <c r="C33" s="1420" t="s">
        <v>23</v>
      </c>
      <c r="D33" s="1421"/>
      <c r="E33" s="1413"/>
      <c r="F33" s="1414"/>
      <c r="G33" s="1422">
        <f t="shared" ref="G33:P33" si="8">SUM(G34:G36)</f>
        <v>0</v>
      </c>
      <c r="H33" s="1423">
        <f t="shared" si="8"/>
        <v>0</v>
      </c>
      <c r="I33" s="1424">
        <f t="shared" si="8"/>
        <v>0</v>
      </c>
      <c r="J33" s="1422">
        <f t="shared" si="8"/>
        <v>0</v>
      </c>
      <c r="K33" s="1423">
        <f t="shared" si="8"/>
        <v>0</v>
      </c>
      <c r="L33" s="1424">
        <f t="shared" si="8"/>
        <v>0</v>
      </c>
      <c r="M33" s="1425">
        <f t="shared" si="8"/>
        <v>0</v>
      </c>
      <c r="N33" s="1422">
        <f t="shared" si="8"/>
        <v>0</v>
      </c>
      <c r="O33" s="1426">
        <f t="shared" si="8"/>
        <v>0</v>
      </c>
      <c r="P33" s="1426">
        <f t="shared" si="8"/>
        <v>0</v>
      </c>
    </row>
    <row r="34">
      <c r="B34" s="1427"/>
      <c r="C34" s="1428" t="s">
        <v>1364</v>
      </c>
      <c r="D34" s="1429"/>
      <c r="E34" s="1430"/>
      <c r="F34" s="1431"/>
      <c r="G34" s="1432"/>
      <c r="H34" s="1433"/>
      <c r="I34" s="1434"/>
      <c r="J34" s="1432"/>
      <c r="K34" s="1433"/>
      <c r="L34" s="1434"/>
      <c r="M34" s="1435"/>
      <c r="N34" s="1444"/>
      <c r="O34" s="1445"/>
      <c r="P34" s="1445"/>
    </row>
    <row r="35">
      <c r="B35" s="1427"/>
      <c r="C35" s="1428" t="s">
        <v>1364</v>
      </c>
      <c r="D35" s="1429"/>
      <c r="E35" s="1430"/>
      <c r="F35" s="1431"/>
      <c r="G35" s="1432"/>
      <c r="H35" s="1433"/>
      <c r="I35" s="1434"/>
      <c r="J35" s="1432"/>
      <c r="K35" s="1433"/>
      <c r="L35" s="1434"/>
      <c r="M35" s="1435"/>
      <c r="N35" s="1444"/>
      <c r="O35" s="1445"/>
      <c r="P35" s="1445"/>
    </row>
    <row r="36">
      <c r="B36" s="1427"/>
      <c r="C36" s="1428" t="s">
        <v>1364</v>
      </c>
      <c r="D36" s="1429"/>
      <c r="E36" s="1430"/>
      <c r="F36" s="1431"/>
      <c r="G36" s="1432"/>
      <c r="H36" s="1433"/>
      <c r="I36" s="1434"/>
      <c r="J36" s="1432"/>
      <c r="K36" s="1433"/>
      <c r="L36" s="1434"/>
      <c r="M36" s="1435"/>
      <c r="N36" s="1444"/>
      <c r="O36" s="1445"/>
      <c r="P36" s="1445"/>
    </row>
    <row r="37">
      <c r="B37" s="1419" t="s">
        <v>601</v>
      </c>
      <c r="C37" s="1420" t="s">
        <v>25</v>
      </c>
      <c r="D37" s="1421"/>
      <c r="E37" s="1413"/>
      <c r="F37" s="1414"/>
      <c r="G37" s="1422">
        <f t="shared" ref="G37:P37" si="9">SUM(G38:G40)</f>
        <v>0</v>
      </c>
      <c r="H37" s="1423">
        <f t="shared" si="9"/>
        <v>0</v>
      </c>
      <c r="I37" s="1424">
        <f t="shared" si="9"/>
        <v>0</v>
      </c>
      <c r="J37" s="1422">
        <f t="shared" si="9"/>
        <v>0</v>
      </c>
      <c r="K37" s="1423">
        <f t="shared" si="9"/>
        <v>0</v>
      </c>
      <c r="L37" s="1424">
        <f t="shared" si="9"/>
        <v>0</v>
      </c>
      <c r="M37" s="1425">
        <f t="shared" si="9"/>
        <v>0</v>
      </c>
      <c r="N37" s="1422">
        <f t="shared" si="9"/>
        <v>0</v>
      </c>
      <c r="O37" s="1426">
        <f t="shared" si="9"/>
        <v>0</v>
      </c>
      <c r="P37" s="1426">
        <f t="shared" si="9"/>
        <v>0</v>
      </c>
    </row>
    <row r="38">
      <c r="B38" s="1427"/>
      <c r="C38" s="1428" t="s">
        <v>1364</v>
      </c>
      <c r="D38" s="1429"/>
      <c r="E38" s="1430"/>
      <c r="F38" s="1431"/>
      <c r="G38" s="1432"/>
      <c r="H38" s="1433"/>
      <c r="I38" s="1434"/>
      <c r="J38" s="1432"/>
      <c r="K38" s="1433"/>
      <c r="L38" s="1434"/>
      <c r="M38" s="1435"/>
      <c r="N38" s="1444"/>
      <c r="O38" s="1445"/>
      <c r="P38" s="1445"/>
    </row>
    <row r="39">
      <c r="B39" s="1427"/>
      <c r="C39" s="1428" t="s">
        <v>1364</v>
      </c>
      <c r="D39" s="1429"/>
      <c r="E39" s="1430"/>
      <c r="F39" s="1431"/>
      <c r="G39" s="1432"/>
      <c r="H39" s="1433"/>
      <c r="I39" s="1434"/>
      <c r="J39" s="1432"/>
      <c r="K39" s="1433"/>
      <c r="L39" s="1434"/>
      <c r="M39" s="1435"/>
      <c r="N39" s="1444"/>
      <c r="O39" s="1445"/>
      <c r="P39" s="1445"/>
    </row>
    <row r="40">
      <c r="B40" s="1427"/>
      <c r="C40" s="1428" t="s">
        <v>1364</v>
      </c>
      <c r="D40" s="1429"/>
      <c r="E40" s="1430"/>
      <c r="F40" s="1431"/>
      <c r="G40" s="1432"/>
      <c r="H40" s="1433"/>
      <c r="I40" s="1434"/>
      <c r="J40" s="1432"/>
      <c r="K40" s="1433"/>
      <c r="L40" s="1434"/>
      <c r="M40" s="1435"/>
      <c r="N40" s="1444"/>
      <c r="O40" s="1445"/>
      <c r="P40" s="1445"/>
    </row>
    <row r="41">
      <c r="B41" s="1419" t="s">
        <v>602</v>
      </c>
      <c r="C41" s="1420" t="s">
        <v>27</v>
      </c>
      <c r="D41" s="1421"/>
      <c r="E41" s="1413"/>
      <c r="F41" s="1414"/>
      <c r="G41" s="1422">
        <f t="shared" ref="G41:P41" si="10">SUM(G42:G44)</f>
        <v>0</v>
      </c>
      <c r="H41" s="1423">
        <f t="shared" si="10"/>
        <v>0</v>
      </c>
      <c r="I41" s="1424">
        <f t="shared" si="10"/>
        <v>0</v>
      </c>
      <c r="J41" s="1422">
        <f t="shared" si="10"/>
        <v>0</v>
      </c>
      <c r="K41" s="1423">
        <f t="shared" si="10"/>
        <v>0</v>
      </c>
      <c r="L41" s="1424">
        <f t="shared" si="10"/>
        <v>0</v>
      </c>
      <c r="M41" s="1425">
        <f t="shared" si="10"/>
        <v>0</v>
      </c>
      <c r="N41" s="1422">
        <f t="shared" si="10"/>
        <v>0</v>
      </c>
      <c r="O41" s="1426">
        <f t="shared" si="10"/>
        <v>0</v>
      </c>
      <c r="P41" s="1426">
        <f t="shared" si="10"/>
        <v>0</v>
      </c>
    </row>
    <row r="42">
      <c r="B42" s="1427"/>
      <c r="C42" s="1428" t="s">
        <v>1364</v>
      </c>
      <c r="D42" s="1429"/>
      <c r="E42" s="1430"/>
      <c r="F42" s="1431"/>
      <c r="G42" s="1432"/>
      <c r="H42" s="1433"/>
      <c r="I42" s="1434"/>
      <c r="J42" s="1432"/>
      <c r="K42" s="1433"/>
      <c r="L42" s="1434"/>
      <c r="M42" s="1435"/>
      <c r="N42" s="1444"/>
      <c r="O42" s="1445"/>
      <c r="P42" s="1445"/>
    </row>
    <row r="43">
      <c r="B43" s="1427"/>
      <c r="C43" s="1428" t="s">
        <v>1364</v>
      </c>
      <c r="D43" s="1429"/>
      <c r="E43" s="1430"/>
      <c r="F43" s="1431"/>
      <c r="G43" s="1432"/>
      <c r="H43" s="1433"/>
      <c r="I43" s="1434"/>
      <c r="J43" s="1432"/>
      <c r="K43" s="1433"/>
      <c r="L43" s="1434"/>
      <c r="M43" s="1435"/>
      <c r="N43" s="1444"/>
      <c r="O43" s="1445"/>
      <c r="P43" s="1445"/>
    </row>
    <row r="44">
      <c r="B44" s="1427"/>
      <c r="C44" s="1428" t="s">
        <v>1364</v>
      </c>
      <c r="D44" s="1429"/>
      <c r="E44" s="1430"/>
      <c r="F44" s="1431"/>
      <c r="G44" s="1432"/>
      <c r="H44" s="1433"/>
      <c r="I44" s="1434"/>
      <c r="J44" s="1432"/>
      <c r="K44" s="1433"/>
      <c r="L44" s="1434"/>
      <c r="M44" s="1435"/>
      <c r="N44" s="1444"/>
      <c r="O44" s="1445"/>
      <c r="P44" s="1445"/>
    </row>
    <row r="45" ht="51">
      <c r="B45" s="1419" t="s">
        <v>603</v>
      </c>
      <c r="C45" s="1420" t="s">
        <v>604</v>
      </c>
      <c r="D45" s="1421"/>
      <c r="E45" s="1413"/>
      <c r="F45" s="1414"/>
      <c r="G45" s="1422">
        <f t="shared" ref="G45:P45" si="11">SUM(G46:G48)</f>
        <v>0</v>
      </c>
      <c r="H45" s="1423">
        <f t="shared" si="11"/>
        <v>0</v>
      </c>
      <c r="I45" s="1424">
        <f t="shared" si="11"/>
        <v>0</v>
      </c>
      <c r="J45" s="1422">
        <f t="shared" si="11"/>
        <v>0</v>
      </c>
      <c r="K45" s="1423">
        <f t="shared" si="11"/>
        <v>0</v>
      </c>
      <c r="L45" s="1424">
        <f t="shared" si="11"/>
        <v>0</v>
      </c>
      <c r="M45" s="1425">
        <f t="shared" si="11"/>
        <v>0</v>
      </c>
      <c r="N45" s="1422">
        <f t="shared" si="11"/>
        <v>0</v>
      </c>
      <c r="O45" s="1426">
        <f t="shared" si="11"/>
        <v>0</v>
      </c>
      <c r="P45" s="1426">
        <f t="shared" si="11"/>
        <v>0</v>
      </c>
    </row>
    <row r="46">
      <c r="B46" s="1427"/>
      <c r="C46" s="1428" t="s">
        <v>1364</v>
      </c>
      <c r="D46" s="1429"/>
      <c r="E46" s="1430"/>
      <c r="F46" s="1431"/>
      <c r="G46" s="1432"/>
      <c r="H46" s="1433"/>
      <c r="I46" s="1434"/>
      <c r="J46" s="1432"/>
      <c r="K46" s="1433"/>
      <c r="L46" s="1434"/>
      <c r="M46" s="1435"/>
      <c r="N46" s="1444"/>
      <c r="O46" s="1445"/>
      <c r="P46" s="1445"/>
    </row>
    <row r="47">
      <c r="B47" s="1427"/>
      <c r="C47" s="1428" t="s">
        <v>1364</v>
      </c>
      <c r="D47" s="1429"/>
      <c r="E47" s="1430"/>
      <c r="F47" s="1431"/>
      <c r="G47" s="1432"/>
      <c r="H47" s="1433"/>
      <c r="I47" s="1434"/>
      <c r="J47" s="1432"/>
      <c r="K47" s="1433"/>
      <c r="L47" s="1434"/>
      <c r="M47" s="1435"/>
      <c r="N47" s="1444"/>
      <c r="O47" s="1445"/>
      <c r="P47" s="1445"/>
    </row>
    <row r="48">
      <c r="B48" s="1427"/>
      <c r="C48" s="1428" t="s">
        <v>1364</v>
      </c>
      <c r="D48" s="1429"/>
      <c r="E48" s="1430"/>
      <c r="F48" s="1431"/>
      <c r="G48" s="1432"/>
      <c r="H48" s="1433"/>
      <c r="I48" s="1434"/>
      <c r="J48" s="1432"/>
      <c r="K48" s="1433"/>
      <c r="L48" s="1434"/>
      <c r="M48" s="1435"/>
      <c r="N48" s="1444"/>
      <c r="O48" s="1445"/>
      <c r="P48" s="1445"/>
    </row>
    <row r="49">
      <c r="B49" s="1446" t="s">
        <v>105</v>
      </c>
      <c r="C49" s="1447" t="s">
        <v>31</v>
      </c>
      <c r="D49" s="1448"/>
      <c r="E49" s="1413"/>
      <c r="F49" s="1414"/>
      <c r="G49" s="1415">
        <f t="shared" ref="G49:P49" si="12">G50+G54</f>
        <v>0</v>
      </c>
      <c r="H49" s="1416">
        <f t="shared" si="12"/>
        <v>0</v>
      </c>
      <c r="I49" s="1417">
        <f t="shared" si="12"/>
        <v>0</v>
      </c>
      <c r="J49" s="1415">
        <f t="shared" si="12"/>
        <v>0</v>
      </c>
      <c r="K49" s="1416">
        <f t="shared" si="12"/>
        <v>0</v>
      </c>
      <c r="L49" s="1417">
        <f t="shared" si="12"/>
        <v>0</v>
      </c>
      <c r="M49" s="1413">
        <f t="shared" si="12"/>
        <v>0</v>
      </c>
      <c r="N49" s="1415">
        <f t="shared" si="12"/>
        <v>0</v>
      </c>
      <c r="O49" s="1418">
        <f t="shared" si="12"/>
        <v>0</v>
      </c>
      <c r="P49" s="1418">
        <f t="shared" si="12"/>
        <v>0</v>
      </c>
    </row>
    <row r="50" ht="51">
      <c r="B50" s="1449" t="s">
        <v>107</v>
      </c>
      <c r="C50" s="1450" t="s">
        <v>33</v>
      </c>
      <c r="D50" s="1451"/>
      <c r="E50" s="1413"/>
      <c r="F50" s="1414"/>
      <c r="G50" s="1422">
        <f t="shared" ref="G50:P50" si="13">SUM(G51:G53)</f>
        <v>0</v>
      </c>
      <c r="H50" s="1423">
        <f t="shared" si="13"/>
        <v>0</v>
      </c>
      <c r="I50" s="1424">
        <f t="shared" si="13"/>
        <v>0</v>
      </c>
      <c r="J50" s="1422">
        <f t="shared" si="13"/>
        <v>0</v>
      </c>
      <c r="K50" s="1423">
        <f t="shared" si="13"/>
        <v>0</v>
      </c>
      <c r="L50" s="1424">
        <f t="shared" si="13"/>
        <v>0</v>
      </c>
      <c r="M50" s="1425">
        <f t="shared" si="13"/>
        <v>0</v>
      </c>
      <c r="N50" s="1422">
        <f t="shared" si="13"/>
        <v>0</v>
      </c>
      <c r="O50" s="1426">
        <f t="shared" si="13"/>
        <v>0</v>
      </c>
      <c r="P50" s="1426">
        <f t="shared" si="13"/>
        <v>0</v>
      </c>
    </row>
    <row r="51">
      <c r="B51" s="1427"/>
      <c r="C51" s="1428" t="s">
        <v>1364</v>
      </c>
      <c r="D51" s="1429"/>
      <c r="E51" s="1430"/>
      <c r="F51" s="1431"/>
      <c r="G51" s="1432"/>
      <c r="H51" s="1433"/>
      <c r="I51" s="1434"/>
      <c r="J51" s="1432"/>
      <c r="K51" s="1433"/>
      <c r="L51" s="1434"/>
      <c r="M51" s="1435"/>
      <c r="N51" s="1444"/>
      <c r="O51" s="1445"/>
      <c r="P51" s="1445"/>
    </row>
    <row r="52">
      <c r="B52" s="1427"/>
      <c r="C52" s="1428" t="s">
        <v>1364</v>
      </c>
      <c r="D52" s="1429"/>
      <c r="E52" s="1430"/>
      <c r="F52" s="1431"/>
      <c r="G52" s="1432"/>
      <c r="H52" s="1433"/>
      <c r="I52" s="1434"/>
      <c r="J52" s="1432"/>
      <c r="K52" s="1433"/>
      <c r="L52" s="1434"/>
      <c r="M52" s="1435"/>
      <c r="N52" s="1444"/>
      <c r="O52" s="1445"/>
      <c r="P52" s="1445"/>
    </row>
    <row r="53">
      <c r="B53" s="1427"/>
      <c r="C53" s="1428" t="s">
        <v>1364</v>
      </c>
      <c r="D53" s="1429"/>
      <c r="E53" s="1430"/>
      <c r="F53" s="1431"/>
      <c r="G53" s="1432"/>
      <c r="H53" s="1433"/>
      <c r="I53" s="1434"/>
      <c r="J53" s="1432"/>
      <c r="K53" s="1433"/>
      <c r="L53" s="1434"/>
      <c r="M53" s="1435"/>
      <c r="N53" s="1444"/>
      <c r="O53" s="1445"/>
      <c r="P53" s="1445"/>
    </row>
    <row r="54">
      <c r="B54" s="1449" t="s">
        <v>109</v>
      </c>
      <c r="C54" s="1450" t="s">
        <v>35</v>
      </c>
      <c r="D54" s="1451"/>
      <c r="E54" s="1413"/>
      <c r="F54" s="1414"/>
      <c r="G54" s="1422">
        <f t="shared" ref="G54:P54" si="14">SUM(G55:G57)</f>
        <v>0</v>
      </c>
      <c r="H54" s="1423">
        <f t="shared" si="14"/>
        <v>0</v>
      </c>
      <c r="I54" s="1424">
        <f t="shared" si="14"/>
        <v>0</v>
      </c>
      <c r="J54" s="1422">
        <f t="shared" si="14"/>
        <v>0</v>
      </c>
      <c r="K54" s="1423">
        <f t="shared" si="14"/>
        <v>0</v>
      </c>
      <c r="L54" s="1424">
        <f t="shared" si="14"/>
        <v>0</v>
      </c>
      <c r="M54" s="1425">
        <f t="shared" si="14"/>
        <v>0</v>
      </c>
      <c r="N54" s="1422">
        <f t="shared" si="14"/>
        <v>0</v>
      </c>
      <c r="O54" s="1426">
        <f t="shared" si="14"/>
        <v>0</v>
      </c>
      <c r="P54" s="1426">
        <f t="shared" si="14"/>
        <v>0</v>
      </c>
    </row>
    <row r="55">
      <c r="B55" s="1427"/>
      <c r="C55" s="1428" t="s">
        <v>1364</v>
      </c>
      <c r="D55" s="1429"/>
      <c r="E55" s="1430"/>
      <c r="F55" s="1431"/>
      <c r="G55" s="1432"/>
      <c r="H55" s="1433"/>
      <c r="I55" s="1434"/>
      <c r="J55" s="1432"/>
      <c r="K55" s="1433"/>
      <c r="L55" s="1434"/>
      <c r="M55" s="1435"/>
      <c r="N55" s="1444"/>
      <c r="O55" s="1445"/>
      <c r="P55" s="1445"/>
    </row>
    <row r="56">
      <c r="B56" s="1427"/>
      <c r="C56" s="1428" t="s">
        <v>1364</v>
      </c>
      <c r="D56" s="1429"/>
      <c r="E56" s="1430"/>
      <c r="F56" s="1431"/>
      <c r="G56" s="1432"/>
      <c r="H56" s="1433"/>
      <c r="I56" s="1434"/>
      <c r="J56" s="1432"/>
      <c r="K56" s="1433"/>
      <c r="L56" s="1434"/>
      <c r="M56" s="1435"/>
      <c r="N56" s="1444"/>
      <c r="O56" s="1445"/>
      <c r="P56" s="1445"/>
    </row>
    <row r="57">
      <c r="B57" s="1427"/>
      <c r="C57" s="1428" t="s">
        <v>1364</v>
      </c>
      <c r="D57" s="1429"/>
      <c r="E57" s="1430"/>
      <c r="F57" s="1431"/>
      <c r="G57" s="1432"/>
      <c r="H57" s="1433"/>
      <c r="I57" s="1434"/>
      <c r="J57" s="1432"/>
      <c r="K57" s="1433"/>
      <c r="L57" s="1434"/>
      <c r="M57" s="1435"/>
      <c r="N57" s="1444"/>
      <c r="O57" s="1445"/>
      <c r="P57" s="1445"/>
    </row>
    <row r="58">
      <c r="B58" s="1446" t="s">
        <v>265</v>
      </c>
      <c r="C58" s="1447" t="s">
        <v>37</v>
      </c>
      <c r="D58" s="1448"/>
      <c r="E58" s="1413"/>
      <c r="F58" s="1414"/>
      <c r="G58" s="1414">
        <f>G59+G75+G63+G67+G71</f>
        <v>0</v>
      </c>
      <c r="H58" s="1440">
        <f t="shared" ref="H58:P58" si="15">H59+H75+H63+H67+H71</f>
        <v>0</v>
      </c>
      <c r="I58" s="1441">
        <f t="shared" si="15"/>
        <v>0</v>
      </c>
      <c r="J58" s="1414">
        <f t="shared" si="15"/>
        <v>0</v>
      </c>
      <c r="K58" s="1440">
        <f t="shared" si="15"/>
        <v>0</v>
      </c>
      <c r="L58" s="1441">
        <f t="shared" si="15"/>
        <v>0</v>
      </c>
      <c r="M58" s="1415">
        <f t="shared" si="15"/>
        <v>0</v>
      </c>
      <c r="N58" s="1452">
        <f t="shared" si="15"/>
        <v>0</v>
      </c>
      <c r="O58" s="1441">
        <f t="shared" si="15"/>
        <v>0</v>
      </c>
      <c r="P58" s="1443">
        <f t="shared" si="15"/>
        <v>0</v>
      </c>
    </row>
    <row r="59">
      <c r="B59" s="1449" t="s">
        <v>605</v>
      </c>
      <c r="C59" s="1450" t="s">
        <v>39</v>
      </c>
      <c r="D59" s="1451"/>
      <c r="E59" s="1413"/>
      <c r="F59" s="1414"/>
      <c r="G59" s="1422">
        <f t="shared" ref="G59:P59" si="16">SUM(G60:G62)</f>
        <v>0</v>
      </c>
      <c r="H59" s="1423">
        <f t="shared" si="16"/>
        <v>0</v>
      </c>
      <c r="I59" s="1424">
        <f t="shared" si="16"/>
        <v>0</v>
      </c>
      <c r="J59" s="1422">
        <f t="shared" si="16"/>
        <v>0</v>
      </c>
      <c r="K59" s="1423">
        <f t="shared" si="16"/>
        <v>0</v>
      </c>
      <c r="L59" s="1424">
        <f t="shared" si="16"/>
        <v>0</v>
      </c>
      <c r="M59" s="1425">
        <f t="shared" si="16"/>
        <v>0</v>
      </c>
      <c r="N59" s="1422">
        <f t="shared" si="16"/>
        <v>0</v>
      </c>
      <c r="O59" s="1426">
        <f t="shared" si="16"/>
        <v>0</v>
      </c>
      <c r="P59" s="1426">
        <f t="shared" si="16"/>
        <v>0</v>
      </c>
    </row>
    <row r="60">
      <c r="B60" s="1427"/>
      <c r="C60" s="1428" t="s">
        <v>1364</v>
      </c>
      <c r="D60" s="1429"/>
      <c r="E60" s="1430"/>
      <c r="F60" s="1431"/>
      <c r="G60" s="1432"/>
      <c r="H60" s="1433"/>
      <c r="I60" s="1434"/>
      <c r="J60" s="1432"/>
      <c r="K60" s="1433"/>
      <c r="L60" s="1434"/>
      <c r="M60" s="1435"/>
      <c r="N60" s="1432"/>
      <c r="O60" s="1436"/>
      <c r="P60" s="1436"/>
    </row>
    <row r="61">
      <c r="B61" s="1427"/>
      <c r="C61" s="1428" t="s">
        <v>1364</v>
      </c>
      <c r="D61" s="1429"/>
      <c r="E61" s="1430"/>
      <c r="F61" s="1431"/>
      <c r="G61" s="1432"/>
      <c r="H61" s="1433"/>
      <c r="I61" s="1434"/>
      <c r="J61" s="1432"/>
      <c r="K61" s="1433"/>
      <c r="L61" s="1434"/>
      <c r="M61" s="1435"/>
      <c r="N61" s="1432"/>
      <c r="O61" s="1436"/>
      <c r="P61" s="1436"/>
    </row>
    <row r="62">
      <c r="B62" s="1427"/>
      <c r="C62" s="1428" t="s">
        <v>1364</v>
      </c>
      <c r="D62" s="1429"/>
      <c r="E62" s="1430"/>
      <c r="F62" s="1431"/>
      <c r="G62" s="1432"/>
      <c r="H62" s="1433"/>
      <c r="I62" s="1434"/>
      <c r="J62" s="1432"/>
      <c r="K62" s="1433"/>
      <c r="L62" s="1434"/>
      <c r="M62" s="1435"/>
      <c r="N62" s="1432"/>
      <c r="O62" s="1436"/>
      <c r="P62" s="1436"/>
    </row>
    <row r="63">
      <c r="B63" s="1449" t="s">
        <v>606</v>
      </c>
      <c r="C63" s="1450" t="s">
        <v>42</v>
      </c>
      <c r="D63" s="1451"/>
      <c r="E63" s="1413"/>
      <c r="F63" s="1414"/>
      <c r="G63" s="1422">
        <f t="shared" ref="G63:P63" si="17">SUM(G64:G66)</f>
        <v>0</v>
      </c>
      <c r="H63" s="1423">
        <f t="shared" si="17"/>
        <v>0</v>
      </c>
      <c r="I63" s="1424">
        <f t="shared" si="17"/>
        <v>0</v>
      </c>
      <c r="J63" s="1422">
        <f t="shared" si="17"/>
        <v>0</v>
      </c>
      <c r="K63" s="1423">
        <f t="shared" si="17"/>
        <v>0</v>
      </c>
      <c r="L63" s="1424">
        <f t="shared" si="17"/>
        <v>0</v>
      </c>
      <c r="M63" s="1425">
        <f t="shared" si="17"/>
        <v>0</v>
      </c>
      <c r="N63" s="1422">
        <f t="shared" si="17"/>
        <v>0</v>
      </c>
      <c r="O63" s="1426">
        <f t="shared" si="17"/>
        <v>0</v>
      </c>
      <c r="P63" s="1426">
        <f t="shared" si="17"/>
        <v>0</v>
      </c>
    </row>
    <row r="64">
      <c r="B64" s="1427"/>
      <c r="C64" s="1428" t="s">
        <v>1364</v>
      </c>
      <c r="D64" s="1429"/>
      <c r="E64" s="1430"/>
      <c r="F64" s="1431"/>
      <c r="G64" s="1432"/>
      <c r="H64" s="1433"/>
      <c r="I64" s="1434"/>
      <c r="J64" s="1432"/>
      <c r="K64" s="1433"/>
      <c r="L64" s="1434"/>
      <c r="M64" s="1435"/>
      <c r="N64" s="1432"/>
      <c r="O64" s="1436"/>
      <c r="P64" s="1436"/>
    </row>
    <row r="65">
      <c r="B65" s="1427"/>
      <c r="C65" s="1428" t="s">
        <v>1364</v>
      </c>
      <c r="D65" s="1429"/>
      <c r="E65" s="1430"/>
      <c r="F65" s="1431"/>
      <c r="G65" s="1432"/>
      <c r="H65" s="1433"/>
      <c r="I65" s="1434"/>
      <c r="J65" s="1432"/>
      <c r="K65" s="1433"/>
      <c r="L65" s="1434"/>
      <c r="M65" s="1435"/>
      <c r="N65" s="1432"/>
      <c r="O65" s="1436"/>
      <c r="P65" s="1436"/>
    </row>
    <row r="66">
      <c r="B66" s="1427"/>
      <c r="C66" s="1428" t="s">
        <v>1364</v>
      </c>
      <c r="D66" s="1429"/>
      <c r="E66" s="1430"/>
      <c r="F66" s="1431"/>
      <c r="G66" s="1432"/>
      <c r="H66" s="1433"/>
      <c r="I66" s="1434"/>
      <c r="J66" s="1432"/>
      <c r="K66" s="1433"/>
      <c r="L66" s="1434"/>
      <c r="M66" s="1435"/>
      <c r="N66" s="1432"/>
      <c r="O66" s="1436"/>
      <c r="P66" s="1436"/>
    </row>
    <row r="67" ht="30.75" customHeight="1">
      <c r="B67" s="1449" t="s">
        <v>607</v>
      </c>
      <c r="C67" s="1450" t="s">
        <v>45</v>
      </c>
      <c r="D67" s="1451"/>
      <c r="E67" s="1413"/>
      <c r="F67" s="1414"/>
      <c r="G67" s="1422">
        <f t="shared" ref="G67:P67" si="18">SUM(G68:G70)</f>
        <v>0</v>
      </c>
      <c r="H67" s="1423">
        <f t="shared" si="18"/>
        <v>0</v>
      </c>
      <c r="I67" s="1424">
        <f t="shared" si="18"/>
        <v>0</v>
      </c>
      <c r="J67" s="1422">
        <f t="shared" si="18"/>
        <v>0</v>
      </c>
      <c r="K67" s="1423">
        <f t="shared" si="18"/>
        <v>0</v>
      </c>
      <c r="L67" s="1424">
        <f t="shared" si="18"/>
        <v>0</v>
      </c>
      <c r="M67" s="1425">
        <f t="shared" si="18"/>
        <v>0</v>
      </c>
      <c r="N67" s="1422">
        <f t="shared" si="18"/>
        <v>0</v>
      </c>
      <c r="O67" s="1426">
        <f t="shared" si="18"/>
        <v>0</v>
      </c>
      <c r="P67" s="1426">
        <f t="shared" si="18"/>
        <v>0</v>
      </c>
    </row>
    <row r="68">
      <c r="B68" s="1427"/>
      <c r="C68" s="1428" t="s">
        <v>1364</v>
      </c>
      <c r="D68" s="1429"/>
      <c r="E68" s="1430"/>
      <c r="F68" s="1431"/>
      <c r="G68" s="1432"/>
      <c r="H68" s="1433"/>
      <c r="I68" s="1434"/>
      <c r="J68" s="1432"/>
      <c r="K68" s="1433"/>
      <c r="L68" s="1434"/>
      <c r="M68" s="1435"/>
      <c r="N68" s="1432"/>
      <c r="O68" s="1436"/>
      <c r="P68" s="1436"/>
    </row>
    <row r="69">
      <c r="B69" s="1427"/>
      <c r="C69" s="1428" t="s">
        <v>1364</v>
      </c>
      <c r="D69" s="1429"/>
      <c r="E69" s="1430"/>
      <c r="F69" s="1431"/>
      <c r="G69" s="1432"/>
      <c r="H69" s="1433"/>
      <c r="I69" s="1434"/>
      <c r="J69" s="1432"/>
      <c r="K69" s="1433"/>
      <c r="L69" s="1434"/>
      <c r="M69" s="1435"/>
      <c r="N69" s="1432"/>
      <c r="O69" s="1436"/>
      <c r="P69" s="1436"/>
    </row>
    <row r="70">
      <c r="B70" s="1427"/>
      <c r="C70" s="1428" t="s">
        <v>1364</v>
      </c>
      <c r="D70" s="1429"/>
      <c r="E70" s="1430"/>
      <c r="F70" s="1431"/>
      <c r="G70" s="1432"/>
      <c r="H70" s="1433"/>
      <c r="I70" s="1434"/>
      <c r="J70" s="1432"/>
      <c r="K70" s="1433"/>
      <c r="L70" s="1434"/>
      <c r="M70" s="1435"/>
      <c r="N70" s="1432"/>
      <c r="O70" s="1436"/>
      <c r="P70" s="1436"/>
    </row>
    <row r="71" ht="25.5">
      <c r="B71" s="1449" t="s">
        <v>608</v>
      </c>
      <c r="C71" s="1450" t="s">
        <v>47</v>
      </c>
      <c r="D71" s="1451"/>
      <c r="E71" s="1413"/>
      <c r="F71" s="1414"/>
      <c r="G71" s="1422">
        <f t="shared" ref="G71:P71" si="19">SUM(G72:G74)</f>
        <v>0</v>
      </c>
      <c r="H71" s="1423">
        <f t="shared" si="19"/>
        <v>0</v>
      </c>
      <c r="I71" s="1424">
        <f t="shared" si="19"/>
        <v>0</v>
      </c>
      <c r="J71" s="1422">
        <f t="shared" si="19"/>
        <v>0</v>
      </c>
      <c r="K71" s="1423">
        <f t="shared" si="19"/>
        <v>0</v>
      </c>
      <c r="L71" s="1424">
        <f t="shared" si="19"/>
        <v>0</v>
      </c>
      <c r="M71" s="1425">
        <f t="shared" si="19"/>
        <v>0</v>
      </c>
      <c r="N71" s="1422">
        <f t="shared" si="19"/>
        <v>0</v>
      </c>
      <c r="O71" s="1426">
        <f t="shared" si="19"/>
        <v>0</v>
      </c>
      <c r="P71" s="1426">
        <f t="shared" si="19"/>
        <v>0</v>
      </c>
    </row>
    <row r="72">
      <c r="B72" s="1427"/>
      <c r="C72" s="1428" t="s">
        <v>1364</v>
      </c>
      <c r="D72" s="1429"/>
      <c r="E72" s="1430"/>
      <c r="F72" s="1431"/>
      <c r="G72" s="1432"/>
      <c r="H72" s="1433"/>
      <c r="I72" s="1434"/>
      <c r="J72" s="1432"/>
      <c r="K72" s="1433"/>
      <c r="L72" s="1434"/>
      <c r="M72" s="1435"/>
      <c r="N72" s="1432"/>
      <c r="O72" s="1436"/>
      <c r="P72" s="1436"/>
    </row>
    <row r="73">
      <c r="B73" s="1427"/>
      <c r="C73" s="1428" t="s">
        <v>1364</v>
      </c>
      <c r="D73" s="1429"/>
      <c r="E73" s="1430"/>
      <c r="F73" s="1431"/>
      <c r="G73" s="1432"/>
      <c r="H73" s="1433"/>
      <c r="I73" s="1434"/>
      <c r="J73" s="1432"/>
      <c r="K73" s="1433"/>
      <c r="L73" s="1434"/>
      <c r="M73" s="1435"/>
      <c r="N73" s="1432"/>
      <c r="O73" s="1436"/>
      <c r="P73" s="1436"/>
    </row>
    <row r="74">
      <c r="B74" s="1427"/>
      <c r="C74" s="1428" t="s">
        <v>1364</v>
      </c>
      <c r="D74" s="1429"/>
      <c r="E74" s="1430"/>
      <c r="F74" s="1431"/>
      <c r="G74" s="1432"/>
      <c r="H74" s="1433"/>
      <c r="I74" s="1434"/>
      <c r="J74" s="1432"/>
      <c r="K74" s="1433"/>
      <c r="L74" s="1434"/>
      <c r="M74" s="1435"/>
      <c r="N74" s="1432"/>
      <c r="O74" s="1436"/>
      <c r="P74" s="1436"/>
    </row>
    <row r="75" ht="25.5">
      <c r="B75" s="1453" t="s">
        <v>609</v>
      </c>
      <c r="C75" s="1454" t="s">
        <v>610</v>
      </c>
      <c r="D75" s="1455"/>
      <c r="E75" s="1413"/>
      <c r="F75" s="1414"/>
      <c r="G75" s="1422">
        <f t="shared" ref="G75:P75" si="20">SUM(G76:G78)</f>
        <v>0</v>
      </c>
      <c r="H75" s="1423">
        <f t="shared" si="20"/>
        <v>0</v>
      </c>
      <c r="I75" s="1424">
        <f t="shared" si="20"/>
        <v>0</v>
      </c>
      <c r="J75" s="1422">
        <f t="shared" si="20"/>
        <v>0</v>
      </c>
      <c r="K75" s="1423">
        <f t="shared" si="20"/>
        <v>0</v>
      </c>
      <c r="L75" s="1424">
        <f t="shared" si="20"/>
        <v>0</v>
      </c>
      <c r="M75" s="1425">
        <f t="shared" si="20"/>
        <v>0</v>
      </c>
      <c r="N75" s="1422">
        <f t="shared" si="20"/>
        <v>0</v>
      </c>
      <c r="O75" s="1426">
        <f t="shared" si="20"/>
        <v>0</v>
      </c>
      <c r="P75" s="1426">
        <f t="shared" si="20"/>
        <v>0</v>
      </c>
    </row>
    <row r="76">
      <c r="B76" s="1427"/>
      <c r="C76" s="1428" t="s">
        <v>1364</v>
      </c>
      <c r="D76" s="1429"/>
      <c r="E76" s="1430"/>
      <c r="F76" s="1431"/>
      <c r="G76" s="1432"/>
      <c r="H76" s="1433"/>
      <c r="I76" s="1434"/>
      <c r="J76" s="1432"/>
      <c r="K76" s="1433"/>
      <c r="L76" s="1434"/>
      <c r="M76" s="1435"/>
      <c r="N76" s="1432"/>
      <c r="O76" s="1436"/>
      <c r="P76" s="1436"/>
    </row>
    <row r="77">
      <c r="B77" s="1427"/>
      <c r="C77" s="1428" t="s">
        <v>1364</v>
      </c>
      <c r="D77" s="1429"/>
      <c r="E77" s="1430"/>
      <c r="F77" s="1431"/>
      <c r="G77" s="1432"/>
      <c r="H77" s="1433"/>
      <c r="I77" s="1434"/>
      <c r="J77" s="1432"/>
      <c r="K77" s="1433"/>
      <c r="L77" s="1434"/>
      <c r="M77" s="1435"/>
      <c r="N77" s="1432"/>
      <c r="O77" s="1436"/>
      <c r="P77" s="1436"/>
    </row>
    <row r="78">
      <c r="B78" s="1427"/>
      <c r="C78" s="1428" t="s">
        <v>1364</v>
      </c>
      <c r="D78" s="1429"/>
      <c r="E78" s="1430"/>
      <c r="F78" s="1431"/>
      <c r="G78" s="1432"/>
      <c r="H78" s="1433"/>
      <c r="I78" s="1434"/>
      <c r="J78" s="1432"/>
      <c r="K78" s="1433"/>
      <c r="L78" s="1434"/>
      <c r="M78" s="1435"/>
      <c r="N78" s="1432"/>
      <c r="O78" s="1436"/>
      <c r="P78" s="1436"/>
    </row>
    <row r="79">
      <c r="B79" s="1456" t="s">
        <v>267</v>
      </c>
      <c r="C79" s="1457" t="s">
        <v>53</v>
      </c>
      <c r="D79" s="1458"/>
      <c r="E79" s="1459"/>
      <c r="F79" s="1460"/>
      <c r="G79" s="1452">
        <f>G80+G84</f>
        <v>0</v>
      </c>
      <c r="H79" s="1440">
        <f t="shared" ref="H79:P79" si="21">H80+H84</f>
        <v>0</v>
      </c>
      <c r="I79" s="1442">
        <f t="shared" si="21"/>
        <v>0</v>
      </c>
      <c r="J79" s="1452">
        <f t="shared" si="21"/>
        <v>0</v>
      </c>
      <c r="K79" s="1440">
        <f t="shared" si="21"/>
        <v>0</v>
      </c>
      <c r="L79" s="1442">
        <f t="shared" si="21"/>
        <v>0</v>
      </c>
      <c r="M79" s="1459">
        <f t="shared" si="21"/>
        <v>0</v>
      </c>
      <c r="N79" s="1452">
        <f t="shared" si="21"/>
        <v>0</v>
      </c>
      <c r="O79" s="1461">
        <f t="shared" si="21"/>
        <v>0</v>
      </c>
      <c r="P79" s="1461">
        <f t="shared" si="21"/>
        <v>0</v>
      </c>
    </row>
    <row r="80">
      <c r="B80" s="1462" t="s">
        <v>269</v>
      </c>
      <c r="C80" s="1450" t="s">
        <v>55</v>
      </c>
      <c r="D80" s="1455"/>
      <c r="E80" s="1463"/>
      <c r="F80" s="1464"/>
      <c r="G80" s="1422">
        <f t="shared" ref="G80:P80" si="22">SUM(G81:G83)</f>
        <v>0</v>
      </c>
      <c r="H80" s="1423">
        <f t="shared" si="22"/>
        <v>0</v>
      </c>
      <c r="I80" s="1424">
        <f t="shared" si="22"/>
        <v>0</v>
      </c>
      <c r="J80" s="1422">
        <f t="shared" si="22"/>
        <v>0</v>
      </c>
      <c r="K80" s="1423">
        <f t="shared" si="22"/>
        <v>0</v>
      </c>
      <c r="L80" s="1424">
        <f t="shared" si="22"/>
        <v>0</v>
      </c>
      <c r="M80" s="1425">
        <f t="shared" si="22"/>
        <v>0</v>
      </c>
      <c r="N80" s="1422">
        <f t="shared" si="22"/>
        <v>0</v>
      </c>
      <c r="O80" s="1426">
        <f t="shared" si="22"/>
        <v>0</v>
      </c>
      <c r="P80" s="1426">
        <f t="shared" si="22"/>
        <v>0</v>
      </c>
    </row>
    <row r="81">
      <c r="B81" s="1427"/>
      <c r="C81" s="1428" t="s">
        <v>1364</v>
      </c>
      <c r="D81" s="1429"/>
      <c r="E81" s="1465"/>
      <c r="F81" s="1466"/>
      <c r="G81" s="1467"/>
      <c r="H81" s="1468"/>
      <c r="I81" s="1469"/>
      <c r="J81" s="1467"/>
      <c r="K81" s="1468"/>
      <c r="L81" s="1469"/>
      <c r="M81" s="1470"/>
      <c r="N81" s="1467"/>
      <c r="O81" s="1471"/>
      <c r="P81" s="1471"/>
    </row>
    <row r="82">
      <c r="B82" s="1427"/>
      <c r="C82" s="1428" t="s">
        <v>1364</v>
      </c>
      <c r="D82" s="1429"/>
      <c r="E82" s="1465"/>
      <c r="F82" s="1466"/>
      <c r="G82" s="1467"/>
      <c r="H82" s="1468"/>
      <c r="I82" s="1469"/>
      <c r="J82" s="1467"/>
      <c r="K82" s="1468"/>
      <c r="L82" s="1469"/>
      <c r="M82" s="1470"/>
      <c r="N82" s="1467"/>
      <c r="O82" s="1471"/>
      <c r="P82" s="1471"/>
    </row>
    <row r="83">
      <c r="B83" s="1427"/>
      <c r="C83" s="1428" t="s">
        <v>1364</v>
      </c>
      <c r="D83" s="1429"/>
      <c r="E83" s="1465"/>
      <c r="F83" s="1466"/>
      <c r="G83" s="1472"/>
      <c r="H83" s="1473"/>
      <c r="I83" s="1474"/>
      <c r="J83" s="1472"/>
      <c r="K83" s="1473"/>
      <c r="L83" s="1474"/>
      <c r="M83" s="1475"/>
      <c r="N83" s="1472"/>
      <c r="O83" s="1476"/>
      <c r="P83" s="1476"/>
    </row>
    <row r="84" ht="25.5">
      <c r="B84" s="1477" t="s">
        <v>271</v>
      </c>
      <c r="C84" s="1450" t="s">
        <v>57</v>
      </c>
      <c r="D84" s="1451"/>
      <c r="E84" s="1459"/>
      <c r="F84" s="1460"/>
      <c r="G84" s="1422">
        <f t="shared" ref="G84:P84" si="23">SUM(G85:G87)</f>
        <v>0</v>
      </c>
      <c r="H84" s="1423">
        <f t="shared" si="23"/>
        <v>0</v>
      </c>
      <c r="I84" s="1424">
        <f t="shared" si="23"/>
        <v>0</v>
      </c>
      <c r="J84" s="1422">
        <f t="shared" si="23"/>
        <v>0</v>
      </c>
      <c r="K84" s="1423">
        <f t="shared" si="23"/>
        <v>0</v>
      </c>
      <c r="L84" s="1424">
        <f t="shared" si="23"/>
        <v>0</v>
      </c>
      <c r="M84" s="1425">
        <f t="shared" si="23"/>
        <v>0</v>
      </c>
      <c r="N84" s="1422">
        <f t="shared" si="23"/>
        <v>0</v>
      </c>
      <c r="O84" s="1426">
        <f t="shared" si="23"/>
        <v>0</v>
      </c>
      <c r="P84" s="1426">
        <f t="shared" si="23"/>
        <v>0</v>
      </c>
    </row>
    <row r="85">
      <c r="B85" s="1478"/>
      <c r="C85" s="1428" t="s">
        <v>1364</v>
      </c>
      <c r="D85" s="1429"/>
      <c r="E85" s="1479"/>
      <c r="F85" s="1480"/>
      <c r="G85" s="1472"/>
      <c r="H85" s="1473"/>
      <c r="I85" s="1474"/>
      <c r="J85" s="1472"/>
      <c r="K85" s="1473"/>
      <c r="L85" s="1474"/>
      <c r="M85" s="1475"/>
      <c r="N85" s="1472"/>
      <c r="O85" s="1476"/>
      <c r="P85" s="1476"/>
    </row>
    <row r="86">
      <c r="B86" s="1478"/>
      <c r="C86" s="1428" t="s">
        <v>1364</v>
      </c>
      <c r="D86" s="1429"/>
      <c r="E86" s="1479"/>
      <c r="F86" s="1480"/>
      <c r="G86" s="1472"/>
      <c r="H86" s="1473"/>
      <c r="I86" s="1474"/>
      <c r="J86" s="1472"/>
      <c r="K86" s="1473"/>
      <c r="L86" s="1474"/>
      <c r="M86" s="1475"/>
      <c r="N86" s="1472"/>
      <c r="O86" s="1476"/>
      <c r="P86" s="1476"/>
    </row>
    <row r="87">
      <c r="B87" s="1478"/>
      <c r="C87" s="1428" t="s">
        <v>1364</v>
      </c>
      <c r="D87" s="1429"/>
      <c r="E87" s="1479"/>
      <c r="F87" s="1480"/>
      <c r="G87" s="1472"/>
      <c r="H87" s="1473"/>
      <c r="I87" s="1474"/>
      <c r="J87" s="1472"/>
      <c r="K87" s="1473"/>
      <c r="L87" s="1474"/>
      <c r="M87" s="1475"/>
      <c r="N87" s="1472"/>
      <c r="O87" s="1476"/>
      <c r="P87" s="1476"/>
    </row>
    <row r="88">
      <c r="B88" s="1481" t="s">
        <v>275</v>
      </c>
      <c r="C88" s="1447" t="s">
        <v>611</v>
      </c>
      <c r="D88" s="1448"/>
      <c r="E88" s="1459"/>
      <c r="F88" s="1460"/>
      <c r="G88" s="1422">
        <f t="shared" ref="G88:P88" si="24">SUM(G89:G91)</f>
        <v>0</v>
      </c>
      <c r="H88" s="1423">
        <f t="shared" si="24"/>
        <v>0</v>
      </c>
      <c r="I88" s="1424">
        <f t="shared" si="24"/>
        <v>0</v>
      </c>
      <c r="J88" s="1422">
        <f t="shared" si="24"/>
        <v>0</v>
      </c>
      <c r="K88" s="1423">
        <f t="shared" si="24"/>
        <v>0</v>
      </c>
      <c r="L88" s="1424">
        <f t="shared" si="24"/>
        <v>0</v>
      </c>
      <c r="M88" s="1425">
        <f t="shared" si="24"/>
        <v>0</v>
      </c>
      <c r="N88" s="1422">
        <f t="shared" si="24"/>
        <v>0</v>
      </c>
      <c r="O88" s="1426">
        <f t="shared" si="24"/>
        <v>0</v>
      </c>
      <c r="P88" s="1426">
        <f t="shared" si="24"/>
        <v>0</v>
      </c>
    </row>
    <row r="89">
      <c r="B89" s="1478"/>
      <c r="C89" s="1428" t="s">
        <v>1364</v>
      </c>
      <c r="D89" s="1429"/>
      <c r="E89" s="1479"/>
      <c r="F89" s="1480"/>
      <c r="G89" s="1472"/>
      <c r="H89" s="1473"/>
      <c r="I89" s="1474"/>
      <c r="J89" s="1472"/>
      <c r="K89" s="1473"/>
      <c r="L89" s="1474"/>
      <c r="M89" s="1475"/>
      <c r="N89" s="1472"/>
      <c r="O89" s="1476"/>
      <c r="P89" s="1476"/>
    </row>
    <row r="90">
      <c r="B90" s="1427"/>
      <c r="C90" s="1428" t="s">
        <v>1364</v>
      </c>
      <c r="D90" s="1429"/>
      <c r="E90" s="1479"/>
      <c r="F90" s="1480"/>
      <c r="G90" s="1472"/>
      <c r="H90" s="1473"/>
      <c r="I90" s="1474"/>
      <c r="J90" s="1472"/>
      <c r="K90" s="1473"/>
      <c r="L90" s="1474"/>
      <c r="M90" s="1475"/>
      <c r="N90" s="1472"/>
      <c r="O90" s="1476"/>
      <c r="P90" s="1476"/>
    </row>
    <row r="91">
      <c r="B91" s="1427"/>
      <c r="C91" s="1428" t="s">
        <v>1364</v>
      </c>
      <c r="D91" s="1429"/>
      <c r="E91" s="1479"/>
      <c r="F91" s="1480"/>
      <c r="G91" s="1472"/>
      <c r="H91" s="1473"/>
      <c r="I91" s="1474"/>
      <c r="J91" s="1472"/>
      <c r="K91" s="1473"/>
      <c r="L91" s="1474"/>
      <c r="M91" s="1475"/>
      <c r="N91" s="1472"/>
      <c r="O91" s="1476"/>
      <c r="P91" s="1476"/>
    </row>
    <row r="92" ht="16.5">
      <c r="B92" s="1402" t="s">
        <v>110</v>
      </c>
      <c r="C92" s="1403" t="s">
        <v>624</v>
      </c>
      <c r="D92" s="1402"/>
      <c r="E92" s="1404"/>
      <c r="F92" s="1405"/>
      <c r="G92" s="1406">
        <f t="shared" ref="G92:P92" si="25">G93+G106+G131+G140+G161+G170</f>
        <v>0</v>
      </c>
      <c r="H92" s="1407">
        <f t="shared" si="25"/>
        <v>0</v>
      </c>
      <c r="I92" s="1408">
        <f t="shared" si="25"/>
        <v>0</v>
      </c>
      <c r="J92" s="1406">
        <f t="shared" si="25"/>
        <v>0</v>
      </c>
      <c r="K92" s="1407">
        <f t="shared" si="25"/>
        <v>0</v>
      </c>
      <c r="L92" s="1408">
        <f t="shared" si="25"/>
        <v>0</v>
      </c>
      <c r="M92" s="1404">
        <f t="shared" si="25"/>
        <v>0</v>
      </c>
      <c r="N92" s="1406">
        <f t="shared" si="25"/>
        <v>0</v>
      </c>
      <c r="O92" s="1409">
        <f t="shared" si="25"/>
        <v>0</v>
      </c>
      <c r="P92" s="1409">
        <f t="shared" si="25"/>
        <v>0</v>
      </c>
    </row>
    <row r="93">
      <c r="B93" s="1410" t="s">
        <v>112</v>
      </c>
      <c r="C93" s="1411" t="s">
        <v>8</v>
      </c>
      <c r="D93" s="1412"/>
      <c r="E93" s="1413"/>
      <c r="F93" s="1414"/>
      <c r="G93" s="1415">
        <f t="shared" ref="G93:P93" si="26">G94+G98+G102</f>
        <v>0</v>
      </c>
      <c r="H93" s="1416">
        <f t="shared" si="26"/>
        <v>0</v>
      </c>
      <c r="I93" s="1417">
        <f t="shared" si="26"/>
        <v>0</v>
      </c>
      <c r="J93" s="1415">
        <f t="shared" si="26"/>
        <v>0</v>
      </c>
      <c r="K93" s="1416">
        <f t="shared" si="26"/>
        <v>0</v>
      </c>
      <c r="L93" s="1417">
        <f t="shared" si="26"/>
        <v>0</v>
      </c>
      <c r="M93" s="1413">
        <f t="shared" si="26"/>
        <v>0</v>
      </c>
      <c r="N93" s="1415">
        <f t="shared" si="26"/>
        <v>0</v>
      </c>
      <c r="O93" s="1418">
        <f t="shared" si="26"/>
        <v>0</v>
      </c>
      <c r="P93" s="1418">
        <f t="shared" si="26"/>
        <v>0</v>
      </c>
    </row>
    <row r="94">
      <c r="B94" s="1419" t="s">
        <v>114</v>
      </c>
      <c r="C94" s="1420" t="s">
        <v>10</v>
      </c>
      <c r="D94" s="1421"/>
      <c r="E94" s="1413"/>
      <c r="F94" s="1414"/>
      <c r="G94" s="1422">
        <f t="shared" ref="G94:P94" si="27">SUM(G95:G97)</f>
        <v>0</v>
      </c>
      <c r="H94" s="1423">
        <f t="shared" si="27"/>
        <v>0</v>
      </c>
      <c r="I94" s="1424">
        <f t="shared" si="27"/>
        <v>0</v>
      </c>
      <c r="J94" s="1422">
        <f t="shared" si="27"/>
        <v>0</v>
      </c>
      <c r="K94" s="1423">
        <f t="shared" si="27"/>
        <v>0</v>
      </c>
      <c r="L94" s="1424">
        <f t="shared" si="27"/>
        <v>0</v>
      </c>
      <c r="M94" s="1425">
        <f t="shared" si="27"/>
        <v>0</v>
      </c>
      <c r="N94" s="1422">
        <f t="shared" si="27"/>
        <v>0</v>
      </c>
      <c r="O94" s="1426">
        <f t="shared" si="27"/>
        <v>0</v>
      </c>
      <c r="P94" s="1426">
        <f t="shared" si="27"/>
        <v>0</v>
      </c>
    </row>
    <row r="95">
      <c r="B95" s="1427"/>
      <c r="C95" s="1428" t="s">
        <v>1364</v>
      </c>
      <c r="D95" s="1429"/>
      <c r="E95" s="1430"/>
      <c r="F95" s="1431"/>
      <c r="G95" s="1432"/>
      <c r="H95" s="1433"/>
      <c r="I95" s="1434"/>
      <c r="J95" s="1432"/>
      <c r="K95" s="1433"/>
      <c r="L95" s="1434"/>
      <c r="M95" s="1435"/>
      <c r="N95" s="1432"/>
      <c r="O95" s="1436"/>
      <c r="P95" s="1436"/>
    </row>
    <row r="96">
      <c r="B96" s="1427"/>
      <c r="C96" s="1428" t="s">
        <v>1364</v>
      </c>
      <c r="D96" s="1429"/>
      <c r="E96" s="1430"/>
      <c r="F96" s="1431"/>
      <c r="G96" s="1432"/>
      <c r="H96" s="1433"/>
      <c r="I96" s="1434"/>
      <c r="J96" s="1432"/>
      <c r="K96" s="1433"/>
      <c r="L96" s="1434"/>
      <c r="M96" s="1435"/>
      <c r="N96" s="1432"/>
      <c r="O96" s="1436"/>
      <c r="P96" s="1436"/>
    </row>
    <row r="97">
      <c r="B97" s="1427"/>
      <c r="C97" s="1428" t="s">
        <v>1364</v>
      </c>
      <c r="D97" s="1429"/>
      <c r="E97" s="1430"/>
      <c r="F97" s="1431"/>
      <c r="G97" s="1432"/>
      <c r="H97" s="1433"/>
      <c r="I97" s="1434"/>
      <c r="J97" s="1432"/>
      <c r="K97" s="1433"/>
      <c r="L97" s="1434"/>
      <c r="M97" s="1435"/>
      <c r="N97" s="1432"/>
      <c r="O97" s="1436"/>
      <c r="P97" s="1436"/>
    </row>
    <row r="98">
      <c r="B98" s="1419" t="s">
        <v>116</v>
      </c>
      <c r="C98" s="1420" t="s">
        <v>11</v>
      </c>
      <c r="D98" s="1421"/>
      <c r="E98" s="1413"/>
      <c r="F98" s="1414"/>
      <c r="G98" s="1422">
        <f t="shared" ref="G98:P98" si="28">SUM(G99:G101)</f>
        <v>0</v>
      </c>
      <c r="H98" s="1423">
        <f t="shared" si="28"/>
        <v>0</v>
      </c>
      <c r="I98" s="1424">
        <f t="shared" si="28"/>
        <v>0</v>
      </c>
      <c r="J98" s="1422">
        <f t="shared" si="28"/>
        <v>0</v>
      </c>
      <c r="K98" s="1423">
        <f t="shared" si="28"/>
        <v>0</v>
      </c>
      <c r="L98" s="1424">
        <f t="shared" si="28"/>
        <v>0</v>
      </c>
      <c r="M98" s="1425">
        <f t="shared" si="28"/>
        <v>0</v>
      </c>
      <c r="N98" s="1422">
        <f t="shared" si="28"/>
        <v>0</v>
      </c>
      <c r="O98" s="1426">
        <f t="shared" si="28"/>
        <v>0</v>
      </c>
      <c r="P98" s="1426">
        <f t="shared" si="28"/>
        <v>0</v>
      </c>
    </row>
    <row r="99">
      <c r="B99" s="1427"/>
      <c r="C99" s="1428" t="s">
        <v>1364</v>
      </c>
      <c r="D99" s="1429"/>
      <c r="E99" s="1430"/>
      <c r="F99" s="1431"/>
      <c r="G99" s="1432"/>
      <c r="H99" s="1433"/>
      <c r="I99" s="1434"/>
      <c r="J99" s="1432"/>
      <c r="K99" s="1433"/>
      <c r="L99" s="1434"/>
      <c r="M99" s="1435"/>
      <c r="N99" s="1432"/>
      <c r="O99" s="1436"/>
      <c r="P99" s="1436"/>
    </row>
    <row r="100">
      <c r="B100" s="1427"/>
      <c r="C100" s="1428" t="s">
        <v>1364</v>
      </c>
      <c r="D100" s="1429"/>
      <c r="E100" s="1430"/>
      <c r="F100" s="1431"/>
      <c r="G100" s="1432"/>
      <c r="H100" s="1433"/>
      <c r="I100" s="1434"/>
      <c r="J100" s="1432"/>
      <c r="K100" s="1433"/>
      <c r="L100" s="1434"/>
      <c r="M100" s="1435"/>
      <c r="N100" s="1432"/>
      <c r="O100" s="1436"/>
      <c r="P100" s="1436"/>
    </row>
    <row r="101">
      <c r="B101" s="1427"/>
      <c r="C101" s="1428" t="s">
        <v>1364</v>
      </c>
      <c r="D101" s="1429"/>
      <c r="E101" s="1430"/>
      <c r="F101" s="1431"/>
      <c r="G101" s="1432"/>
      <c r="H101" s="1433"/>
      <c r="I101" s="1434"/>
      <c r="J101" s="1432"/>
      <c r="K101" s="1433"/>
      <c r="L101" s="1434"/>
      <c r="M101" s="1435"/>
      <c r="N101" s="1432"/>
      <c r="O101" s="1436"/>
      <c r="P101" s="1436"/>
    </row>
    <row r="102">
      <c r="B102" s="1419" t="s">
        <v>118</v>
      </c>
      <c r="C102" s="1420" t="s">
        <v>13</v>
      </c>
      <c r="D102" s="1421"/>
      <c r="E102" s="1413"/>
      <c r="F102" s="1414"/>
      <c r="G102" s="1422">
        <f t="shared" ref="G102:P102" si="29">SUM(G103:G105)</f>
        <v>0</v>
      </c>
      <c r="H102" s="1423">
        <f t="shared" si="29"/>
        <v>0</v>
      </c>
      <c r="I102" s="1424">
        <f t="shared" si="29"/>
        <v>0</v>
      </c>
      <c r="J102" s="1422">
        <f t="shared" si="29"/>
        <v>0</v>
      </c>
      <c r="K102" s="1423">
        <f t="shared" si="29"/>
        <v>0</v>
      </c>
      <c r="L102" s="1424">
        <f t="shared" si="29"/>
        <v>0</v>
      </c>
      <c r="M102" s="1425">
        <f t="shared" si="29"/>
        <v>0</v>
      </c>
      <c r="N102" s="1422">
        <f t="shared" si="29"/>
        <v>0</v>
      </c>
      <c r="O102" s="1426">
        <f t="shared" si="29"/>
        <v>0</v>
      </c>
      <c r="P102" s="1426">
        <f t="shared" si="29"/>
        <v>0</v>
      </c>
    </row>
    <row r="103">
      <c r="B103" s="1427"/>
      <c r="C103" s="1428" t="s">
        <v>1364</v>
      </c>
      <c r="D103" s="1429"/>
      <c r="E103" s="1430"/>
      <c r="F103" s="1431"/>
      <c r="G103" s="1432"/>
      <c r="H103" s="1433"/>
      <c r="I103" s="1434"/>
      <c r="J103" s="1432"/>
      <c r="K103" s="1433"/>
      <c r="L103" s="1434"/>
      <c r="M103" s="1435"/>
      <c r="N103" s="1432"/>
      <c r="O103" s="1436"/>
      <c r="P103" s="1436"/>
    </row>
    <row r="104">
      <c r="B104" s="1427"/>
      <c r="C104" s="1428" t="s">
        <v>1364</v>
      </c>
      <c r="D104" s="1429"/>
      <c r="E104" s="1430"/>
      <c r="F104" s="1431"/>
      <c r="G104" s="1432"/>
      <c r="H104" s="1433"/>
      <c r="I104" s="1434"/>
      <c r="J104" s="1432"/>
      <c r="K104" s="1433"/>
      <c r="L104" s="1434"/>
      <c r="M104" s="1435"/>
      <c r="N104" s="1432"/>
      <c r="O104" s="1436"/>
      <c r="P104" s="1436"/>
    </row>
    <row r="105">
      <c r="B105" s="1427"/>
      <c r="C105" s="1428" t="s">
        <v>1364</v>
      </c>
      <c r="D105" s="1429"/>
      <c r="E105" s="1430"/>
      <c r="F105" s="1431"/>
      <c r="G105" s="1432"/>
      <c r="H105" s="1433"/>
      <c r="I105" s="1434"/>
      <c r="J105" s="1432"/>
      <c r="K105" s="1433"/>
      <c r="L105" s="1434"/>
      <c r="M105" s="1435"/>
      <c r="N105" s="1432"/>
      <c r="O105" s="1436"/>
      <c r="P105" s="1436"/>
    </row>
    <row r="106">
      <c r="B106" s="1437" t="s">
        <v>121</v>
      </c>
      <c r="C106" s="1438" t="s">
        <v>15</v>
      </c>
      <c r="D106" s="1439"/>
      <c r="E106" s="1413"/>
      <c r="F106" s="1414"/>
      <c r="G106" s="1414">
        <f>G107+G111+G115+G127+G119+G123</f>
        <v>0</v>
      </c>
      <c r="H106" s="1440">
        <f t="shared" ref="H106:P106" si="30">H107+H111+H115+H127+H119+H123</f>
        <v>0</v>
      </c>
      <c r="I106" s="1441">
        <f t="shared" si="30"/>
        <v>0</v>
      </c>
      <c r="J106" s="1414">
        <f t="shared" si="30"/>
        <v>0</v>
      </c>
      <c r="K106" s="1440">
        <f t="shared" si="30"/>
        <v>0</v>
      </c>
      <c r="L106" s="1441">
        <f t="shared" si="30"/>
        <v>0</v>
      </c>
      <c r="M106" s="1415">
        <f t="shared" si="30"/>
        <v>0</v>
      </c>
      <c r="N106" s="1452">
        <f t="shared" si="30"/>
        <v>0</v>
      </c>
      <c r="O106" s="1441">
        <f t="shared" si="30"/>
        <v>0</v>
      </c>
      <c r="P106" s="1443">
        <f t="shared" si="30"/>
        <v>0</v>
      </c>
    </row>
    <row r="107">
      <c r="B107" s="1419" t="s">
        <v>123</v>
      </c>
      <c r="C107" s="1420" t="s">
        <v>17</v>
      </c>
      <c r="D107" s="1421"/>
      <c r="E107" s="1413"/>
      <c r="F107" s="1414"/>
      <c r="G107" s="1422">
        <f t="shared" ref="G107:P107" si="31">SUM(G108:G110)</f>
        <v>0</v>
      </c>
      <c r="H107" s="1423">
        <f t="shared" si="31"/>
        <v>0</v>
      </c>
      <c r="I107" s="1424">
        <f t="shared" si="31"/>
        <v>0</v>
      </c>
      <c r="J107" s="1422">
        <f t="shared" si="31"/>
        <v>0</v>
      </c>
      <c r="K107" s="1423">
        <f t="shared" si="31"/>
        <v>0</v>
      </c>
      <c r="L107" s="1424">
        <f t="shared" si="31"/>
        <v>0</v>
      </c>
      <c r="M107" s="1425">
        <f t="shared" si="31"/>
        <v>0</v>
      </c>
      <c r="N107" s="1422">
        <f t="shared" si="31"/>
        <v>0</v>
      </c>
      <c r="O107" s="1426">
        <f t="shared" si="31"/>
        <v>0</v>
      </c>
      <c r="P107" s="1426">
        <f t="shared" si="31"/>
        <v>0</v>
      </c>
    </row>
    <row r="108">
      <c r="B108" s="1427"/>
      <c r="C108" s="1428" t="s">
        <v>1364</v>
      </c>
      <c r="D108" s="1429"/>
      <c r="E108" s="1430"/>
      <c r="F108" s="1431"/>
      <c r="G108" s="1432"/>
      <c r="H108" s="1433"/>
      <c r="I108" s="1434"/>
      <c r="J108" s="1432"/>
      <c r="K108" s="1433"/>
      <c r="L108" s="1434"/>
      <c r="M108" s="1435"/>
      <c r="N108" s="1444"/>
      <c r="O108" s="1445"/>
      <c r="P108" s="1445"/>
    </row>
    <row r="109">
      <c r="B109" s="1427"/>
      <c r="C109" s="1428" t="s">
        <v>1364</v>
      </c>
      <c r="D109" s="1429"/>
      <c r="E109" s="1430"/>
      <c r="F109" s="1431"/>
      <c r="G109" s="1432"/>
      <c r="H109" s="1433"/>
      <c r="I109" s="1434"/>
      <c r="J109" s="1432"/>
      <c r="K109" s="1433"/>
      <c r="L109" s="1434"/>
      <c r="M109" s="1435"/>
      <c r="N109" s="1444"/>
      <c r="O109" s="1445"/>
      <c r="P109" s="1445"/>
    </row>
    <row r="110">
      <c r="B110" s="1427"/>
      <c r="C110" s="1428" t="s">
        <v>1364</v>
      </c>
      <c r="D110" s="1429"/>
      <c r="E110" s="1430"/>
      <c r="F110" s="1431"/>
      <c r="G110" s="1432"/>
      <c r="H110" s="1433"/>
      <c r="I110" s="1434"/>
      <c r="J110" s="1432"/>
      <c r="K110" s="1433"/>
      <c r="L110" s="1434"/>
      <c r="M110" s="1435"/>
      <c r="N110" s="1444"/>
      <c r="O110" s="1445"/>
      <c r="P110" s="1445"/>
    </row>
    <row r="111">
      <c r="B111" s="1419" t="s">
        <v>125</v>
      </c>
      <c r="C111" s="1420" t="s">
        <v>600</v>
      </c>
      <c r="D111" s="1421"/>
      <c r="E111" s="1413"/>
      <c r="F111" s="1414"/>
      <c r="G111" s="1422">
        <f t="shared" ref="G111:P111" si="32">SUM(G112:G114)</f>
        <v>0</v>
      </c>
      <c r="H111" s="1423">
        <f t="shared" si="32"/>
        <v>0</v>
      </c>
      <c r="I111" s="1424">
        <f t="shared" si="32"/>
        <v>0</v>
      </c>
      <c r="J111" s="1422">
        <f t="shared" si="32"/>
        <v>0</v>
      </c>
      <c r="K111" s="1423">
        <f t="shared" si="32"/>
        <v>0</v>
      </c>
      <c r="L111" s="1424">
        <f t="shared" si="32"/>
        <v>0</v>
      </c>
      <c r="M111" s="1425">
        <f t="shared" si="32"/>
        <v>0</v>
      </c>
      <c r="N111" s="1422">
        <f t="shared" si="32"/>
        <v>0</v>
      </c>
      <c r="O111" s="1426">
        <f t="shared" si="32"/>
        <v>0</v>
      </c>
      <c r="P111" s="1426">
        <f t="shared" si="32"/>
        <v>0</v>
      </c>
    </row>
    <row r="112">
      <c r="B112" s="1427"/>
      <c r="C112" s="1428" t="s">
        <v>1364</v>
      </c>
      <c r="D112" s="1429"/>
      <c r="E112" s="1430"/>
      <c r="F112" s="1431"/>
      <c r="G112" s="1432"/>
      <c r="H112" s="1433"/>
      <c r="I112" s="1434"/>
      <c r="J112" s="1432"/>
      <c r="K112" s="1433"/>
      <c r="L112" s="1434"/>
      <c r="M112" s="1435"/>
      <c r="N112" s="1444"/>
      <c r="O112" s="1445"/>
      <c r="P112" s="1445"/>
    </row>
    <row r="113">
      <c r="B113" s="1427"/>
      <c r="C113" s="1428" t="s">
        <v>1364</v>
      </c>
      <c r="D113" s="1429"/>
      <c r="E113" s="1430"/>
      <c r="F113" s="1431"/>
      <c r="G113" s="1432"/>
      <c r="H113" s="1433"/>
      <c r="I113" s="1434"/>
      <c r="J113" s="1432"/>
      <c r="K113" s="1433"/>
      <c r="L113" s="1434"/>
      <c r="M113" s="1435"/>
      <c r="N113" s="1444"/>
      <c r="O113" s="1445"/>
      <c r="P113" s="1445"/>
    </row>
    <row r="114">
      <c r="B114" s="1427"/>
      <c r="C114" s="1428" t="s">
        <v>1364</v>
      </c>
      <c r="D114" s="1429"/>
      <c r="E114" s="1430"/>
      <c r="F114" s="1431"/>
      <c r="G114" s="1432"/>
      <c r="H114" s="1433"/>
      <c r="I114" s="1434"/>
      <c r="J114" s="1432"/>
      <c r="K114" s="1433"/>
      <c r="L114" s="1434"/>
      <c r="M114" s="1435"/>
      <c r="N114" s="1444"/>
      <c r="O114" s="1445"/>
      <c r="P114" s="1445"/>
    </row>
    <row r="115">
      <c r="B115" s="1419" t="s">
        <v>126</v>
      </c>
      <c r="C115" s="1420" t="s">
        <v>23</v>
      </c>
      <c r="D115" s="1421"/>
      <c r="E115" s="1413"/>
      <c r="F115" s="1414"/>
      <c r="G115" s="1422">
        <f t="shared" ref="G115:P115" si="33">SUM(G116:G118)</f>
        <v>0</v>
      </c>
      <c r="H115" s="1423">
        <f t="shared" si="33"/>
        <v>0</v>
      </c>
      <c r="I115" s="1424">
        <f t="shared" si="33"/>
        <v>0</v>
      </c>
      <c r="J115" s="1422">
        <f t="shared" si="33"/>
        <v>0</v>
      </c>
      <c r="K115" s="1423">
        <f t="shared" si="33"/>
        <v>0</v>
      </c>
      <c r="L115" s="1424">
        <f t="shared" si="33"/>
        <v>0</v>
      </c>
      <c r="M115" s="1425">
        <f t="shared" si="33"/>
        <v>0</v>
      </c>
      <c r="N115" s="1422">
        <f t="shared" si="33"/>
        <v>0</v>
      </c>
      <c r="O115" s="1426">
        <f t="shared" si="33"/>
        <v>0</v>
      </c>
      <c r="P115" s="1426">
        <f t="shared" si="33"/>
        <v>0</v>
      </c>
    </row>
    <row r="116">
      <c r="B116" s="1427"/>
      <c r="C116" s="1428" t="s">
        <v>1364</v>
      </c>
      <c r="D116" s="1429"/>
      <c r="E116" s="1430"/>
      <c r="F116" s="1431"/>
      <c r="G116" s="1432"/>
      <c r="H116" s="1433"/>
      <c r="I116" s="1434"/>
      <c r="J116" s="1432"/>
      <c r="K116" s="1433"/>
      <c r="L116" s="1434"/>
      <c r="M116" s="1435"/>
      <c r="N116" s="1444"/>
      <c r="O116" s="1445"/>
      <c r="P116" s="1445"/>
    </row>
    <row r="117">
      <c r="B117" s="1427"/>
      <c r="C117" s="1428" t="s">
        <v>1364</v>
      </c>
      <c r="D117" s="1429"/>
      <c r="E117" s="1430"/>
      <c r="F117" s="1431"/>
      <c r="G117" s="1432"/>
      <c r="H117" s="1433"/>
      <c r="I117" s="1434"/>
      <c r="J117" s="1432"/>
      <c r="K117" s="1433"/>
      <c r="L117" s="1434"/>
      <c r="M117" s="1435"/>
      <c r="N117" s="1444"/>
      <c r="O117" s="1445"/>
      <c r="P117" s="1445"/>
    </row>
    <row r="118">
      <c r="B118" s="1427"/>
      <c r="C118" s="1428" t="s">
        <v>1364</v>
      </c>
      <c r="D118" s="1429"/>
      <c r="E118" s="1430"/>
      <c r="F118" s="1431"/>
      <c r="G118" s="1432"/>
      <c r="H118" s="1433"/>
      <c r="I118" s="1434"/>
      <c r="J118" s="1432"/>
      <c r="K118" s="1433"/>
      <c r="L118" s="1434"/>
      <c r="M118" s="1435"/>
      <c r="N118" s="1444"/>
      <c r="O118" s="1445"/>
      <c r="P118" s="1445"/>
    </row>
    <row r="119">
      <c r="B119" s="1419" t="s">
        <v>616</v>
      </c>
      <c r="C119" s="1420" t="s">
        <v>25</v>
      </c>
      <c r="D119" s="1421"/>
      <c r="E119" s="1413"/>
      <c r="F119" s="1414"/>
      <c r="G119" s="1422">
        <f t="shared" ref="G119:P119" si="34">SUM(G120:G122)</f>
        <v>0</v>
      </c>
      <c r="H119" s="1423">
        <f t="shared" si="34"/>
        <v>0</v>
      </c>
      <c r="I119" s="1424">
        <f t="shared" si="34"/>
        <v>0</v>
      </c>
      <c r="J119" s="1422">
        <f t="shared" si="34"/>
        <v>0</v>
      </c>
      <c r="K119" s="1423">
        <f t="shared" si="34"/>
        <v>0</v>
      </c>
      <c r="L119" s="1424">
        <f t="shared" si="34"/>
        <v>0</v>
      </c>
      <c r="M119" s="1425">
        <f t="shared" si="34"/>
        <v>0</v>
      </c>
      <c r="N119" s="1422">
        <f t="shared" si="34"/>
        <v>0</v>
      </c>
      <c r="O119" s="1426">
        <f t="shared" si="34"/>
        <v>0</v>
      </c>
      <c r="P119" s="1426">
        <f t="shared" si="34"/>
        <v>0</v>
      </c>
    </row>
    <row r="120">
      <c r="B120" s="1427"/>
      <c r="C120" s="1428" t="s">
        <v>1364</v>
      </c>
      <c r="D120" s="1429"/>
      <c r="E120" s="1430"/>
      <c r="F120" s="1431"/>
      <c r="G120" s="1432"/>
      <c r="H120" s="1433"/>
      <c r="I120" s="1434"/>
      <c r="J120" s="1432"/>
      <c r="K120" s="1433"/>
      <c r="L120" s="1434"/>
      <c r="M120" s="1435"/>
      <c r="N120" s="1444"/>
      <c r="O120" s="1445"/>
      <c r="P120" s="1445"/>
    </row>
    <row r="121">
      <c r="B121" s="1427"/>
      <c r="C121" s="1428" t="s">
        <v>1364</v>
      </c>
      <c r="D121" s="1429"/>
      <c r="E121" s="1430"/>
      <c r="F121" s="1431"/>
      <c r="G121" s="1432"/>
      <c r="H121" s="1433"/>
      <c r="I121" s="1434"/>
      <c r="J121" s="1432"/>
      <c r="K121" s="1433"/>
      <c r="L121" s="1434"/>
      <c r="M121" s="1435"/>
      <c r="N121" s="1444"/>
      <c r="O121" s="1445"/>
      <c r="P121" s="1445"/>
    </row>
    <row r="122">
      <c r="B122" s="1427"/>
      <c r="C122" s="1428" t="s">
        <v>1364</v>
      </c>
      <c r="D122" s="1429"/>
      <c r="E122" s="1430"/>
      <c r="F122" s="1431"/>
      <c r="G122" s="1432"/>
      <c r="H122" s="1433"/>
      <c r="I122" s="1434"/>
      <c r="J122" s="1432"/>
      <c r="K122" s="1433"/>
      <c r="L122" s="1434"/>
      <c r="M122" s="1435"/>
      <c r="N122" s="1444"/>
      <c r="O122" s="1445"/>
      <c r="P122" s="1445"/>
    </row>
    <row r="123">
      <c r="B123" s="1419" t="s">
        <v>617</v>
      </c>
      <c r="C123" s="1420" t="s">
        <v>27</v>
      </c>
      <c r="D123" s="1421"/>
      <c r="E123" s="1413"/>
      <c r="F123" s="1414"/>
      <c r="G123" s="1422">
        <f t="shared" ref="G123:P123" si="35">SUM(G124:G126)</f>
        <v>0</v>
      </c>
      <c r="H123" s="1423">
        <f t="shared" si="35"/>
        <v>0</v>
      </c>
      <c r="I123" s="1424">
        <f t="shared" si="35"/>
        <v>0</v>
      </c>
      <c r="J123" s="1422">
        <f t="shared" si="35"/>
        <v>0</v>
      </c>
      <c r="K123" s="1423">
        <f t="shared" si="35"/>
        <v>0</v>
      </c>
      <c r="L123" s="1424">
        <f t="shared" si="35"/>
        <v>0</v>
      </c>
      <c r="M123" s="1425">
        <f t="shared" si="35"/>
        <v>0</v>
      </c>
      <c r="N123" s="1422">
        <f t="shared" si="35"/>
        <v>0</v>
      </c>
      <c r="O123" s="1426">
        <f t="shared" si="35"/>
        <v>0</v>
      </c>
      <c r="P123" s="1426">
        <f t="shared" si="35"/>
        <v>0</v>
      </c>
    </row>
    <row r="124">
      <c r="B124" s="1427"/>
      <c r="C124" s="1428" t="s">
        <v>1364</v>
      </c>
      <c r="D124" s="1429"/>
      <c r="E124" s="1430"/>
      <c r="F124" s="1431"/>
      <c r="G124" s="1432"/>
      <c r="H124" s="1433"/>
      <c r="I124" s="1434"/>
      <c r="J124" s="1432"/>
      <c r="K124" s="1433"/>
      <c r="L124" s="1434"/>
      <c r="M124" s="1435"/>
      <c r="N124" s="1444"/>
      <c r="O124" s="1445"/>
      <c r="P124" s="1445"/>
    </row>
    <row r="125">
      <c r="B125" s="1427"/>
      <c r="C125" s="1428" t="s">
        <v>1364</v>
      </c>
      <c r="D125" s="1429"/>
      <c r="E125" s="1430"/>
      <c r="F125" s="1431"/>
      <c r="G125" s="1432"/>
      <c r="H125" s="1433"/>
      <c r="I125" s="1434"/>
      <c r="J125" s="1432"/>
      <c r="K125" s="1433"/>
      <c r="L125" s="1434"/>
      <c r="M125" s="1435"/>
      <c r="N125" s="1444"/>
      <c r="O125" s="1445"/>
      <c r="P125" s="1445"/>
    </row>
    <row r="126">
      <c r="B126" s="1427"/>
      <c r="C126" s="1428" t="s">
        <v>1364</v>
      </c>
      <c r="D126" s="1429"/>
      <c r="E126" s="1430"/>
      <c r="F126" s="1431"/>
      <c r="G126" s="1432"/>
      <c r="H126" s="1433"/>
      <c r="I126" s="1434"/>
      <c r="J126" s="1432"/>
      <c r="K126" s="1433"/>
      <c r="L126" s="1434"/>
      <c r="M126" s="1435"/>
      <c r="N126" s="1444"/>
      <c r="O126" s="1445"/>
      <c r="P126" s="1445"/>
    </row>
    <row r="127" ht="51">
      <c r="B127" s="1419" t="s">
        <v>618</v>
      </c>
      <c r="C127" s="1420" t="s">
        <v>604</v>
      </c>
      <c r="D127" s="1421"/>
      <c r="E127" s="1413"/>
      <c r="F127" s="1414"/>
      <c r="G127" s="1422">
        <f t="shared" ref="G127:P127" si="36">SUM(G128:G130)</f>
        <v>0</v>
      </c>
      <c r="H127" s="1423">
        <f t="shared" si="36"/>
        <v>0</v>
      </c>
      <c r="I127" s="1424">
        <f t="shared" si="36"/>
        <v>0</v>
      </c>
      <c r="J127" s="1422">
        <f t="shared" si="36"/>
        <v>0</v>
      </c>
      <c r="K127" s="1423">
        <f t="shared" si="36"/>
        <v>0</v>
      </c>
      <c r="L127" s="1424">
        <f t="shared" si="36"/>
        <v>0</v>
      </c>
      <c r="M127" s="1425">
        <f t="shared" si="36"/>
        <v>0</v>
      </c>
      <c r="N127" s="1422">
        <f t="shared" si="36"/>
        <v>0</v>
      </c>
      <c r="O127" s="1426">
        <f t="shared" si="36"/>
        <v>0</v>
      </c>
      <c r="P127" s="1426">
        <f t="shared" si="36"/>
        <v>0</v>
      </c>
    </row>
    <row r="128">
      <c r="B128" s="1427"/>
      <c r="C128" s="1428" t="s">
        <v>1364</v>
      </c>
      <c r="D128" s="1429"/>
      <c r="E128" s="1430"/>
      <c r="F128" s="1431"/>
      <c r="G128" s="1432"/>
      <c r="H128" s="1433"/>
      <c r="I128" s="1434"/>
      <c r="J128" s="1432"/>
      <c r="K128" s="1433"/>
      <c r="L128" s="1434"/>
      <c r="M128" s="1435"/>
      <c r="N128" s="1444"/>
      <c r="O128" s="1445"/>
      <c r="P128" s="1445"/>
    </row>
    <row r="129">
      <c r="B129" s="1427"/>
      <c r="C129" s="1428" t="s">
        <v>1364</v>
      </c>
      <c r="D129" s="1429"/>
      <c r="E129" s="1430"/>
      <c r="F129" s="1431"/>
      <c r="G129" s="1432"/>
      <c r="H129" s="1433"/>
      <c r="I129" s="1434"/>
      <c r="J129" s="1432"/>
      <c r="K129" s="1433"/>
      <c r="L129" s="1434"/>
      <c r="M129" s="1435"/>
      <c r="N129" s="1444"/>
      <c r="O129" s="1445"/>
      <c r="P129" s="1445"/>
    </row>
    <row r="130">
      <c r="B130" s="1427"/>
      <c r="C130" s="1428" t="s">
        <v>1364</v>
      </c>
      <c r="D130" s="1429"/>
      <c r="E130" s="1430"/>
      <c r="F130" s="1431"/>
      <c r="G130" s="1432"/>
      <c r="H130" s="1433"/>
      <c r="I130" s="1434"/>
      <c r="J130" s="1432"/>
      <c r="K130" s="1433"/>
      <c r="L130" s="1434"/>
      <c r="M130" s="1435"/>
      <c r="N130" s="1444"/>
      <c r="O130" s="1445"/>
      <c r="P130" s="1445"/>
    </row>
    <row r="131">
      <c r="B131" s="1446" t="s">
        <v>295</v>
      </c>
      <c r="C131" s="1447" t="s">
        <v>31</v>
      </c>
      <c r="D131" s="1448"/>
      <c r="E131" s="1413"/>
      <c r="F131" s="1414"/>
      <c r="G131" s="1415">
        <f t="shared" ref="G131:P131" si="37">G132+G136</f>
        <v>0</v>
      </c>
      <c r="H131" s="1416">
        <f t="shared" si="37"/>
        <v>0</v>
      </c>
      <c r="I131" s="1417">
        <f t="shared" si="37"/>
        <v>0</v>
      </c>
      <c r="J131" s="1415">
        <f t="shared" si="37"/>
        <v>0</v>
      </c>
      <c r="K131" s="1416">
        <f t="shared" si="37"/>
        <v>0</v>
      </c>
      <c r="L131" s="1417">
        <f t="shared" si="37"/>
        <v>0</v>
      </c>
      <c r="M131" s="1413">
        <f t="shared" si="37"/>
        <v>0</v>
      </c>
      <c r="N131" s="1415">
        <f t="shared" si="37"/>
        <v>0</v>
      </c>
      <c r="O131" s="1418">
        <f t="shared" si="37"/>
        <v>0</v>
      </c>
      <c r="P131" s="1418">
        <f t="shared" si="37"/>
        <v>0</v>
      </c>
    </row>
    <row r="132" ht="51">
      <c r="B132" s="1449" t="s">
        <v>297</v>
      </c>
      <c r="C132" s="1450" t="s">
        <v>33</v>
      </c>
      <c r="D132" s="1451"/>
      <c r="E132" s="1413"/>
      <c r="F132" s="1414"/>
      <c r="G132" s="1422">
        <f t="shared" ref="G132:P132" si="38">SUM(G133:G135)</f>
        <v>0</v>
      </c>
      <c r="H132" s="1423">
        <f t="shared" si="38"/>
        <v>0</v>
      </c>
      <c r="I132" s="1424">
        <f t="shared" si="38"/>
        <v>0</v>
      </c>
      <c r="J132" s="1422">
        <f t="shared" si="38"/>
        <v>0</v>
      </c>
      <c r="K132" s="1423">
        <f t="shared" si="38"/>
        <v>0</v>
      </c>
      <c r="L132" s="1424">
        <f t="shared" si="38"/>
        <v>0</v>
      </c>
      <c r="M132" s="1425">
        <f t="shared" si="38"/>
        <v>0</v>
      </c>
      <c r="N132" s="1422">
        <f t="shared" si="38"/>
        <v>0</v>
      </c>
      <c r="O132" s="1426">
        <f t="shared" si="38"/>
        <v>0</v>
      </c>
      <c r="P132" s="1426">
        <f t="shared" si="38"/>
        <v>0</v>
      </c>
    </row>
    <row r="133">
      <c r="B133" s="1427"/>
      <c r="C133" s="1428" t="s">
        <v>1364</v>
      </c>
      <c r="D133" s="1429"/>
      <c r="E133" s="1479"/>
      <c r="F133" s="1480"/>
      <c r="G133" s="1432"/>
      <c r="H133" s="1433"/>
      <c r="I133" s="1434"/>
      <c r="J133" s="1432"/>
      <c r="K133" s="1433"/>
      <c r="L133" s="1434"/>
      <c r="M133" s="1435"/>
      <c r="N133" s="1444"/>
      <c r="O133" s="1445"/>
      <c r="P133" s="1445"/>
    </row>
    <row r="134">
      <c r="B134" s="1427"/>
      <c r="C134" s="1428" t="s">
        <v>1364</v>
      </c>
      <c r="D134" s="1429"/>
      <c r="E134" s="1430"/>
      <c r="F134" s="1431"/>
      <c r="G134" s="1432"/>
      <c r="H134" s="1433"/>
      <c r="I134" s="1434"/>
      <c r="J134" s="1432"/>
      <c r="K134" s="1433"/>
      <c r="L134" s="1434"/>
      <c r="M134" s="1435"/>
      <c r="N134" s="1444"/>
      <c r="O134" s="1445"/>
      <c r="P134" s="1445"/>
    </row>
    <row r="135">
      <c r="B135" s="1427"/>
      <c r="C135" s="1428" t="s">
        <v>1364</v>
      </c>
      <c r="D135" s="1429"/>
      <c r="E135" s="1430"/>
      <c r="F135" s="1431"/>
      <c r="G135" s="1432"/>
      <c r="H135" s="1433"/>
      <c r="I135" s="1434"/>
      <c r="J135" s="1432"/>
      <c r="K135" s="1433"/>
      <c r="L135" s="1434"/>
      <c r="M135" s="1435"/>
      <c r="N135" s="1444"/>
      <c r="O135" s="1445"/>
      <c r="P135" s="1445"/>
    </row>
    <row r="136">
      <c r="B136" s="1449" t="s">
        <v>298</v>
      </c>
      <c r="C136" s="1450" t="s">
        <v>35</v>
      </c>
      <c r="D136" s="1451"/>
      <c r="E136" s="1413"/>
      <c r="F136" s="1414"/>
      <c r="G136" s="1422">
        <f t="shared" ref="G136:P136" si="39">SUM(G137:G139)</f>
        <v>0</v>
      </c>
      <c r="H136" s="1423">
        <f t="shared" si="39"/>
        <v>0</v>
      </c>
      <c r="I136" s="1424">
        <f t="shared" si="39"/>
        <v>0</v>
      </c>
      <c r="J136" s="1422">
        <f t="shared" si="39"/>
        <v>0</v>
      </c>
      <c r="K136" s="1423">
        <f t="shared" si="39"/>
        <v>0</v>
      </c>
      <c r="L136" s="1424">
        <f t="shared" si="39"/>
        <v>0</v>
      </c>
      <c r="M136" s="1425">
        <f t="shared" si="39"/>
        <v>0</v>
      </c>
      <c r="N136" s="1422">
        <f t="shared" si="39"/>
        <v>0</v>
      </c>
      <c r="O136" s="1426">
        <f t="shared" si="39"/>
        <v>0</v>
      </c>
      <c r="P136" s="1426">
        <f t="shared" si="39"/>
        <v>0</v>
      </c>
    </row>
    <row r="137">
      <c r="B137" s="1427"/>
      <c r="C137" s="1428" t="s">
        <v>1364</v>
      </c>
      <c r="D137" s="1429"/>
      <c r="E137" s="1479"/>
      <c r="F137" s="1480"/>
      <c r="G137" s="1432"/>
      <c r="H137" s="1433"/>
      <c r="I137" s="1434"/>
      <c r="J137" s="1432"/>
      <c r="K137" s="1433"/>
      <c r="L137" s="1434"/>
      <c r="M137" s="1435"/>
      <c r="N137" s="1444"/>
      <c r="O137" s="1445"/>
      <c r="P137" s="1445"/>
    </row>
    <row r="138">
      <c r="B138" s="1427"/>
      <c r="C138" s="1428" t="s">
        <v>1364</v>
      </c>
      <c r="D138" s="1429"/>
      <c r="E138" s="1430"/>
      <c r="F138" s="1431"/>
      <c r="G138" s="1432"/>
      <c r="H138" s="1433"/>
      <c r="I138" s="1434"/>
      <c r="J138" s="1432"/>
      <c r="K138" s="1433"/>
      <c r="L138" s="1434"/>
      <c r="M138" s="1435"/>
      <c r="N138" s="1444"/>
      <c r="O138" s="1445"/>
      <c r="P138" s="1445"/>
    </row>
    <row r="139">
      <c r="B139" s="1427"/>
      <c r="C139" s="1428" t="s">
        <v>1364</v>
      </c>
      <c r="D139" s="1429"/>
      <c r="E139" s="1430"/>
      <c r="F139" s="1431"/>
      <c r="G139" s="1432"/>
      <c r="H139" s="1433"/>
      <c r="I139" s="1434"/>
      <c r="J139" s="1432"/>
      <c r="K139" s="1433"/>
      <c r="L139" s="1434"/>
      <c r="M139" s="1435"/>
      <c r="N139" s="1444"/>
      <c r="O139" s="1445"/>
      <c r="P139" s="1445"/>
    </row>
    <row r="140">
      <c r="B140" s="1446" t="s">
        <v>300</v>
      </c>
      <c r="C140" s="1447" t="s">
        <v>37</v>
      </c>
      <c r="D140" s="1448"/>
      <c r="E140" s="1413"/>
      <c r="F140" s="1414"/>
      <c r="G140" s="1414">
        <f>G141+G157+G145+G149+G153</f>
        <v>0</v>
      </c>
      <c r="H140" s="1440">
        <f t="shared" ref="H140:P140" si="40">H141+H157+H145+H149+H153</f>
        <v>0</v>
      </c>
      <c r="I140" s="1441">
        <f t="shared" si="40"/>
        <v>0</v>
      </c>
      <c r="J140" s="1414">
        <f t="shared" si="40"/>
        <v>0</v>
      </c>
      <c r="K140" s="1440">
        <f t="shared" si="40"/>
        <v>0</v>
      </c>
      <c r="L140" s="1441">
        <f t="shared" si="40"/>
        <v>0</v>
      </c>
      <c r="M140" s="1415">
        <f t="shared" si="40"/>
        <v>0</v>
      </c>
      <c r="N140" s="1452">
        <f t="shared" si="40"/>
        <v>0</v>
      </c>
      <c r="O140" s="1441">
        <f t="shared" si="40"/>
        <v>0</v>
      </c>
      <c r="P140" s="1443">
        <f t="shared" si="40"/>
        <v>0</v>
      </c>
    </row>
    <row r="141">
      <c r="B141" s="1449" t="s">
        <v>301</v>
      </c>
      <c r="C141" s="1450" t="s">
        <v>39</v>
      </c>
      <c r="D141" s="1451"/>
      <c r="E141" s="1413"/>
      <c r="F141" s="1414"/>
      <c r="G141" s="1422">
        <f t="shared" ref="G141:P141" si="41">SUM(G142:G144)</f>
        <v>0</v>
      </c>
      <c r="H141" s="1423">
        <f t="shared" si="41"/>
        <v>0</v>
      </c>
      <c r="I141" s="1424">
        <f t="shared" si="41"/>
        <v>0</v>
      </c>
      <c r="J141" s="1422">
        <f t="shared" si="41"/>
        <v>0</v>
      </c>
      <c r="K141" s="1423">
        <f t="shared" si="41"/>
        <v>0</v>
      </c>
      <c r="L141" s="1424">
        <f t="shared" si="41"/>
        <v>0</v>
      </c>
      <c r="M141" s="1425">
        <f t="shared" si="41"/>
        <v>0</v>
      </c>
      <c r="N141" s="1422">
        <f t="shared" si="41"/>
        <v>0</v>
      </c>
      <c r="O141" s="1426">
        <f t="shared" si="41"/>
        <v>0</v>
      </c>
      <c r="P141" s="1426">
        <f t="shared" si="41"/>
        <v>0</v>
      </c>
    </row>
    <row r="142">
      <c r="B142" s="1427"/>
      <c r="C142" s="1428" t="s">
        <v>1364</v>
      </c>
      <c r="D142" s="1429"/>
      <c r="E142" s="1430"/>
      <c r="F142" s="1431"/>
      <c r="G142" s="1432"/>
      <c r="H142" s="1433"/>
      <c r="I142" s="1434"/>
      <c r="J142" s="1432"/>
      <c r="K142" s="1433"/>
      <c r="L142" s="1434"/>
      <c r="M142" s="1435"/>
      <c r="N142" s="1432"/>
      <c r="O142" s="1436"/>
      <c r="P142" s="1436"/>
    </row>
    <row r="143">
      <c r="B143" s="1427"/>
      <c r="C143" s="1428" t="s">
        <v>1364</v>
      </c>
      <c r="D143" s="1429"/>
      <c r="E143" s="1430"/>
      <c r="F143" s="1431"/>
      <c r="G143" s="1432"/>
      <c r="H143" s="1433"/>
      <c r="I143" s="1434"/>
      <c r="J143" s="1432"/>
      <c r="K143" s="1433"/>
      <c r="L143" s="1434"/>
      <c r="M143" s="1435"/>
      <c r="N143" s="1432"/>
      <c r="O143" s="1436"/>
      <c r="P143" s="1436"/>
    </row>
    <row r="144">
      <c r="B144" s="1427"/>
      <c r="C144" s="1428" t="s">
        <v>1364</v>
      </c>
      <c r="D144" s="1429"/>
      <c r="E144" s="1430"/>
      <c r="F144" s="1431"/>
      <c r="G144" s="1432"/>
      <c r="H144" s="1433"/>
      <c r="I144" s="1434"/>
      <c r="J144" s="1432"/>
      <c r="K144" s="1433"/>
      <c r="L144" s="1434"/>
      <c r="M144" s="1435"/>
      <c r="N144" s="1432"/>
      <c r="O144" s="1436"/>
      <c r="P144" s="1436"/>
    </row>
    <row r="145">
      <c r="B145" s="1449" t="s">
        <v>303</v>
      </c>
      <c r="C145" s="1450" t="s">
        <v>42</v>
      </c>
      <c r="D145" s="1451"/>
      <c r="E145" s="1413"/>
      <c r="F145" s="1414"/>
      <c r="G145" s="1422">
        <f t="shared" ref="G145:P145" si="42">SUM(G146:G148)</f>
        <v>0</v>
      </c>
      <c r="H145" s="1423">
        <f t="shared" si="42"/>
        <v>0</v>
      </c>
      <c r="I145" s="1424">
        <f t="shared" si="42"/>
        <v>0</v>
      </c>
      <c r="J145" s="1422">
        <f t="shared" si="42"/>
        <v>0</v>
      </c>
      <c r="K145" s="1423">
        <f t="shared" si="42"/>
        <v>0</v>
      </c>
      <c r="L145" s="1424">
        <f t="shared" si="42"/>
        <v>0</v>
      </c>
      <c r="M145" s="1425">
        <f t="shared" si="42"/>
        <v>0</v>
      </c>
      <c r="N145" s="1422">
        <f t="shared" si="42"/>
        <v>0</v>
      </c>
      <c r="O145" s="1426">
        <f t="shared" si="42"/>
        <v>0</v>
      </c>
      <c r="P145" s="1426">
        <f t="shared" si="42"/>
        <v>0</v>
      </c>
    </row>
    <row r="146">
      <c r="B146" s="1482"/>
      <c r="C146" s="1428" t="s">
        <v>1364</v>
      </c>
      <c r="D146" s="1429"/>
      <c r="E146" s="1430"/>
      <c r="F146" s="1431"/>
      <c r="G146" s="1432"/>
      <c r="H146" s="1433"/>
      <c r="I146" s="1434"/>
      <c r="J146" s="1432"/>
      <c r="K146" s="1433"/>
      <c r="L146" s="1434"/>
      <c r="M146" s="1435"/>
      <c r="N146" s="1432"/>
      <c r="O146" s="1436"/>
      <c r="P146" s="1436"/>
    </row>
    <row r="147">
      <c r="B147" s="1482"/>
      <c r="C147" s="1428" t="s">
        <v>1364</v>
      </c>
      <c r="D147" s="1429"/>
      <c r="E147" s="1430"/>
      <c r="F147" s="1431"/>
      <c r="G147" s="1432"/>
      <c r="H147" s="1433"/>
      <c r="I147" s="1434"/>
      <c r="J147" s="1432"/>
      <c r="K147" s="1433"/>
      <c r="L147" s="1434"/>
      <c r="M147" s="1435"/>
      <c r="N147" s="1432"/>
      <c r="O147" s="1436"/>
      <c r="P147" s="1436"/>
    </row>
    <row r="148">
      <c r="B148" s="1482"/>
      <c r="C148" s="1428" t="s">
        <v>1364</v>
      </c>
      <c r="D148" s="1429"/>
      <c r="E148" s="1430"/>
      <c r="F148" s="1431"/>
      <c r="G148" s="1432"/>
      <c r="H148" s="1433"/>
      <c r="I148" s="1434"/>
      <c r="J148" s="1432"/>
      <c r="K148" s="1433"/>
      <c r="L148" s="1434"/>
      <c r="M148" s="1435"/>
      <c r="N148" s="1432"/>
      <c r="O148" s="1436"/>
      <c r="P148" s="1436"/>
    </row>
    <row r="149" ht="33" customHeight="1">
      <c r="B149" s="1449" t="s">
        <v>619</v>
      </c>
      <c r="C149" s="1450" t="s">
        <v>45</v>
      </c>
      <c r="D149" s="1451"/>
      <c r="E149" s="1413"/>
      <c r="F149" s="1414"/>
      <c r="G149" s="1422">
        <f t="shared" ref="G149:P149" si="43">SUM(G150:G152)</f>
        <v>0</v>
      </c>
      <c r="H149" s="1423">
        <f t="shared" si="43"/>
        <v>0</v>
      </c>
      <c r="I149" s="1424">
        <f t="shared" si="43"/>
        <v>0</v>
      </c>
      <c r="J149" s="1422">
        <f t="shared" si="43"/>
        <v>0</v>
      </c>
      <c r="K149" s="1423">
        <f t="shared" si="43"/>
        <v>0</v>
      </c>
      <c r="L149" s="1424">
        <f t="shared" si="43"/>
        <v>0</v>
      </c>
      <c r="M149" s="1425">
        <f t="shared" si="43"/>
        <v>0</v>
      </c>
      <c r="N149" s="1422">
        <f t="shared" si="43"/>
        <v>0</v>
      </c>
      <c r="O149" s="1426">
        <f t="shared" si="43"/>
        <v>0</v>
      </c>
      <c r="P149" s="1426">
        <f t="shared" si="43"/>
        <v>0</v>
      </c>
    </row>
    <row r="150">
      <c r="B150" s="1482"/>
      <c r="C150" s="1428" t="s">
        <v>1364</v>
      </c>
      <c r="D150" s="1429"/>
      <c r="E150" s="1430"/>
      <c r="F150" s="1431"/>
      <c r="G150" s="1432"/>
      <c r="H150" s="1433"/>
      <c r="I150" s="1434"/>
      <c r="J150" s="1432"/>
      <c r="K150" s="1433"/>
      <c r="L150" s="1434"/>
      <c r="M150" s="1435"/>
      <c r="N150" s="1432"/>
      <c r="O150" s="1436"/>
      <c r="P150" s="1436"/>
    </row>
    <row r="151">
      <c r="B151" s="1482"/>
      <c r="C151" s="1428" t="s">
        <v>1364</v>
      </c>
      <c r="D151" s="1429"/>
      <c r="E151" s="1430"/>
      <c r="F151" s="1431"/>
      <c r="G151" s="1432"/>
      <c r="H151" s="1433"/>
      <c r="I151" s="1434"/>
      <c r="J151" s="1432"/>
      <c r="K151" s="1433"/>
      <c r="L151" s="1434"/>
      <c r="M151" s="1435"/>
      <c r="N151" s="1432"/>
      <c r="O151" s="1436"/>
      <c r="P151" s="1436"/>
    </row>
    <row r="152">
      <c r="B152" s="1482"/>
      <c r="C152" s="1428" t="s">
        <v>1364</v>
      </c>
      <c r="D152" s="1429"/>
      <c r="E152" s="1430"/>
      <c r="F152" s="1431"/>
      <c r="G152" s="1432"/>
      <c r="H152" s="1433"/>
      <c r="I152" s="1434"/>
      <c r="J152" s="1432"/>
      <c r="K152" s="1433"/>
      <c r="L152" s="1434"/>
      <c r="M152" s="1435"/>
      <c r="N152" s="1432"/>
      <c r="O152" s="1436"/>
      <c r="P152" s="1436"/>
    </row>
    <row r="153" ht="25.5">
      <c r="B153" s="1449" t="s">
        <v>620</v>
      </c>
      <c r="C153" s="1450" t="s">
        <v>47</v>
      </c>
      <c r="D153" s="1451"/>
      <c r="E153" s="1413"/>
      <c r="F153" s="1414"/>
      <c r="G153" s="1422">
        <f t="shared" ref="G153:P153" si="44">SUM(G154:G156)</f>
        <v>0</v>
      </c>
      <c r="H153" s="1423">
        <f t="shared" si="44"/>
        <v>0</v>
      </c>
      <c r="I153" s="1424">
        <f t="shared" si="44"/>
        <v>0</v>
      </c>
      <c r="J153" s="1422">
        <f t="shared" si="44"/>
        <v>0</v>
      </c>
      <c r="K153" s="1423">
        <f t="shared" si="44"/>
        <v>0</v>
      </c>
      <c r="L153" s="1424">
        <f t="shared" si="44"/>
        <v>0</v>
      </c>
      <c r="M153" s="1425">
        <f t="shared" si="44"/>
        <v>0</v>
      </c>
      <c r="N153" s="1422">
        <f t="shared" si="44"/>
        <v>0</v>
      </c>
      <c r="O153" s="1426">
        <f t="shared" si="44"/>
        <v>0</v>
      </c>
      <c r="P153" s="1426">
        <f t="shared" si="44"/>
        <v>0</v>
      </c>
    </row>
    <row r="154">
      <c r="B154" s="1482"/>
      <c r="C154" s="1428" t="s">
        <v>1364</v>
      </c>
      <c r="D154" s="1429"/>
      <c r="E154" s="1430"/>
      <c r="F154" s="1431"/>
      <c r="G154" s="1432"/>
      <c r="H154" s="1433"/>
      <c r="I154" s="1434"/>
      <c r="J154" s="1432"/>
      <c r="K154" s="1433"/>
      <c r="L154" s="1434"/>
      <c r="M154" s="1435"/>
      <c r="N154" s="1432"/>
      <c r="O154" s="1436"/>
      <c r="P154" s="1436"/>
    </row>
    <row r="155">
      <c r="B155" s="1482"/>
      <c r="C155" s="1428" t="s">
        <v>1364</v>
      </c>
      <c r="D155" s="1429"/>
      <c r="E155" s="1430"/>
      <c r="F155" s="1431"/>
      <c r="G155" s="1432"/>
      <c r="H155" s="1433"/>
      <c r="I155" s="1434"/>
      <c r="J155" s="1432"/>
      <c r="K155" s="1433"/>
      <c r="L155" s="1434"/>
      <c r="M155" s="1435"/>
      <c r="N155" s="1432"/>
      <c r="O155" s="1436"/>
      <c r="P155" s="1436"/>
    </row>
    <row r="156">
      <c r="B156" s="1482"/>
      <c r="C156" s="1428" t="s">
        <v>1364</v>
      </c>
      <c r="D156" s="1429"/>
      <c r="E156" s="1430"/>
      <c r="F156" s="1431"/>
      <c r="G156" s="1432"/>
      <c r="H156" s="1433"/>
      <c r="I156" s="1434"/>
      <c r="J156" s="1432"/>
      <c r="K156" s="1433"/>
      <c r="L156" s="1434"/>
      <c r="M156" s="1435"/>
      <c r="N156" s="1432"/>
      <c r="O156" s="1436"/>
      <c r="P156" s="1436"/>
    </row>
    <row r="157" ht="25.5">
      <c r="B157" s="1449" t="s">
        <v>621</v>
      </c>
      <c r="C157" s="1454" t="s">
        <v>610</v>
      </c>
      <c r="D157" s="1455"/>
      <c r="E157" s="1413"/>
      <c r="F157" s="1414"/>
      <c r="G157" s="1422">
        <f t="shared" ref="G157:P157" si="45">SUM(G158:G160)</f>
        <v>0</v>
      </c>
      <c r="H157" s="1423">
        <f t="shared" si="45"/>
        <v>0</v>
      </c>
      <c r="I157" s="1424">
        <f t="shared" si="45"/>
        <v>0</v>
      </c>
      <c r="J157" s="1422">
        <f t="shared" si="45"/>
        <v>0</v>
      </c>
      <c r="K157" s="1423">
        <f t="shared" si="45"/>
        <v>0</v>
      </c>
      <c r="L157" s="1424">
        <f t="shared" si="45"/>
        <v>0</v>
      </c>
      <c r="M157" s="1425">
        <f t="shared" si="45"/>
        <v>0</v>
      </c>
      <c r="N157" s="1422">
        <f t="shared" si="45"/>
        <v>0</v>
      </c>
      <c r="O157" s="1426">
        <f t="shared" si="45"/>
        <v>0</v>
      </c>
      <c r="P157" s="1426">
        <f t="shared" si="45"/>
        <v>0</v>
      </c>
    </row>
    <row r="158">
      <c r="B158" s="1427"/>
      <c r="C158" s="1428" t="s">
        <v>1364</v>
      </c>
      <c r="D158" s="1429"/>
      <c r="E158" s="1430"/>
      <c r="F158" s="1431"/>
      <c r="G158" s="1432"/>
      <c r="H158" s="1433"/>
      <c r="I158" s="1434"/>
      <c r="J158" s="1432"/>
      <c r="K158" s="1433"/>
      <c r="L158" s="1434"/>
      <c r="M158" s="1435"/>
      <c r="N158" s="1432"/>
      <c r="O158" s="1436"/>
      <c r="P158" s="1436"/>
    </row>
    <row r="159">
      <c r="B159" s="1427"/>
      <c r="C159" s="1428" t="s">
        <v>1364</v>
      </c>
      <c r="D159" s="1429"/>
      <c r="E159" s="1430"/>
      <c r="F159" s="1431"/>
      <c r="G159" s="1432"/>
      <c r="H159" s="1433"/>
      <c r="I159" s="1434"/>
      <c r="J159" s="1432"/>
      <c r="K159" s="1433"/>
      <c r="L159" s="1434"/>
      <c r="M159" s="1435"/>
      <c r="N159" s="1432"/>
      <c r="O159" s="1436"/>
      <c r="P159" s="1436"/>
    </row>
    <row r="160">
      <c r="B160" s="1427"/>
      <c r="C160" s="1428" t="s">
        <v>1364</v>
      </c>
      <c r="D160" s="1429"/>
      <c r="E160" s="1430"/>
      <c r="F160" s="1431"/>
      <c r="G160" s="1432"/>
      <c r="H160" s="1433"/>
      <c r="I160" s="1434"/>
      <c r="J160" s="1432"/>
      <c r="K160" s="1433"/>
      <c r="L160" s="1434"/>
      <c r="M160" s="1435"/>
      <c r="N160" s="1432"/>
      <c r="O160" s="1436"/>
      <c r="P160" s="1436"/>
    </row>
    <row r="161">
      <c r="B161" s="1456" t="s">
        <v>305</v>
      </c>
      <c r="C161" s="1457" t="s">
        <v>53</v>
      </c>
      <c r="D161" s="1458"/>
      <c r="E161" s="1459"/>
      <c r="F161" s="1460"/>
      <c r="G161" s="1452">
        <f>G162+G166</f>
        <v>0</v>
      </c>
      <c r="H161" s="1440">
        <f t="shared" ref="H161:P161" si="46">H162+H166</f>
        <v>0</v>
      </c>
      <c r="I161" s="1442">
        <f t="shared" si="46"/>
        <v>0</v>
      </c>
      <c r="J161" s="1452">
        <f t="shared" si="46"/>
        <v>0</v>
      </c>
      <c r="K161" s="1440">
        <f t="shared" si="46"/>
        <v>0</v>
      </c>
      <c r="L161" s="1442">
        <f t="shared" si="46"/>
        <v>0</v>
      </c>
      <c r="M161" s="1459">
        <f t="shared" si="46"/>
        <v>0</v>
      </c>
      <c r="N161" s="1452">
        <f t="shared" si="46"/>
        <v>0</v>
      </c>
      <c r="O161" s="1461">
        <f t="shared" si="46"/>
        <v>0</v>
      </c>
      <c r="P161" s="1461">
        <f t="shared" si="46"/>
        <v>0</v>
      </c>
    </row>
    <row r="162">
      <c r="B162" s="1462" t="s">
        <v>307</v>
      </c>
      <c r="C162" s="1483" t="s">
        <v>55</v>
      </c>
      <c r="D162" s="1455"/>
      <c r="E162" s="1463"/>
      <c r="F162" s="1464"/>
      <c r="G162" s="1422">
        <f t="shared" ref="G162:P162" si="47">SUM(G163:G165)</f>
        <v>0</v>
      </c>
      <c r="H162" s="1423">
        <f t="shared" si="47"/>
        <v>0</v>
      </c>
      <c r="I162" s="1424">
        <f t="shared" si="47"/>
        <v>0</v>
      </c>
      <c r="J162" s="1422">
        <f t="shared" si="47"/>
        <v>0</v>
      </c>
      <c r="K162" s="1423">
        <f t="shared" si="47"/>
        <v>0</v>
      </c>
      <c r="L162" s="1424">
        <f t="shared" si="47"/>
        <v>0</v>
      </c>
      <c r="M162" s="1425">
        <f t="shared" si="47"/>
        <v>0</v>
      </c>
      <c r="N162" s="1422">
        <f t="shared" si="47"/>
        <v>0</v>
      </c>
      <c r="O162" s="1426">
        <f t="shared" si="47"/>
        <v>0</v>
      </c>
      <c r="P162" s="1426">
        <f t="shared" si="47"/>
        <v>0</v>
      </c>
    </row>
    <row r="163">
      <c r="B163" s="1427"/>
      <c r="C163" s="1428" t="s">
        <v>1364</v>
      </c>
      <c r="D163" s="1429"/>
      <c r="E163" s="1479"/>
      <c r="F163" s="1480"/>
      <c r="G163" s="1467"/>
      <c r="H163" s="1468"/>
      <c r="I163" s="1469"/>
      <c r="J163" s="1467"/>
      <c r="K163" s="1468"/>
      <c r="L163" s="1469"/>
      <c r="M163" s="1470"/>
      <c r="N163" s="1467"/>
      <c r="O163" s="1471"/>
      <c r="P163" s="1471"/>
    </row>
    <row r="164">
      <c r="B164" s="1427"/>
      <c r="C164" s="1428" t="s">
        <v>1364</v>
      </c>
      <c r="D164" s="1429"/>
      <c r="E164" s="1465"/>
      <c r="F164" s="1466"/>
      <c r="G164" s="1467"/>
      <c r="H164" s="1468"/>
      <c r="I164" s="1469"/>
      <c r="J164" s="1467"/>
      <c r="K164" s="1468"/>
      <c r="L164" s="1469"/>
      <c r="M164" s="1470"/>
      <c r="N164" s="1467"/>
      <c r="O164" s="1471"/>
      <c r="P164" s="1471"/>
    </row>
    <row r="165">
      <c r="B165" s="1427"/>
      <c r="C165" s="1428" t="s">
        <v>1364</v>
      </c>
      <c r="D165" s="1429"/>
      <c r="E165" s="1465"/>
      <c r="F165" s="1466"/>
      <c r="G165" s="1467"/>
      <c r="H165" s="1468"/>
      <c r="I165" s="1469"/>
      <c r="J165" s="1467"/>
      <c r="K165" s="1468"/>
      <c r="L165" s="1469"/>
      <c r="M165" s="1470"/>
      <c r="N165" s="1467"/>
      <c r="O165" s="1471"/>
      <c r="P165" s="1471"/>
    </row>
    <row r="166" ht="25.5">
      <c r="B166" s="1477" t="s">
        <v>309</v>
      </c>
      <c r="C166" s="1483" t="s">
        <v>57</v>
      </c>
      <c r="D166" s="1451"/>
      <c r="E166" s="1459"/>
      <c r="F166" s="1460"/>
      <c r="G166" s="1422">
        <f t="shared" ref="G166:P166" si="48">SUM(G167:G169)</f>
        <v>0</v>
      </c>
      <c r="H166" s="1423">
        <f t="shared" si="48"/>
        <v>0</v>
      </c>
      <c r="I166" s="1424">
        <f t="shared" si="48"/>
        <v>0</v>
      </c>
      <c r="J166" s="1422">
        <f t="shared" si="48"/>
        <v>0</v>
      </c>
      <c r="K166" s="1423">
        <f t="shared" si="48"/>
        <v>0</v>
      </c>
      <c r="L166" s="1424">
        <f t="shared" si="48"/>
        <v>0</v>
      </c>
      <c r="M166" s="1425">
        <f t="shared" si="48"/>
        <v>0</v>
      </c>
      <c r="N166" s="1422">
        <f t="shared" si="48"/>
        <v>0</v>
      </c>
      <c r="O166" s="1426">
        <f t="shared" si="48"/>
        <v>0</v>
      </c>
      <c r="P166" s="1426">
        <f t="shared" si="48"/>
        <v>0</v>
      </c>
    </row>
    <row r="167">
      <c r="B167" s="1427"/>
      <c r="C167" s="1428" t="s">
        <v>1364</v>
      </c>
      <c r="D167" s="1429"/>
      <c r="E167" s="1479"/>
      <c r="F167" s="1480"/>
      <c r="G167" s="1472"/>
      <c r="H167" s="1473"/>
      <c r="I167" s="1474"/>
      <c r="J167" s="1472"/>
      <c r="K167" s="1473"/>
      <c r="L167" s="1474"/>
      <c r="M167" s="1475"/>
      <c r="N167" s="1472"/>
      <c r="O167" s="1476"/>
      <c r="P167" s="1476"/>
    </row>
    <row r="168">
      <c r="B168" s="1427"/>
      <c r="C168" s="1428" t="s">
        <v>1364</v>
      </c>
      <c r="D168" s="1429"/>
      <c r="E168" s="1479"/>
      <c r="F168" s="1480"/>
      <c r="G168" s="1472"/>
      <c r="H168" s="1473"/>
      <c r="I168" s="1474"/>
      <c r="J168" s="1472"/>
      <c r="K168" s="1473"/>
      <c r="L168" s="1474"/>
      <c r="M168" s="1475"/>
      <c r="N168" s="1472"/>
      <c r="O168" s="1476"/>
      <c r="P168" s="1476"/>
    </row>
    <row r="169">
      <c r="B169" s="1427"/>
      <c r="C169" s="1428" t="s">
        <v>1364</v>
      </c>
      <c r="D169" s="1429"/>
      <c r="E169" s="1479"/>
      <c r="F169" s="1480"/>
      <c r="G169" s="1472"/>
      <c r="H169" s="1473"/>
      <c r="I169" s="1474"/>
      <c r="J169" s="1472"/>
      <c r="K169" s="1473"/>
      <c r="L169" s="1474"/>
      <c r="M169" s="1475"/>
      <c r="N169" s="1472"/>
      <c r="O169" s="1476"/>
      <c r="P169" s="1476"/>
    </row>
    <row r="170">
      <c r="B170" s="1481" t="s">
        <v>311</v>
      </c>
      <c r="C170" s="1484" t="s">
        <v>611</v>
      </c>
      <c r="D170" s="1448"/>
      <c r="E170" s="1459"/>
      <c r="F170" s="1460"/>
      <c r="G170" s="1422">
        <f t="shared" ref="G170:P170" si="49">SUM(G171:G173)</f>
        <v>0</v>
      </c>
      <c r="H170" s="1423">
        <f t="shared" si="49"/>
        <v>0</v>
      </c>
      <c r="I170" s="1424">
        <f t="shared" si="49"/>
        <v>0</v>
      </c>
      <c r="J170" s="1422">
        <f t="shared" si="49"/>
        <v>0</v>
      </c>
      <c r="K170" s="1423">
        <f t="shared" si="49"/>
        <v>0</v>
      </c>
      <c r="L170" s="1424">
        <f t="shared" si="49"/>
        <v>0</v>
      </c>
      <c r="M170" s="1425">
        <f t="shared" si="49"/>
        <v>0</v>
      </c>
      <c r="N170" s="1422">
        <f t="shared" si="49"/>
        <v>0</v>
      </c>
      <c r="O170" s="1426">
        <f t="shared" si="49"/>
        <v>0</v>
      </c>
      <c r="P170" s="1426">
        <f t="shared" si="49"/>
        <v>0</v>
      </c>
    </row>
    <row r="171">
      <c r="B171" s="1427"/>
      <c r="C171" s="1428" t="s">
        <v>1364</v>
      </c>
      <c r="D171" s="1429"/>
      <c r="E171" s="1479"/>
      <c r="F171" s="1480"/>
      <c r="G171" s="1472"/>
      <c r="H171" s="1473"/>
      <c r="I171" s="1474"/>
      <c r="J171" s="1472"/>
      <c r="K171" s="1473"/>
      <c r="L171" s="1474"/>
      <c r="M171" s="1475"/>
      <c r="N171" s="1472"/>
      <c r="O171" s="1476"/>
      <c r="P171" s="1476"/>
    </row>
    <row r="172">
      <c r="B172" s="1427"/>
      <c r="C172" s="1428" t="s">
        <v>1364</v>
      </c>
      <c r="D172" s="1429"/>
      <c r="E172" s="1479"/>
      <c r="F172" s="1480"/>
      <c r="G172" s="1472"/>
      <c r="H172" s="1473"/>
      <c r="I172" s="1474"/>
      <c r="J172" s="1472"/>
      <c r="K172" s="1473"/>
      <c r="L172" s="1474"/>
      <c r="M172" s="1475"/>
      <c r="N172" s="1472"/>
      <c r="O172" s="1476"/>
      <c r="P172" s="1476"/>
    </row>
    <row r="173">
      <c r="B173" s="1427"/>
      <c r="C173" s="1428" t="s">
        <v>1364</v>
      </c>
      <c r="D173" s="1429"/>
      <c r="E173" s="1479"/>
      <c r="F173" s="1480"/>
      <c r="G173" s="1472"/>
      <c r="H173" s="1473"/>
      <c r="I173" s="1474"/>
      <c r="J173" s="1472"/>
      <c r="K173" s="1473"/>
      <c r="L173" s="1474"/>
      <c r="M173" s="1475"/>
      <c r="N173" s="1472"/>
      <c r="O173" s="1476"/>
      <c r="P173" s="1476"/>
    </row>
    <row r="174" ht="16.5">
      <c r="B174" s="1403" t="s">
        <v>130</v>
      </c>
      <c r="C174" s="1485" t="s">
        <v>664</v>
      </c>
      <c r="D174" s="1402"/>
      <c r="E174" s="1404"/>
      <c r="F174" s="1405"/>
      <c r="G174" s="1406">
        <f t="shared" ref="G174:P174" si="50">G175+G188+G213+G222+G243+G252</f>
        <v>0</v>
      </c>
      <c r="H174" s="1407">
        <f t="shared" si="50"/>
        <v>0</v>
      </c>
      <c r="I174" s="1408">
        <f t="shared" si="50"/>
        <v>0</v>
      </c>
      <c r="J174" s="1406">
        <f t="shared" si="50"/>
        <v>0</v>
      </c>
      <c r="K174" s="1407">
        <f t="shared" si="50"/>
        <v>0</v>
      </c>
      <c r="L174" s="1408">
        <f t="shared" si="50"/>
        <v>0</v>
      </c>
      <c r="M174" s="1404">
        <f t="shared" si="50"/>
        <v>0</v>
      </c>
      <c r="N174" s="1406">
        <f t="shared" si="50"/>
        <v>0</v>
      </c>
      <c r="O174" s="1409">
        <f t="shared" si="50"/>
        <v>0</v>
      </c>
      <c r="P174" s="1409">
        <f t="shared" si="50"/>
        <v>0</v>
      </c>
    </row>
    <row r="175">
      <c r="B175" s="1410" t="s">
        <v>132</v>
      </c>
      <c r="C175" s="1411" t="s">
        <v>8</v>
      </c>
      <c r="D175" s="1412"/>
      <c r="E175" s="1413"/>
      <c r="F175" s="1414"/>
      <c r="G175" s="1415">
        <f t="shared" ref="G175:P175" si="51">G176+G180+G184</f>
        <v>0</v>
      </c>
      <c r="H175" s="1416">
        <f t="shared" si="51"/>
        <v>0</v>
      </c>
      <c r="I175" s="1417">
        <f t="shared" si="51"/>
        <v>0</v>
      </c>
      <c r="J175" s="1415">
        <f t="shared" si="51"/>
        <v>0</v>
      </c>
      <c r="K175" s="1416">
        <f t="shared" si="51"/>
        <v>0</v>
      </c>
      <c r="L175" s="1417">
        <f t="shared" si="51"/>
        <v>0</v>
      </c>
      <c r="M175" s="1413">
        <f t="shared" si="51"/>
        <v>0</v>
      </c>
      <c r="N175" s="1415">
        <f t="shared" si="51"/>
        <v>0</v>
      </c>
      <c r="O175" s="1418">
        <f t="shared" si="51"/>
        <v>0</v>
      </c>
      <c r="P175" s="1418">
        <f t="shared" si="51"/>
        <v>0</v>
      </c>
    </row>
    <row r="176">
      <c r="B176" s="1419" t="s">
        <v>407</v>
      </c>
      <c r="C176" s="1420" t="s">
        <v>10</v>
      </c>
      <c r="D176" s="1421"/>
      <c r="E176" s="1413"/>
      <c r="F176" s="1414"/>
      <c r="G176" s="1422">
        <f t="shared" ref="G176:P176" si="52">SUM(G177:G179)</f>
        <v>0</v>
      </c>
      <c r="H176" s="1423">
        <f t="shared" si="52"/>
        <v>0</v>
      </c>
      <c r="I176" s="1424">
        <f t="shared" si="52"/>
        <v>0</v>
      </c>
      <c r="J176" s="1422">
        <f t="shared" si="52"/>
        <v>0</v>
      </c>
      <c r="K176" s="1423">
        <f t="shared" si="52"/>
        <v>0</v>
      </c>
      <c r="L176" s="1424">
        <f t="shared" si="52"/>
        <v>0</v>
      </c>
      <c r="M176" s="1425">
        <f t="shared" si="52"/>
        <v>0</v>
      </c>
      <c r="N176" s="1422">
        <f t="shared" si="52"/>
        <v>0</v>
      </c>
      <c r="O176" s="1426">
        <f t="shared" si="52"/>
        <v>0</v>
      </c>
      <c r="P176" s="1426">
        <f t="shared" si="52"/>
        <v>0</v>
      </c>
    </row>
    <row r="177">
      <c r="B177" s="1427"/>
      <c r="C177" s="1428" t="s">
        <v>1364</v>
      </c>
      <c r="D177" s="1429"/>
      <c r="E177" s="1430"/>
      <c r="F177" s="1431"/>
      <c r="G177" s="1432"/>
      <c r="H177" s="1433"/>
      <c r="I177" s="1434"/>
      <c r="J177" s="1432"/>
      <c r="K177" s="1433"/>
      <c r="L177" s="1434"/>
      <c r="M177" s="1435"/>
      <c r="N177" s="1432"/>
      <c r="O177" s="1436"/>
      <c r="P177" s="1436"/>
    </row>
    <row r="178">
      <c r="B178" s="1427"/>
      <c r="C178" s="1428" t="s">
        <v>1364</v>
      </c>
      <c r="D178" s="1429"/>
      <c r="E178" s="1430"/>
      <c r="F178" s="1431"/>
      <c r="G178" s="1432"/>
      <c r="H178" s="1433"/>
      <c r="I178" s="1434"/>
      <c r="J178" s="1432"/>
      <c r="K178" s="1433"/>
      <c r="L178" s="1434"/>
      <c r="M178" s="1435"/>
      <c r="N178" s="1432"/>
      <c r="O178" s="1436"/>
      <c r="P178" s="1436"/>
    </row>
    <row r="179">
      <c r="B179" s="1427"/>
      <c r="C179" s="1428" t="s">
        <v>1364</v>
      </c>
      <c r="D179" s="1429"/>
      <c r="E179" s="1430"/>
      <c r="F179" s="1431"/>
      <c r="G179" s="1432"/>
      <c r="H179" s="1433"/>
      <c r="I179" s="1434"/>
      <c r="J179" s="1432"/>
      <c r="K179" s="1433"/>
      <c r="L179" s="1434"/>
      <c r="M179" s="1435"/>
      <c r="N179" s="1432"/>
      <c r="O179" s="1436"/>
      <c r="P179" s="1436"/>
    </row>
    <row r="180">
      <c r="B180" s="1419" t="s">
        <v>408</v>
      </c>
      <c r="C180" s="1420" t="s">
        <v>11</v>
      </c>
      <c r="D180" s="1421"/>
      <c r="E180" s="1413"/>
      <c r="F180" s="1414"/>
      <c r="G180" s="1422">
        <f t="shared" ref="G180:P180" si="53">SUM(G181:G183)</f>
        <v>0</v>
      </c>
      <c r="H180" s="1423">
        <f t="shared" si="53"/>
        <v>0</v>
      </c>
      <c r="I180" s="1424">
        <f t="shared" si="53"/>
        <v>0</v>
      </c>
      <c r="J180" s="1422">
        <f t="shared" si="53"/>
        <v>0</v>
      </c>
      <c r="K180" s="1423">
        <f t="shared" si="53"/>
        <v>0</v>
      </c>
      <c r="L180" s="1424">
        <f t="shared" si="53"/>
        <v>0</v>
      </c>
      <c r="M180" s="1425">
        <f t="shared" si="53"/>
        <v>0</v>
      </c>
      <c r="N180" s="1422">
        <f t="shared" si="53"/>
        <v>0</v>
      </c>
      <c r="O180" s="1426">
        <f t="shared" si="53"/>
        <v>0</v>
      </c>
      <c r="P180" s="1426">
        <f t="shared" si="53"/>
        <v>0</v>
      </c>
    </row>
    <row r="181">
      <c r="B181" s="1427"/>
      <c r="C181" s="1428" t="s">
        <v>1364</v>
      </c>
      <c r="D181" s="1429"/>
      <c r="E181" s="1430"/>
      <c r="F181" s="1431"/>
      <c r="G181" s="1432"/>
      <c r="H181" s="1433"/>
      <c r="I181" s="1434"/>
      <c r="J181" s="1432"/>
      <c r="K181" s="1433"/>
      <c r="L181" s="1434"/>
      <c r="M181" s="1435"/>
      <c r="N181" s="1432"/>
      <c r="O181" s="1436"/>
      <c r="P181" s="1436"/>
    </row>
    <row r="182">
      <c r="B182" s="1427"/>
      <c r="C182" s="1428" t="s">
        <v>1364</v>
      </c>
      <c r="D182" s="1429"/>
      <c r="E182" s="1430"/>
      <c r="F182" s="1431"/>
      <c r="G182" s="1432"/>
      <c r="H182" s="1433"/>
      <c r="I182" s="1434"/>
      <c r="J182" s="1432"/>
      <c r="K182" s="1433"/>
      <c r="L182" s="1434"/>
      <c r="M182" s="1435"/>
      <c r="N182" s="1432"/>
      <c r="O182" s="1436"/>
      <c r="P182" s="1436"/>
    </row>
    <row r="183">
      <c r="B183" s="1427"/>
      <c r="C183" s="1428" t="s">
        <v>1364</v>
      </c>
      <c r="D183" s="1429"/>
      <c r="E183" s="1430"/>
      <c r="F183" s="1431"/>
      <c r="G183" s="1432"/>
      <c r="H183" s="1433"/>
      <c r="I183" s="1434"/>
      <c r="J183" s="1432"/>
      <c r="K183" s="1433"/>
      <c r="L183" s="1434"/>
      <c r="M183" s="1435"/>
      <c r="N183" s="1432"/>
      <c r="O183" s="1436"/>
      <c r="P183" s="1436"/>
    </row>
    <row r="184">
      <c r="B184" s="1419" t="s">
        <v>625</v>
      </c>
      <c r="C184" s="1420" t="s">
        <v>13</v>
      </c>
      <c r="D184" s="1421"/>
      <c r="E184" s="1413"/>
      <c r="F184" s="1414"/>
      <c r="G184" s="1422">
        <f t="shared" ref="G184:P184" si="54">SUM(G185:G187)</f>
        <v>0</v>
      </c>
      <c r="H184" s="1423">
        <f t="shared" si="54"/>
        <v>0</v>
      </c>
      <c r="I184" s="1424">
        <f t="shared" si="54"/>
        <v>0</v>
      </c>
      <c r="J184" s="1422">
        <f t="shared" si="54"/>
        <v>0</v>
      </c>
      <c r="K184" s="1423">
        <f t="shared" si="54"/>
        <v>0</v>
      </c>
      <c r="L184" s="1424">
        <f t="shared" si="54"/>
        <v>0</v>
      </c>
      <c r="M184" s="1425">
        <f t="shared" si="54"/>
        <v>0</v>
      </c>
      <c r="N184" s="1422">
        <f t="shared" si="54"/>
        <v>0</v>
      </c>
      <c r="O184" s="1426">
        <f t="shared" si="54"/>
        <v>0</v>
      </c>
      <c r="P184" s="1426">
        <f t="shared" si="54"/>
        <v>0</v>
      </c>
    </row>
    <row r="185">
      <c r="B185" s="1427"/>
      <c r="C185" s="1428" t="s">
        <v>1364</v>
      </c>
      <c r="D185" s="1429"/>
      <c r="E185" s="1430"/>
      <c r="F185" s="1431"/>
      <c r="G185" s="1432"/>
      <c r="H185" s="1433"/>
      <c r="I185" s="1434"/>
      <c r="J185" s="1432"/>
      <c r="K185" s="1433"/>
      <c r="L185" s="1434"/>
      <c r="M185" s="1435"/>
      <c r="N185" s="1432"/>
      <c r="O185" s="1436"/>
      <c r="P185" s="1436"/>
    </row>
    <row r="186">
      <c r="B186" s="1427"/>
      <c r="C186" s="1428" t="s">
        <v>1364</v>
      </c>
      <c r="D186" s="1429"/>
      <c r="E186" s="1430"/>
      <c r="F186" s="1431"/>
      <c r="G186" s="1432"/>
      <c r="H186" s="1433"/>
      <c r="I186" s="1434"/>
      <c r="J186" s="1432"/>
      <c r="K186" s="1433"/>
      <c r="L186" s="1434"/>
      <c r="M186" s="1435"/>
      <c r="N186" s="1432"/>
      <c r="O186" s="1436"/>
      <c r="P186" s="1436"/>
    </row>
    <row r="187">
      <c r="B187" s="1427"/>
      <c r="C187" s="1428" t="s">
        <v>1364</v>
      </c>
      <c r="D187" s="1429"/>
      <c r="E187" s="1430"/>
      <c r="F187" s="1431"/>
      <c r="G187" s="1432"/>
      <c r="H187" s="1433"/>
      <c r="I187" s="1434"/>
      <c r="J187" s="1432"/>
      <c r="K187" s="1433"/>
      <c r="L187" s="1434"/>
      <c r="M187" s="1435"/>
      <c r="N187" s="1432"/>
      <c r="O187" s="1436"/>
      <c r="P187" s="1436"/>
    </row>
    <row r="188">
      <c r="B188" s="1437" t="s">
        <v>134</v>
      </c>
      <c r="C188" s="1438" t="s">
        <v>15</v>
      </c>
      <c r="D188" s="1439"/>
      <c r="E188" s="1413"/>
      <c r="F188" s="1414"/>
      <c r="G188" s="1414">
        <f>G189+G193+G197+G209+G201+G205</f>
        <v>0</v>
      </c>
      <c r="H188" s="1440">
        <f t="shared" ref="H188:P188" si="55">H189+H193+H197+H209+H201+H205</f>
        <v>0</v>
      </c>
      <c r="I188" s="1441">
        <f t="shared" si="55"/>
        <v>0</v>
      </c>
      <c r="J188" s="1414">
        <f t="shared" si="55"/>
        <v>0</v>
      </c>
      <c r="K188" s="1440">
        <f t="shared" si="55"/>
        <v>0</v>
      </c>
      <c r="L188" s="1441">
        <f t="shared" si="55"/>
        <v>0</v>
      </c>
      <c r="M188" s="1415">
        <f t="shared" si="55"/>
        <v>0</v>
      </c>
      <c r="N188" s="1414">
        <f t="shared" si="55"/>
        <v>0</v>
      </c>
      <c r="O188" s="1442">
        <f t="shared" si="55"/>
        <v>0</v>
      </c>
      <c r="P188" s="1443">
        <f t="shared" si="55"/>
        <v>0</v>
      </c>
    </row>
    <row r="189">
      <c r="B189" s="1419" t="s">
        <v>136</v>
      </c>
      <c r="C189" s="1420" t="s">
        <v>17</v>
      </c>
      <c r="D189" s="1421"/>
      <c r="E189" s="1413"/>
      <c r="F189" s="1414"/>
      <c r="G189" s="1422">
        <f t="shared" ref="G189:P189" si="56">SUM(G190:G192)</f>
        <v>0</v>
      </c>
      <c r="H189" s="1423">
        <f t="shared" si="56"/>
        <v>0</v>
      </c>
      <c r="I189" s="1424">
        <f t="shared" si="56"/>
        <v>0</v>
      </c>
      <c r="J189" s="1422">
        <f t="shared" si="56"/>
        <v>0</v>
      </c>
      <c r="K189" s="1423">
        <f t="shared" si="56"/>
        <v>0</v>
      </c>
      <c r="L189" s="1424">
        <f t="shared" si="56"/>
        <v>0</v>
      </c>
      <c r="M189" s="1425">
        <f t="shared" si="56"/>
        <v>0</v>
      </c>
      <c r="N189" s="1422">
        <f t="shared" si="56"/>
        <v>0</v>
      </c>
      <c r="O189" s="1426">
        <f t="shared" si="56"/>
        <v>0</v>
      </c>
      <c r="P189" s="1426">
        <f t="shared" si="56"/>
        <v>0</v>
      </c>
    </row>
    <row r="190">
      <c r="B190" s="1427"/>
      <c r="C190" s="1428" t="s">
        <v>1364</v>
      </c>
      <c r="D190" s="1429"/>
      <c r="E190" s="1430"/>
      <c r="F190" s="1431"/>
      <c r="G190" s="1432"/>
      <c r="H190" s="1433"/>
      <c r="I190" s="1434"/>
      <c r="J190" s="1432"/>
      <c r="K190" s="1433"/>
      <c r="L190" s="1434"/>
      <c r="M190" s="1435"/>
      <c r="N190" s="1444"/>
      <c r="O190" s="1445"/>
      <c r="P190" s="1445"/>
    </row>
    <row r="191">
      <c r="B191" s="1427"/>
      <c r="C191" s="1428" t="s">
        <v>1364</v>
      </c>
      <c r="D191" s="1429"/>
      <c r="E191" s="1430"/>
      <c r="F191" s="1431"/>
      <c r="G191" s="1432"/>
      <c r="H191" s="1433"/>
      <c r="I191" s="1434"/>
      <c r="J191" s="1432"/>
      <c r="K191" s="1433"/>
      <c r="L191" s="1434"/>
      <c r="M191" s="1435"/>
      <c r="N191" s="1444"/>
      <c r="O191" s="1445"/>
      <c r="P191" s="1445"/>
    </row>
    <row r="192">
      <c r="B192" s="1427"/>
      <c r="C192" s="1428" t="s">
        <v>1364</v>
      </c>
      <c r="D192" s="1429"/>
      <c r="E192" s="1430"/>
      <c r="F192" s="1431"/>
      <c r="G192" s="1432"/>
      <c r="H192" s="1433"/>
      <c r="I192" s="1434"/>
      <c r="J192" s="1432"/>
      <c r="K192" s="1433"/>
      <c r="L192" s="1434"/>
      <c r="M192" s="1435"/>
      <c r="N192" s="1444"/>
      <c r="O192" s="1445"/>
      <c r="P192" s="1445"/>
    </row>
    <row r="193">
      <c r="B193" s="1419" t="s">
        <v>138</v>
      </c>
      <c r="C193" s="1420" t="s">
        <v>600</v>
      </c>
      <c r="D193" s="1421"/>
      <c r="E193" s="1413"/>
      <c r="F193" s="1414"/>
      <c r="G193" s="1422">
        <f t="shared" ref="G193:P193" si="57">SUM(G194:G196)</f>
        <v>0</v>
      </c>
      <c r="H193" s="1423">
        <f t="shared" si="57"/>
        <v>0</v>
      </c>
      <c r="I193" s="1424">
        <f t="shared" si="57"/>
        <v>0</v>
      </c>
      <c r="J193" s="1422">
        <f t="shared" si="57"/>
        <v>0</v>
      </c>
      <c r="K193" s="1423">
        <f t="shared" si="57"/>
        <v>0</v>
      </c>
      <c r="L193" s="1424">
        <f t="shared" si="57"/>
        <v>0</v>
      </c>
      <c r="M193" s="1425">
        <f t="shared" si="57"/>
        <v>0</v>
      </c>
      <c r="N193" s="1422">
        <f t="shared" si="57"/>
        <v>0</v>
      </c>
      <c r="O193" s="1426">
        <f t="shared" si="57"/>
        <v>0</v>
      </c>
      <c r="P193" s="1426">
        <f t="shared" si="57"/>
        <v>0</v>
      </c>
    </row>
    <row r="194">
      <c r="B194" s="1427"/>
      <c r="C194" s="1428" t="s">
        <v>1364</v>
      </c>
      <c r="D194" s="1429"/>
      <c r="E194" s="1430"/>
      <c r="F194" s="1431"/>
      <c r="G194" s="1432"/>
      <c r="H194" s="1433"/>
      <c r="I194" s="1434"/>
      <c r="J194" s="1432"/>
      <c r="K194" s="1433"/>
      <c r="L194" s="1434"/>
      <c r="M194" s="1435"/>
      <c r="N194" s="1444"/>
      <c r="O194" s="1445"/>
      <c r="P194" s="1445"/>
    </row>
    <row r="195">
      <c r="B195" s="1427"/>
      <c r="C195" s="1428" t="s">
        <v>1364</v>
      </c>
      <c r="D195" s="1429"/>
      <c r="E195" s="1430"/>
      <c r="F195" s="1431"/>
      <c r="G195" s="1432"/>
      <c r="H195" s="1433"/>
      <c r="I195" s="1434"/>
      <c r="J195" s="1432"/>
      <c r="K195" s="1433"/>
      <c r="L195" s="1434"/>
      <c r="M195" s="1435"/>
      <c r="N195" s="1444"/>
      <c r="O195" s="1445"/>
      <c r="P195" s="1445"/>
    </row>
    <row r="196">
      <c r="B196" s="1427"/>
      <c r="C196" s="1428" t="s">
        <v>1364</v>
      </c>
      <c r="D196" s="1429"/>
      <c r="E196" s="1430"/>
      <c r="F196" s="1431"/>
      <c r="G196" s="1432"/>
      <c r="H196" s="1433"/>
      <c r="I196" s="1434"/>
      <c r="J196" s="1432"/>
      <c r="K196" s="1433"/>
      <c r="L196" s="1434"/>
      <c r="M196" s="1435"/>
      <c r="N196" s="1444"/>
      <c r="O196" s="1445"/>
      <c r="P196" s="1445"/>
    </row>
    <row r="197">
      <c r="B197" s="1419" t="s">
        <v>140</v>
      </c>
      <c r="C197" s="1420" t="s">
        <v>23</v>
      </c>
      <c r="D197" s="1421"/>
      <c r="E197" s="1413"/>
      <c r="F197" s="1414"/>
      <c r="G197" s="1422">
        <f t="shared" ref="G197:P197" si="58">SUM(G198:G200)</f>
        <v>0</v>
      </c>
      <c r="H197" s="1423">
        <f t="shared" si="58"/>
        <v>0</v>
      </c>
      <c r="I197" s="1424">
        <f t="shared" si="58"/>
        <v>0</v>
      </c>
      <c r="J197" s="1422">
        <f t="shared" si="58"/>
        <v>0</v>
      </c>
      <c r="K197" s="1423">
        <f t="shared" si="58"/>
        <v>0</v>
      </c>
      <c r="L197" s="1424">
        <f t="shared" si="58"/>
        <v>0</v>
      </c>
      <c r="M197" s="1425">
        <f t="shared" si="58"/>
        <v>0</v>
      </c>
      <c r="N197" s="1422">
        <f t="shared" si="58"/>
        <v>0</v>
      </c>
      <c r="O197" s="1426">
        <f t="shared" si="58"/>
        <v>0</v>
      </c>
      <c r="P197" s="1426">
        <f t="shared" si="58"/>
        <v>0</v>
      </c>
    </row>
    <row r="198">
      <c r="B198" s="1427"/>
      <c r="C198" s="1428" t="s">
        <v>1364</v>
      </c>
      <c r="D198" s="1429"/>
      <c r="E198" s="1430"/>
      <c r="F198" s="1431"/>
      <c r="G198" s="1432"/>
      <c r="H198" s="1433"/>
      <c r="I198" s="1434"/>
      <c r="J198" s="1432"/>
      <c r="K198" s="1433"/>
      <c r="L198" s="1434"/>
      <c r="M198" s="1435"/>
      <c r="N198" s="1444"/>
      <c r="O198" s="1445"/>
      <c r="P198" s="1445"/>
    </row>
    <row r="199">
      <c r="B199" s="1427"/>
      <c r="C199" s="1428" t="s">
        <v>1364</v>
      </c>
      <c r="D199" s="1429"/>
      <c r="E199" s="1430"/>
      <c r="F199" s="1431"/>
      <c r="G199" s="1432"/>
      <c r="H199" s="1433"/>
      <c r="I199" s="1434"/>
      <c r="J199" s="1432"/>
      <c r="K199" s="1433"/>
      <c r="L199" s="1434"/>
      <c r="M199" s="1435"/>
      <c r="N199" s="1444"/>
      <c r="O199" s="1445"/>
      <c r="P199" s="1445"/>
    </row>
    <row r="200">
      <c r="B200" s="1427"/>
      <c r="C200" s="1428" t="s">
        <v>1364</v>
      </c>
      <c r="D200" s="1429"/>
      <c r="E200" s="1430"/>
      <c r="F200" s="1431"/>
      <c r="G200" s="1432"/>
      <c r="H200" s="1433"/>
      <c r="I200" s="1434"/>
      <c r="J200" s="1432"/>
      <c r="K200" s="1433"/>
      <c r="L200" s="1434"/>
      <c r="M200" s="1435"/>
      <c r="N200" s="1444"/>
      <c r="O200" s="1445"/>
      <c r="P200" s="1445"/>
    </row>
    <row r="201">
      <c r="B201" s="1419" t="s">
        <v>626</v>
      </c>
      <c r="C201" s="1420" t="s">
        <v>25</v>
      </c>
      <c r="D201" s="1421"/>
      <c r="E201" s="1413"/>
      <c r="F201" s="1414"/>
      <c r="G201" s="1422">
        <f t="shared" ref="G201:P201" si="59">SUM(G202:G204)</f>
        <v>0</v>
      </c>
      <c r="H201" s="1423">
        <f t="shared" si="59"/>
        <v>0</v>
      </c>
      <c r="I201" s="1424">
        <f t="shared" si="59"/>
        <v>0</v>
      </c>
      <c r="J201" s="1422">
        <f t="shared" si="59"/>
        <v>0</v>
      </c>
      <c r="K201" s="1423">
        <f t="shared" si="59"/>
        <v>0</v>
      </c>
      <c r="L201" s="1424">
        <f t="shared" si="59"/>
        <v>0</v>
      </c>
      <c r="M201" s="1425">
        <f t="shared" si="59"/>
        <v>0</v>
      </c>
      <c r="N201" s="1422">
        <f t="shared" si="59"/>
        <v>0</v>
      </c>
      <c r="O201" s="1426">
        <f t="shared" si="59"/>
        <v>0</v>
      </c>
      <c r="P201" s="1426">
        <f t="shared" si="59"/>
        <v>0</v>
      </c>
    </row>
    <row r="202">
      <c r="B202" s="1427"/>
      <c r="C202" s="1428" t="s">
        <v>1364</v>
      </c>
      <c r="D202" s="1429"/>
      <c r="E202" s="1430"/>
      <c r="F202" s="1431"/>
      <c r="G202" s="1432"/>
      <c r="H202" s="1433"/>
      <c r="I202" s="1434"/>
      <c r="J202" s="1432"/>
      <c r="K202" s="1433"/>
      <c r="L202" s="1434"/>
      <c r="M202" s="1435"/>
      <c r="N202" s="1444"/>
      <c r="O202" s="1445"/>
      <c r="P202" s="1445"/>
    </row>
    <row r="203">
      <c r="B203" s="1427"/>
      <c r="C203" s="1428" t="s">
        <v>1364</v>
      </c>
      <c r="D203" s="1429"/>
      <c r="E203" s="1430"/>
      <c r="F203" s="1431"/>
      <c r="G203" s="1432"/>
      <c r="H203" s="1433"/>
      <c r="I203" s="1434"/>
      <c r="J203" s="1432"/>
      <c r="K203" s="1433"/>
      <c r="L203" s="1434"/>
      <c r="M203" s="1435"/>
      <c r="N203" s="1444"/>
      <c r="O203" s="1445"/>
      <c r="P203" s="1445"/>
    </row>
    <row r="204">
      <c r="B204" s="1427"/>
      <c r="C204" s="1428" t="s">
        <v>1364</v>
      </c>
      <c r="D204" s="1429"/>
      <c r="E204" s="1430"/>
      <c r="F204" s="1431"/>
      <c r="G204" s="1432"/>
      <c r="H204" s="1433"/>
      <c r="I204" s="1434"/>
      <c r="J204" s="1432"/>
      <c r="K204" s="1433"/>
      <c r="L204" s="1434"/>
      <c r="M204" s="1435"/>
      <c r="N204" s="1444"/>
      <c r="O204" s="1445"/>
      <c r="P204" s="1445"/>
    </row>
    <row r="205">
      <c r="B205" s="1419" t="s">
        <v>627</v>
      </c>
      <c r="C205" s="1420" t="s">
        <v>27</v>
      </c>
      <c r="D205" s="1421"/>
      <c r="E205" s="1413"/>
      <c r="F205" s="1414"/>
      <c r="G205" s="1422">
        <f t="shared" ref="G205:P205" si="60">SUM(G206:G208)</f>
        <v>0</v>
      </c>
      <c r="H205" s="1423">
        <f t="shared" si="60"/>
        <v>0</v>
      </c>
      <c r="I205" s="1424">
        <f t="shared" si="60"/>
        <v>0</v>
      </c>
      <c r="J205" s="1422">
        <f t="shared" si="60"/>
        <v>0</v>
      </c>
      <c r="K205" s="1423">
        <f t="shared" si="60"/>
        <v>0</v>
      </c>
      <c r="L205" s="1424">
        <f t="shared" si="60"/>
        <v>0</v>
      </c>
      <c r="M205" s="1425">
        <f t="shared" si="60"/>
        <v>0</v>
      </c>
      <c r="N205" s="1422">
        <f t="shared" si="60"/>
        <v>0</v>
      </c>
      <c r="O205" s="1426">
        <f t="shared" si="60"/>
        <v>0</v>
      </c>
      <c r="P205" s="1426">
        <f t="shared" si="60"/>
        <v>0</v>
      </c>
    </row>
    <row r="206">
      <c r="B206" s="1427"/>
      <c r="C206" s="1428" t="s">
        <v>1364</v>
      </c>
      <c r="D206" s="1429"/>
      <c r="E206" s="1430"/>
      <c r="F206" s="1431"/>
      <c r="G206" s="1432"/>
      <c r="H206" s="1433"/>
      <c r="I206" s="1434"/>
      <c r="J206" s="1432"/>
      <c r="K206" s="1433"/>
      <c r="L206" s="1434"/>
      <c r="M206" s="1435"/>
      <c r="N206" s="1444"/>
      <c r="O206" s="1445"/>
      <c r="P206" s="1445"/>
    </row>
    <row r="207">
      <c r="B207" s="1427"/>
      <c r="C207" s="1428" t="s">
        <v>1364</v>
      </c>
      <c r="D207" s="1429"/>
      <c r="E207" s="1430"/>
      <c r="F207" s="1431"/>
      <c r="G207" s="1432"/>
      <c r="H207" s="1433"/>
      <c r="I207" s="1434"/>
      <c r="J207" s="1432"/>
      <c r="K207" s="1433"/>
      <c r="L207" s="1434"/>
      <c r="M207" s="1435"/>
      <c r="N207" s="1444"/>
      <c r="O207" s="1445"/>
      <c r="P207" s="1445"/>
    </row>
    <row r="208">
      <c r="B208" s="1427"/>
      <c r="C208" s="1428" t="s">
        <v>1364</v>
      </c>
      <c r="D208" s="1429"/>
      <c r="E208" s="1430"/>
      <c r="F208" s="1431"/>
      <c r="G208" s="1432"/>
      <c r="H208" s="1433"/>
      <c r="I208" s="1434"/>
      <c r="J208" s="1432"/>
      <c r="K208" s="1433"/>
      <c r="L208" s="1434"/>
      <c r="M208" s="1435"/>
      <c r="N208" s="1444"/>
      <c r="O208" s="1445"/>
      <c r="P208" s="1445"/>
    </row>
    <row r="209" ht="51">
      <c r="B209" s="1419" t="s">
        <v>628</v>
      </c>
      <c r="C209" s="1420" t="s">
        <v>604</v>
      </c>
      <c r="D209" s="1421"/>
      <c r="E209" s="1413"/>
      <c r="F209" s="1414"/>
      <c r="G209" s="1422">
        <f t="shared" ref="G209:P209" si="61">SUM(G210:G212)</f>
        <v>0</v>
      </c>
      <c r="H209" s="1423">
        <f t="shared" si="61"/>
        <v>0</v>
      </c>
      <c r="I209" s="1424">
        <f t="shared" si="61"/>
        <v>0</v>
      </c>
      <c r="J209" s="1422">
        <f t="shared" si="61"/>
        <v>0</v>
      </c>
      <c r="K209" s="1423">
        <f t="shared" si="61"/>
        <v>0</v>
      </c>
      <c r="L209" s="1424">
        <f t="shared" si="61"/>
        <v>0</v>
      </c>
      <c r="M209" s="1425">
        <f t="shared" si="61"/>
        <v>0</v>
      </c>
      <c r="N209" s="1422">
        <f t="shared" si="61"/>
        <v>0</v>
      </c>
      <c r="O209" s="1426">
        <f t="shared" si="61"/>
        <v>0</v>
      </c>
      <c r="P209" s="1426">
        <f t="shared" si="61"/>
        <v>0</v>
      </c>
    </row>
    <row r="210">
      <c r="B210" s="1427"/>
      <c r="C210" s="1428" t="s">
        <v>1364</v>
      </c>
      <c r="D210" s="1429"/>
      <c r="E210" s="1430"/>
      <c r="F210" s="1431"/>
      <c r="G210" s="1432"/>
      <c r="H210" s="1433"/>
      <c r="I210" s="1434"/>
      <c r="J210" s="1432"/>
      <c r="K210" s="1433"/>
      <c r="L210" s="1434"/>
      <c r="M210" s="1435"/>
      <c r="N210" s="1444"/>
      <c r="O210" s="1445"/>
      <c r="P210" s="1445"/>
    </row>
    <row r="211">
      <c r="B211" s="1427"/>
      <c r="C211" s="1428" t="s">
        <v>1364</v>
      </c>
      <c r="D211" s="1429"/>
      <c r="E211" s="1430"/>
      <c r="F211" s="1431"/>
      <c r="G211" s="1432"/>
      <c r="H211" s="1433"/>
      <c r="I211" s="1434"/>
      <c r="J211" s="1432"/>
      <c r="K211" s="1433"/>
      <c r="L211" s="1434"/>
      <c r="M211" s="1435"/>
      <c r="N211" s="1444"/>
      <c r="O211" s="1445"/>
      <c r="P211" s="1445"/>
    </row>
    <row r="212">
      <c r="B212" s="1427"/>
      <c r="C212" s="1428" t="s">
        <v>1364</v>
      </c>
      <c r="D212" s="1429"/>
      <c r="E212" s="1430"/>
      <c r="F212" s="1431"/>
      <c r="G212" s="1432"/>
      <c r="H212" s="1433"/>
      <c r="I212" s="1434"/>
      <c r="J212" s="1432"/>
      <c r="K212" s="1433"/>
      <c r="L212" s="1434"/>
      <c r="M212" s="1435"/>
      <c r="N212" s="1444"/>
      <c r="O212" s="1445"/>
      <c r="P212" s="1445"/>
    </row>
    <row r="213">
      <c r="B213" s="1446" t="s">
        <v>142</v>
      </c>
      <c r="C213" s="1447" t="s">
        <v>31</v>
      </c>
      <c r="D213" s="1448"/>
      <c r="E213" s="1413"/>
      <c r="F213" s="1414"/>
      <c r="G213" s="1415">
        <f t="shared" ref="G213:P213" si="62">G214+G218</f>
        <v>0</v>
      </c>
      <c r="H213" s="1416">
        <f t="shared" si="62"/>
        <v>0</v>
      </c>
      <c r="I213" s="1417">
        <f t="shared" si="62"/>
        <v>0</v>
      </c>
      <c r="J213" s="1415">
        <f t="shared" si="62"/>
        <v>0</v>
      </c>
      <c r="K213" s="1416">
        <f t="shared" si="62"/>
        <v>0</v>
      </c>
      <c r="L213" s="1417">
        <f t="shared" si="62"/>
        <v>0</v>
      </c>
      <c r="M213" s="1413">
        <f t="shared" si="62"/>
        <v>0</v>
      </c>
      <c r="N213" s="1415">
        <f t="shared" si="62"/>
        <v>0</v>
      </c>
      <c r="O213" s="1418">
        <f t="shared" si="62"/>
        <v>0</v>
      </c>
      <c r="P213" s="1418">
        <f t="shared" si="62"/>
        <v>0</v>
      </c>
    </row>
    <row r="214" ht="51">
      <c r="B214" s="1449" t="s">
        <v>409</v>
      </c>
      <c r="C214" s="1450" t="s">
        <v>33</v>
      </c>
      <c r="D214" s="1451"/>
      <c r="E214" s="1413"/>
      <c r="F214" s="1414"/>
      <c r="G214" s="1422">
        <f t="shared" ref="G214:P214" si="63">SUM(G215:G217)</f>
        <v>0</v>
      </c>
      <c r="H214" s="1423">
        <f t="shared" si="63"/>
        <v>0</v>
      </c>
      <c r="I214" s="1424">
        <f t="shared" si="63"/>
        <v>0</v>
      </c>
      <c r="J214" s="1422">
        <f t="shared" si="63"/>
        <v>0</v>
      </c>
      <c r="K214" s="1423">
        <f t="shared" si="63"/>
        <v>0</v>
      </c>
      <c r="L214" s="1424">
        <f t="shared" si="63"/>
        <v>0</v>
      </c>
      <c r="M214" s="1425">
        <f t="shared" si="63"/>
        <v>0</v>
      </c>
      <c r="N214" s="1422">
        <f t="shared" si="63"/>
        <v>0</v>
      </c>
      <c r="O214" s="1426">
        <f t="shared" si="63"/>
        <v>0</v>
      </c>
      <c r="P214" s="1426">
        <f t="shared" si="63"/>
        <v>0</v>
      </c>
    </row>
    <row r="215">
      <c r="B215" s="1427"/>
      <c r="C215" s="1428" t="s">
        <v>1364</v>
      </c>
      <c r="D215" s="1429"/>
      <c r="E215" s="1430"/>
      <c r="F215" s="1431"/>
      <c r="G215" s="1432"/>
      <c r="H215" s="1433"/>
      <c r="I215" s="1434"/>
      <c r="J215" s="1432"/>
      <c r="K215" s="1433"/>
      <c r="L215" s="1434"/>
      <c r="M215" s="1435"/>
      <c r="N215" s="1444"/>
      <c r="O215" s="1445"/>
      <c r="P215" s="1445"/>
    </row>
    <row r="216">
      <c r="B216" s="1427"/>
      <c r="C216" s="1428" t="s">
        <v>1364</v>
      </c>
      <c r="D216" s="1429"/>
      <c r="E216" s="1430"/>
      <c r="F216" s="1431"/>
      <c r="G216" s="1432"/>
      <c r="H216" s="1433"/>
      <c r="I216" s="1434"/>
      <c r="J216" s="1432"/>
      <c r="K216" s="1433"/>
      <c r="L216" s="1434"/>
      <c r="M216" s="1435"/>
      <c r="N216" s="1444"/>
      <c r="O216" s="1445"/>
      <c r="P216" s="1445"/>
    </row>
    <row r="217">
      <c r="B217" s="1427"/>
      <c r="C217" s="1428" t="s">
        <v>1364</v>
      </c>
      <c r="D217" s="1429"/>
      <c r="E217" s="1430"/>
      <c r="F217" s="1431"/>
      <c r="G217" s="1432"/>
      <c r="H217" s="1433"/>
      <c r="I217" s="1434"/>
      <c r="J217" s="1432"/>
      <c r="K217" s="1433"/>
      <c r="L217" s="1434"/>
      <c r="M217" s="1435"/>
      <c r="N217" s="1444"/>
      <c r="O217" s="1445"/>
      <c r="P217" s="1445"/>
    </row>
    <row r="218">
      <c r="B218" s="1449" t="s">
        <v>629</v>
      </c>
      <c r="C218" s="1450" t="s">
        <v>35</v>
      </c>
      <c r="D218" s="1451"/>
      <c r="E218" s="1413"/>
      <c r="F218" s="1414"/>
      <c r="G218" s="1422">
        <f t="shared" ref="G218:P218" si="64">SUM(G219:G221)</f>
        <v>0</v>
      </c>
      <c r="H218" s="1423">
        <f t="shared" si="64"/>
        <v>0</v>
      </c>
      <c r="I218" s="1424">
        <f t="shared" si="64"/>
        <v>0</v>
      </c>
      <c r="J218" s="1422">
        <f t="shared" si="64"/>
        <v>0</v>
      </c>
      <c r="K218" s="1423">
        <f t="shared" si="64"/>
        <v>0</v>
      </c>
      <c r="L218" s="1424">
        <f t="shared" si="64"/>
        <v>0</v>
      </c>
      <c r="M218" s="1425">
        <f t="shared" si="64"/>
        <v>0</v>
      </c>
      <c r="N218" s="1422">
        <f t="shared" si="64"/>
        <v>0</v>
      </c>
      <c r="O218" s="1426">
        <f t="shared" si="64"/>
        <v>0</v>
      </c>
      <c r="P218" s="1426">
        <f t="shared" si="64"/>
        <v>0</v>
      </c>
    </row>
    <row r="219">
      <c r="B219" s="1427"/>
      <c r="C219" s="1428" t="s">
        <v>1364</v>
      </c>
      <c r="D219" s="1429"/>
      <c r="E219" s="1430"/>
      <c r="F219" s="1431"/>
      <c r="G219" s="1432"/>
      <c r="H219" s="1433"/>
      <c r="I219" s="1434"/>
      <c r="J219" s="1432"/>
      <c r="K219" s="1433"/>
      <c r="L219" s="1434"/>
      <c r="M219" s="1435"/>
      <c r="N219" s="1444"/>
      <c r="O219" s="1445"/>
      <c r="P219" s="1445"/>
    </row>
    <row r="220">
      <c r="B220" s="1427"/>
      <c r="C220" s="1428" t="s">
        <v>1364</v>
      </c>
      <c r="D220" s="1429"/>
      <c r="E220" s="1430"/>
      <c r="F220" s="1431"/>
      <c r="G220" s="1432"/>
      <c r="H220" s="1433"/>
      <c r="I220" s="1434"/>
      <c r="J220" s="1432"/>
      <c r="K220" s="1433"/>
      <c r="L220" s="1434"/>
      <c r="M220" s="1435"/>
      <c r="N220" s="1444"/>
      <c r="O220" s="1445"/>
      <c r="P220" s="1445"/>
    </row>
    <row r="221">
      <c r="B221" s="1427"/>
      <c r="C221" s="1428" t="s">
        <v>1364</v>
      </c>
      <c r="D221" s="1429"/>
      <c r="E221" s="1430"/>
      <c r="F221" s="1431"/>
      <c r="G221" s="1432"/>
      <c r="H221" s="1433"/>
      <c r="I221" s="1434"/>
      <c r="J221" s="1432"/>
      <c r="K221" s="1433"/>
      <c r="L221" s="1434"/>
      <c r="M221" s="1435"/>
      <c r="N221" s="1444"/>
      <c r="O221" s="1445"/>
      <c r="P221" s="1445"/>
    </row>
    <row r="222">
      <c r="B222" s="1446" t="s">
        <v>410</v>
      </c>
      <c r="C222" s="1447" t="s">
        <v>37</v>
      </c>
      <c r="D222" s="1448"/>
      <c r="E222" s="1413"/>
      <c r="F222" s="1414"/>
      <c r="G222" s="1414">
        <f>G223+G239+G227+G231+G235</f>
        <v>0</v>
      </c>
      <c r="H222" s="1440">
        <f t="shared" ref="H222:P222" si="65">H223+H239+H227+H231+H235</f>
        <v>0</v>
      </c>
      <c r="I222" s="1441">
        <f t="shared" si="65"/>
        <v>0</v>
      </c>
      <c r="J222" s="1414">
        <f t="shared" si="65"/>
        <v>0</v>
      </c>
      <c r="K222" s="1440">
        <f t="shared" si="65"/>
        <v>0</v>
      </c>
      <c r="L222" s="1441">
        <f t="shared" si="65"/>
        <v>0</v>
      </c>
      <c r="M222" s="1415">
        <f t="shared" si="65"/>
        <v>0</v>
      </c>
      <c r="N222" s="1452">
        <f t="shared" si="65"/>
        <v>0</v>
      </c>
      <c r="O222" s="1441">
        <f t="shared" si="65"/>
        <v>0</v>
      </c>
      <c r="P222" s="1443">
        <f t="shared" si="65"/>
        <v>0</v>
      </c>
    </row>
    <row r="223">
      <c r="B223" s="1449" t="s">
        <v>411</v>
      </c>
      <c r="C223" s="1450" t="s">
        <v>39</v>
      </c>
      <c r="D223" s="1451"/>
      <c r="E223" s="1413"/>
      <c r="F223" s="1414"/>
      <c r="G223" s="1422">
        <f t="shared" ref="G223:P223" si="66">SUM(G224:G226)</f>
        <v>0</v>
      </c>
      <c r="H223" s="1423">
        <f t="shared" si="66"/>
        <v>0</v>
      </c>
      <c r="I223" s="1424">
        <f t="shared" si="66"/>
        <v>0</v>
      </c>
      <c r="J223" s="1422">
        <f t="shared" si="66"/>
        <v>0</v>
      </c>
      <c r="K223" s="1423">
        <f t="shared" si="66"/>
        <v>0</v>
      </c>
      <c r="L223" s="1424">
        <f t="shared" si="66"/>
        <v>0</v>
      </c>
      <c r="M223" s="1425">
        <f t="shared" si="66"/>
        <v>0</v>
      </c>
      <c r="N223" s="1422">
        <f t="shared" si="66"/>
        <v>0</v>
      </c>
      <c r="O223" s="1426">
        <f t="shared" si="66"/>
        <v>0</v>
      </c>
      <c r="P223" s="1426">
        <f t="shared" si="66"/>
        <v>0</v>
      </c>
    </row>
    <row r="224">
      <c r="B224" s="1427"/>
      <c r="C224" s="1428" t="s">
        <v>1364</v>
      </c>
      <c r="D224" s="1429"/>
      <c r="E224" s="1430"/>
      <c r="F224" s="1431"/>
      <c r="G224" s="1432"/>
      <c r="H224" s="1433"/>
      <c r="I224" s="1434"/>
      <c r="J224" s="1432"/>
      <c r="K224" s="1433"/>
      <c r="L224" s="1434"/>
      <c r="M224" s="1435"/>
      <c r="N224" s="1432"/>
      <c r="O224" s="1436"/>
      <c r="P224" s="1436"/>
    </row>
    <row r="225">
      <c r="B225" s="1427"/>
      <c r="C225" s="1428" t="s">
        <v>1364</v>
      </c>
      <c r="D225" s="1429"/>
      <c r="E225" s="1430"/>
      <c r="F225" s="1431"/>
      <c r="G225" s="1432"/>
      <c r="H225" s="1433"/>
      <c r="I225" s="1434"/>
      <c r="J225" s="1432"/>
      <c r="K225" s="1433"/>
      <c r="L225" s="1434"/>
      <c r="M225" s="1435"/>
      <c r="N225" s="1432"/>
      <c r="O225" s="1436"/>
      <c r="P225" s="1436"/>
    </row>
    <row r="226">
      <c r="B226" s="1427"/>
      <c r="C226" s="1428" t="s">
        <v>1364</v>
      </c>
      <c r="D226" s="1429"/>
      <c r="E226" s="1430"/>
      <c r="F226" s="1431"/>
      <c r="G226" s="1432"/>
      <c r="H226" s="1433"/>
      <c r="I226" s="1434"/>
      <c r="J226" s="1432"/>
      <c r="K226" s="1433"/>
      <c r="L226" s="1434"/>
      <c r="M226" s="1435"/>
      <c r="N226" s="1432"/>
      <c r="O226" s="1436"/>
      <c r="P226" s="1436"/>
    </row>
    <row r="227">
      <c r="B227" s="1449" t="s">
        <v>412</v>
      </c>
      <c r="C227" s="1450" t="s">
        <v>42</v>
      </c>
      <c r="D227" s="1451"/>
      <c r="E227" s="1413"/>
      <c r="F227" s="1414"/>
      <c r="G227" s="1422">
        <f t="shared" ref="G227:P227" si="67">SUM(G228:G230)</f>
        <v>0</v>
      </c>
      <c r="H227" s="1423">
        <f t="shared" si="67"/>
        <v>0</v>
      </c>
      <c r="I227" s="1424">
        <f t="shared" si="67"/>
        <v>0</v>
      </c>
      <c r="J227" s="1422">
        <f t="shared" si="67"/>
        <v>0</v>
      </c>
      <c r="K227" s="1423">
        <f t="shared" si="67"/>
        <v>0</v>
      </c>
      <c r="L227" s="1424">
        <f t="shared" si="67"/>
        <v>0</v>
      </c>
      <c r="M227" s="1425">
        <f t="shared" si="67"/>
        <v>0</v>
      </c>
      <c r="N227" s="1422">
        <f t="shared" si="67"/>
        <v>0</v>
      </c>
      <c r="O227" s="1426">
        <f t="shared" si="67"/>
        <v>0</v>
      </c>
      <c r="P227" s="1426">
        <f t="shared" si="67"/>
        <v>0</v>
      </c>
    </row>
    <row r="228">
      <c r="B228" s="1427"/>
      <c r="C228" s="1428" t="s">
        <v>1364</v>
      </c>
      <c r="D228" s="1429"/>
      <c r="E228" s="1430"/>
      <c r="F228" s="1431"/>
      <c r="G228" s="1432"/>
      <c r="H228" s="1433"/>
      <c r="I228" s="1434"/>
      <c r="J228" s="1432"/>
      <c r="K228" s="1433"/>
      <c r="L228" s="1434"/>
      <c r="M228" s="1435"/>
      <c r="N228" s="1432"/>
      <c r="O228" s="1436"/>
      <c r="P228" s="1436"/>
    </row>
    <row r="229">
      <c r="B229" s="1427"/>
      <c r="C229" s="1428" t="s">
        <v>1364</v>
      </c>
      <c r="D229" s="1429"/>
      <c r="E229" s="1430"/>
      <c r="F229" s="1431"/>
      <c r="G229" s="1432"/>
      <c r="H229" s="1433"/>
      <c r="I229" s="1434"/>
      <c r="J229" s="1432"/>
      <c r="K229" s="1433"/>
      <c r="L229" s="1434"/>
      <c r="M229" s="1435"/>
      <c r="N229" s="1432"/>
      <c r="O229" s="1436"/>
      <c r="P229" s="1436"/>
    </row>
    <row r="230">
      <c r="B230" s="1427"/>
      <c r="C230" s="1428" t="s">
        <v>1364</v>
      </c>
      <c r="D230" s="1429"/>
      <c r="E230" s="1430"/>
      <c r="F230" s="1431"/>
      <c r="G230" s="1432"/>
      <c r="H230" s="1433"/>
      <c r="I230" s="1434"/>
      <c r="J230" s="1432"/>
      <c r="K230" s="1433"/>
      <c r="L230" s="1434"/>
      <c r="M230" s="1435"/>
      <c r="N230" s="1432"/>
      <c r="O230" s="1436"/>
      <c r="P230" s="1436"/>
    </row>
    <row r="231" ht="29.25" customHeight="1">
      <c r="B231" s="1449" t="s">
        <v>413</v>
      </c>
      <c r="C231" s="1450" t="s">
        <v>45</v>
      </c>
      <c r="D231" s="1451"/>
      <c r="E231" s="1413"/>
      <c r="F231" s="1414"/>
      <c r="G231" s="1422">
        <f t="shared" ref="G231:P231" si="68">SUM(G232:G234)</f>
        <v>0</v>
      </c>
      <c r="H231" s="1423">
        <f t="shared" si="68"/>
        <v>0</v>
      </c>
      <c r="I231" s="1424">
        <f t="shared" si="68"/>
        <v>0</v>
      </c>
      <c r="J231" s="1422">
        <f t="shared" si="68"/>
        <v>0</v>
      </c>
      <c r="K231" s="1423">
        <f t="shared" si="68"/>
        <v>0</v>
      </c>
      <c r="L231" s="1424">
        <f t="shared" si="68"/>
        <v>0</v>
      </c>
      <c r="M231" s="1425">
        <f t="shared" si="68"/>
        <v>0</v>
      </c>
      <c r="N231" s="1422">
        <f t="shared" si="68"/>
        <v>0</v>
      </c>
      <c r="O231" s="1426">
        <f t="shared" si="68"/>
        <v>0</v>
      </c>
      <c r="P231" s="1426">
        <f t="shared" si="68"/>
        <v>0</v>
      </c>
    </row>
    <row r="232">
      <c r="B232" s="1427"/>
      <c r="C232" s="1428" t="s">
        <v>1364</v>
      </c>
      <c r="D232" s="1429"/>
      <c r="E232" s="1430"/>
      <c r="F232" s="1431"/>
      <c r="G232" s="1432"/>
      <c r="H232" s="1433"/>
      <c r="I232" s="1434"/>
      <c r="J232" s="1432"/>
      <c r="K232" s="1433"/>
      <c r="L232" s="1434"/>
      <c r="M232" s="1435"/>
      <c r="N232" s="1432"/>
      <c r="O232" s="1436"/>
      <c r="P232" s="1436"/>
    </row>
    <row r="233">
      <c r="B233" s="1427"/>
      <c r="C233" s="1428" t="s">
        <v>1364</v>
      </c>
      <c r="D233" s="1429"/>
      <c r="E233" s="1430"/>
      <c r="F233" s="1431"/>
      <c r="G233" s="1432"/>
      <c r="H233" s="1433"/>
      <c r="I233" s="1434"/>
      <c r="J233" s="1432"/>
      <c r="K233" s="1433"/>
      <c r="L233" s="1434"/>
      <c r="M233" s="1435"/>
      <c r="N233" s="1432"/>
      <c r="O233" s="1436"/>
      <c r="P233" s="1436"/>
    </row>
    <row r="234">
      <c r="B234" s="1427"/>
      <c r="C234" s="1428" t="s">
        <v>1364</v>
      </c>
      <c r="D234" s="1429"/>
      <c r="E234" s="1430"/>
      <c r="F234" s="1431"/>
      <c r="G234" s="1432"/>
      <c r="H234" s="1433"/>
      <c r="I234" s="1434"/>
      <c r="J234" s="1432"/>
      <c r="K234" s="1433"/>
      <c r="L234" s="1434"/>
      <c r="M234" s="1435"/>
      <c r="N234" s="1432"/>
      <c r="O234" s="1436"/>
      <c r="P234" s="1436"/>
    </row>
    <row r="235" ht="25.5">
      <c r="B235" s="1449" t="s">
        <v>414</v>
      </c>
      <c r="C235" s="1450" t="s">
        <v>47</v>
      </c>
      <c r="D235" s="1451"/>
      <c r="E235" s="1413"/>
      <c r="F235" s="1414"/>
      <c r="G235" s="1422">
        <f t="shared" ref="G235:P235" si="69">SUM(G236:G238)</f>
        <v>0</v>
      </c>
      <c r="H235" s="1423">
        <f t="shared" si="69"/>
        <v>0</v>
      </c>
      <c r="I235" s="1424">
        <f t="shared" si="69"/>
        <v>0</v>
      </c>
      <c r="J235" s="1422">
        <f t="shared" si="69"/>
        <v>0</v>
      </c>
      <c r="K235" s="1423">
        <f t="shared" si="69"/>
        <v>0</v>
      </c>
      <c r="L235" s="1424">
        <f t="shared" si="69"/>
        <v>0</v>
      </c>
      <c r="M235" s="1425">
        <f t="shared" si="69"/>
        <v>0</v>
      </c>
      <c r="N235" s="1422">
        <f t="shared" si="69"/>
        <v>0</v>
      </c>
      <c r="O235" s="1426">
        <f t="shared" si="69"/>
        <v>0</v>
      </c>
      <c r="P235" s="1426">
        <f t="shared" si="69"/>
        <v>0</v>
      </c>
    </row>
    <row r="236">
      <c r="B236" s="1427"/>
      <c r="C236" s="1428" t="s">
        <v>1364</v>
      </c>
      <c r="D236" s="1429"/>
      <c r="E236" s="1430"/>
      <c r="F236" s="1431"/>
      <c r="G236" s="1432"/>
      <c r="H236" s="1433"/>
      <c r="I236" s="1434"/>
      <c r="J236" s="1432"/>
      <c r="K236" s="1433"/>
      <c r="L236" s="1434"/>
      <c r="M236" s="1435"/>
      <c r="N236" s="1432"/>
      <c r="O236" s="1436"/>
      <c r="P236" s="1436"/>
    </row>
    <row r="237">
      <c r="B237" s="1427"/>
      <c r="C237" s="1428" t="s">
        <v>1364</v>
      </c>
      <c r="D237" s="1429"/>
      <c r="E237" s="1430"/>
      <c r="F237" s="1431"/>
      <c r="G237" s="1432"/>
      <c r="H237" s="1433"/>
      <c r="I237" s="1434"/>
      <c r="J237" s="1432"/>
      <c r="K237" s="1433"/>
      <c r="L237" s="1434"/>
      <c r="M237" s="1435"/>
      <c r="N237" s="1432"/>
      <c r="O237" s="1436"/>
      <c r="P237" s="1436"/>
    </row>
    <row r="238">
      <c r="B238" s="1427"/>
      <c r="C238" s="1428" t="s">
        <v>1364</v>
      </c>
      <c r="D238" s="1429"/>
      <c r="E238" s="1430"/>
      <c r="F238" s="1431"/>
      <c r="G238" s="1432"/>
      <c r="H238" s="1433"/>
      <c r="I238" s="1434"/>
      <c r="J238" s="1432"/>
      <c r="K238" s="1433"/>
      <c r="L238" s="1434"/>
      <c r="M238" s="1435"/>
      <c r="N238" s="1432"/>
      <c r="O238" s="1436"/>
      <c r="P238" s="1436"/>
    </row>
    <row r="239" ht="25.5">
      <c r="B239" s="1449" t="s">
        <v>415</v>
      </c>
      <c r="C239" s="1454" t="s">
        <v>610</v>
      </c>
      <c r="D239" s="1455"/>
      <c r="E239" s="1413"/>
      <c r="F239" s="1414"/>
      <c r="G239" s="1422">
        <f t="shared" ref="G239:P239" si="70">SUM(G240:G242)</f>
        <v>0</v>
      </c>
      <c r="H239" s="1423">
        <f t="shared" si="70"/>
        <v>0</v>
      </c>
      <c r="I239" s="1424">
        <f t="shared" si="70"/>
        <v>0</v>
      </c>
      <c r="J239" s="1422">
        <f t="shared" si="70"/>
        <v>0</v>
      </c>
      <c r="K239" s="1423">
        <f t="shared" si="70"/>
        <v>0</v>
      </c>
      <c r="L239" s="1424">
        <f t="shared" si="70"/>
        <v>0</v>
      </c>
      <c r="M239" s="1425">
        <f t="shared" si="70"/>
        <v>0</v>
      </c>
      <c r="N239" s="1422">
        <f t="shared" si="70"/>
        <v>0</v>
      </c>
      <c r="O239" s="1426">
        <f t="shared" si="70"/>
        <v>0</v>
      </c>
      <c r="P239" s="1426">
        <f t="shared" si="70"/>
        <v>0</v>
      </c>
    </row>
    <row r="240">
      <c r="B240" s="1427"/>
      <c r="C240" s="1428" t="s">
        <v>1364</v>
      </c>
      <c r="D240" s="1429"/>
      <c r="E240" s="1430"/>
      <c r="F240" s="1431"/>
      <c r="G240" s="1432"/>
      <c r="H240" s="1433"/>
      <c r="I240" s="1434"/>
      <c r="J240" s="1432"/>
      <c r="K240" s="1433"/>
      <c r="L240" s="1434"/>
      <c r="M240" s="1435"/>
      <c r="N240" s="1432"/>
      <c r="O240" s="1436"/>
      <c r="P240" s="1436"/>
    </row>
    <row r="241">
      <c r="B241" s="1427"/>
      <c r="C241" s="1428" t="s">
        <v>1364</v>
      </c>
      <c r="D241" s="1429"/>
      <c r="E241" s="1430"/>
      <c r="F241" s="1431"/>
      <c r="G241" s="1432"/>
      <c r="H241" s="1433"/>
      <c r="I241" s="1434"/>
      <c r="J241" s="1432"/>
      <c r="K241" s="1433"/>
      <c r="L241" s="1434"/>
      <c r="M241" s="1435"/>
      <c r="N241" s="1432"/>
      <c r="O241" s="1436"/>
      <c r="P241" s="1436"/>
    </row>
    <row r="242">
      <c r="B242" s="1427"/>
      <c r="C242" s="1428" t="s">
        <v>1364</v>
      </c>
      <c r="D242" s="1429"/>
      <c r="E242" s="1430"/>
      <c r="F242" s="1431"/>
      <c r="G242" s="1432"/>
      <c r="H242" s="1433"/>
      <c r="I242" s="1434"/>
      <c r="J242" s="1432"/>
      <c r="K242" s="1433"/>
      <c r="L242" s="1434"/>
      <c r="M242" s="1435"/>
      <c r="N242" s="1432"/>
      <c r="O242" s="1436"/>
      <c r="P242" s="1436"/>
    </row>
    <row r="243">
      <c r="B243" s="1446" t="s">
        <v>416</v>
      </c>
      <c r="C243" s="1447" t="s">
        <v>53</v>
      </c>
      <c r="D243" s="1458"/>
      <c r="E243" s="1460"/>
      <c r="F243" s="1443"/>
      <c r="G243" s="1452">
        <f>G244+G248</f>
        <v>0</v>
      </c>
      <c r="H243" s="1440">
        <f t="shared" ref="H243:P243" si="71">H244+H248</f>
        <v>0</v>
      </c>
      <c r="I243" s="1442">
        <f t="shared" si="71"/>
        <v>0</v>
      </c>
      <c r="J243" s="1452">
        <f t="shared" si="71"/>
        <v>0</v>
      </c>
      <c r="K243" s="1440">
        <f t="shared" si="71"/>
        <v>0</v>
      </c>
      <c r="L243" s="1442">
        <f t="shared" si="71"/>
        <v>0</v>
      </c>
      <c r="M243" s="1459">
        <f t="shared" si="71"/>
        <v>0</v>
      </c>
      <c r="N243" s="1452">
        <f t="shared" si="71"/>
        <v>0</v>
      </c>
      <c r="O243" s="1461">
        <f t="shared" si="71"/>
        <v>0</v>
      </c>
      <c r="P243" s="1461">
        <f t="shared" si="71"/>
        <v>0</v>
      </c>
    </row>
    <row r="244">
      <c r="B244" s="1449" t="s">
        <v>630</v>
      </c>
      <c r="C244" s="1450" t="s">
        <v>55</v>
      </c>
      <c r="D244" s="1455"/>
      <c r="E244" s="1460"/>
      <c r="F244" s="1443"/>
      <c r="G244" s="1422">
        <f t="shared" ref="G244:P244" si="72">SUM(G245:G247)</f>
        <v>0</v>
      </c>
      <c r="H244" s="1423">
        <f t="shared" si="72"/>
        <v>0</v>
      </c>
      <c r="I244" s="1424">
        <f t="shared" si="72"/>
        <v>0</v>
      </c>
      <c r="J244" s="1422">
        <f t="shared" si="72"/>
        <v>0</v>
      </c>
      <c r="K244" s="1423">
        <f t="shared" si="72"/>
        <v>0</v>
      </c>
      <c r="L244" s="1424">
        <f t="shared" si="72"/>
        <v>0</v>
      </c>
      <c r="M244" s="1425">
        <f t="shared" si="72"/>
        <v>0</v>
      </c>
      <c r="N244" s="1422">
        <f t="shared" si="72"/>
        <v>0</v>
      </c>
      <c r="O244" s="1426">
        <f t="shared" si="72"/>
        <v>0</v>
      </c>
      <c r="P244" s="1426">
        <f t="shared" si="72"/>
        <v>0</v>
      </c>
    </row>
    <row r="245">
      <c r="B245" s="1427"/>
      <c r="C245" s="1428" t="s">
        <v>1364</v>
      </c>
      <c r="D245" s="1429"/>
      <c r="E245" s="1430"/>
      <c r="F245" s="1431"/>
      <c r="G245" s="1467"/>
      <c r="H245" s="1468"/>
      <c r="I245" s="1469"/>
      <c r="J245" s="1467"/>
      <c r="K245" s="1468"/>
      <c r="L245" s="1469"/>
      <c r="M245" s="1470"/>
      <c r="N245" s="1467"/>
      <c r="O245" s="1471"/>
      <c r="P245" s="1471"/>
    </row>
    <row r="246">
      <c r="B246" s="1427"/>
      <c r="C246" s="1428" t="s">
        <v>1364</v>
      </c>
      <c r="D246" s="1429"/>
      <c r="E246" s="1465"/>
      <c r="F246" s="1466"/>
      <c r="G246" s="1467"/>
      <c r="H246" s="1468"/>
      <c r="I246" s="1469"/>
      <c r="J246" s="1467"/>
      <c r="K246" s="1468"/>
      <c r="L246" s="1469"/>
      <c r="M246" s="1470"/>
      <c r="N246" s="1467"/>
      <c r="O246" s="1471"/>
      <c r="P246" s="1471"/>
    </row>
    <row r="247">
      <c r="B247" s="1427"/>
      <c r="C247" s="1428" t="s">
        <v>1364</v>
      </c>
      <c r="D247" s="1429"/>
      <c r="E247" s="1465"/>
      <c r="F247" s="1466"/>
      <c r="G247" s="1472"/>
      <c r="H247" s="1473"/>
      <c r="I247" s="1474"/>
      <c r="J247" s="1472"/>
      <c r="K247" s="1473"/>
      <c r="L247" s="1474"/>
      <c r="M247" s="1475"/>
      <c r="N247" s="1472"/>
      <c r="O247" s="1476"/>
      <c r="P247" s="1476"/>
    </row>
    <row r="248" ht="25.5">
      <c r="B248" s="1449" t="s">
        <v>631</v>
      </c>
      <c r="C248" s="1450" t="s">
        <v>57</v>
      </c>
      <c r="D248" s="1451"/>
      <c r="E248" s="1459"/>
      <c r="F248" s="1460"/>
      <c r="G248" s="1422">
        <f t="shared" ref="G248:P248" si="73">SUM(G249:G251)</f>
        <v>0</v>
      </c>
      <c r="H248" s="1423">
        <f t="shared" si="73"/>
        <v>0</v>
      </c>
      <c r="I248" s="1424">
        <f t="shared" si="73"/>
        <v>0</v>
      </c>
      <c r="J248" s="1422">
        <f t="shared" si="73"/>
        <v>0</v>
      </c>
      <c r="K248" s="1423">
        <f t="shared" si="73"/>
        <v>0</v>
      </c>
      <c r="L248" s="1424">
        <f t="shared" si="73"/>
        <v>0</v>
      </c>
      <c r="M248" s="1425">
        <f t="shared" si="73"/>
        <v>0</v>
      </c>
      <c r="N248" s="1422">
        <f t="shared" si="73"/>
        <v>0</v>
      </c>
      <c r="O248" s="1426">
        <f t="shared" si="73"/>
        <v>0</v>
      </c>
      <c r="P248" s="1426">
        <f t="shared" si="73"/>
        <v>0</v>
      </c>
    </row>
    <row r="249">
      <c r="B249" s="1427"/>
      <c r="C249" s="1428" t="s">
        <v>1364</v>
      </c>
      <c r="D249" s="1429"/>
      <c r="E249" s="1430"/>
      <c r="F249" s="1431"/>
      <c r="G249" s="1472"/>
      <c r="H249" s="1473"/>
      <c r="I249" s="1474"/>
      <c r="J249" s="1472"/>
      <c r="K249" s="1473"/>
      <c r="L249" s="1474"/>
      <c r="M249" s="1475"/>
      <c r="N249" s="1472"/>
      <c r="O249" s="1476"/>
      <c r="P249" s="1476"/>
    </row>
    <row r="250">
      <c r="B250" s="1427"/>
      <c r="C250" s="1428" t="s">
        <v>1364</v>
      </c>
      <c r="D250" s="1429"/>
      <c r="E250" s="1479"/>
      <c r="F250" s="1480"/>
      <c r="G250" s="1472"/>
      <c r="H250" s="1473"/>
      <c r="I250" s="1474"/>
      <c r="J250" s="1472"/>
      <c r="K250" s="1473"/>
      <c r="L250" s="1474"/>
      <c r="M250" s="1475"/>
      <c r="N250" s="1472"/>
      <c r="O250" s="1476"/>
      <c r="P250" s="1476"/>
    </row>
    <row r="251">
      <c r="B251" s="1427"/>
      <c r="C251" s="1428" t="s">
        <v>1364</v>
      </c>
      <c r="D251" s="1429"/>
      <c r="E251" s="1479"/>
      <c r="F251" s="1480"/>
      <c r="G251" s="1472"/>
      <c r="H251" s="1473"/>
      <c r="I251" s="1474"/>
      <c r="J251" s="1472"/>
      <c r="K251" s="1473"/>
      <c r="L251" s="1474"/>
      <c r="M251" s="1475"/>
      <c r="N251" s="1472"/>
      <c r="O251" s="1476"/>
      <c r="P251" s="1476"/>
    </row>
    <row r="252">
      <c r="B252" s="1446" t="s">
        <v>417</v>
      </c>
      <c r="C252" s="1447" t="s">
        <v>611</v>
      </c>
      <c r="D252" s="1448"/>
      <c r="E252" s="1459"/>
      <c r="F252" s="1460"/>
      <c r="G252" s="1422">
        <f t="shared" ref="G252:P252" si="74">SUM(G253:G255)</f>
        <v>0</v>
      </c>
      <c r="H252" s="1423">
        <f t="shared" si="74"/>
        <v>0</v>
      </c>
      <c r="I252" s="1424">
        <f t="shared" si="74"/>
        <v>0</v>
      </c>
      <c r="J252" s="1422">
        <f t="shared" si="74"/>
        <v>0</v>
      </c>
      <c r="K252" s="1423">
        <f t="shared" si="74"/>
        <v>0</v>
      </c>
      <c r="L252" s="1424">
        <f t="shared" si="74"/>
        <v>0</v>
      </c>
      <c r="M252" s="1425">
        <f t="shared" si="74"/>
        <v>0</v>
      </c>
      <c r="N252" s="1422">
        <f t="shared" si="74"/>
        <v>0</v>
      </c>
      <c r="O252" s="1426">
        <f t="shared" si="74"/>
        <v>0</v>
      </c>
      <c r="P252" s="1426">
        <f t="shared" si="74"/>
        <v>0</v>
      </c>
    </row>
    <row r="253">
      <c r="B253" s="1427"/>
      <c r="C253" s="1428" t="s">
        <v>1365</v>
      </c>
      <c r="D253" s="1429"/>
      <c r="E253" s="1486"/>
      <c r="F253" s="1487"/>
      <c r="G253" s="1488"/>
      <c r="H253" s="1489"/>
      <c r="I253" s="1490"/>
      <c r="J253" s="1488"/>
      <c r="K253" s="1489"/>
      <c r="L253" s="1490"/>
      <c r="M253" s="1491"/>
      <c r="N253" s="1488"/>
      <c r="O253" s="1492"/>
      <c r="P253" s="1492"/>
    </row>
    <row r="254">
      <c r="B254" s="1427"/>
      <c r="C254" s="1428" t="s">
        <v>1365</v>
      </c>
      <c r="D254" s="1429"/>
      <c r="E254" s="1486"/>
      <c r="F254" s="1487"/>
      <c r="G254" s="1488"/>
      <c r="H254" s="1489"/>
      <c r="I254" s="1490"/>
      <c r="J254" s="1488"/>
      <c r="K254" s="1489"/>
      <c r="L254" s="1490"/>
      <c r="M254" s="1491"/>
      <c r="N254" s="1488"/>
      <c r="O254" s="1492"/>
      <c r="P254" s="1492"/>
    </row>
    <row r="255" ht="15.75">
      <c r="B255" s="1493"/>
      <c r="C255" s="1494" t="s">
        <v>1365</v>
      </c>
      <c r="D255" s="1495"/>
      <c r="E255" s="1496"/>
      <c r="F255" s="1497"/>
      <c r="G255" s="1498"/>
      <c r="H255" s="1499"/>
      <c r="I255" s="1500"/>
      <c r="J255" s="1498"/>
      <c r="K255" s="1499"/>
      <c r="L255" s="1500"/>
      <c r="M255" s="1501"/>
      <c r="N255" s="1498"/>
      <c r="O255" s="1502"/>
      <c r="P255" s="1502"/>
    </row>
    <row r="257">
      <c r="B257" s="1503" t="s">
        <v>1366</v>
      </c>
      <c r="C257" s="1503"/>
      <c r="D257" s="1503"/>
      <c r="E257" s="1503"/>
      <c r="F257" s="1503"/>
      <c r="G257" s="1503"/>
      <c r="H257" s="1503"/>
      <c r="I257" s="1503"/>
      <c r="J257" s="1503"/>
      <c r="K257" s="1503"/>
      <c r="L257" s="1503"/>
      <c r="M257" s="1504"/>
      <c r="N257" s="1504"/>
      <c r="O257" s="1504"/>
    </row>
    <row r="258" ht="39" customHeight="1">
      <c r="B258" s="1503"/>
      <c r="C258" s="1503"/>
      <c r="D258" s="1503"/>
      <c r="E258" s="1503"/>
      <c r="F258" s="1503"/>
      <c r="G258" s="1503"/>
      <c r="H258" s="1503"/>
      <c r="I258" s="1503"/>
      <c r="J258" s="1503"/>
      <c r="K258" s="1503"/>
      <c r="L258" s="1503"/>
      <c r="M258" s="1504"/>
      <c r="N258" s="1504"/>
      <c r="O258" s="1504"/>
    </row>
    <row r="259" ht="72" customHeight="1">
      <c r="B259" s="1505" t="s">
        <v>1367</v>
      </c>
      <c r="C259" s="1504"/>
      <c r="D259" s="1504"/>
      <c r="E259" s="1504"/>
      <c r="F259" s="1504"/>
      <c r="G259" s="1504"/>
      <c r="H259" s="1504"/>
      <c r="I259" s="1504"/>
      <c r="J259" s="1504"/>
      <c r="K259" s="1504"/>
      <c r="L259" s="1504"/>
      <c r="M259" s="1504"/>
      <c r="N259" s="1504"/>
      <c r="O259" s="1504"/>
    </row>
  </sheetData>
  <sheetProtection sheet="1" objects="1" scenarios="1" password="F757"/>
  <mergeCells count="3">
    <mergeCell ref="B8:P8"/>
    <mergeCell ref="B257:O258"/>
    <mergeCell ref="B259:O259"/>
  </mergeCells>
  <pageSetup r:id="rId1" paperSize="9" orientation="portrait" horizontalDpi="300" verticalDpi="300"/>
</worksheet>
</file>

<file path=xl/worksheets/sheet2.xml><?xml version="1.0" encoding="utf-8"?>
<worksheet xmlns:r="http://schemas.openxmlformats.org/officeDocument/2006/relationships" xmlns="http://schemas.openxmlformats.org/spreadsheetml/2006/main">
  <sheetPr>
    <pageSetUpPr fitToPage="1"/>
  </sheetPr>
  <sheetViews>
    <sheetView zoomScale="93" zoomScaleNormal="93" workbookViewId="0"/>
  </sheetViews>
  <sheetFormatPr defaultColWidth="9.140625" defaultRowHeight="15"/>
  <cols>
    <col min="1" max="1" width="9.140625" style="36"/>
    <col min="2" max="2" width="6.710938" style="36" customWidth="1"/>
    <col min="3" max="3" width="71.28516" style="36" customWidth="1"/>
    <col min="4" max="4" width="22.14063" style="36" customWidth="1"/>
    <col min="5" max="5" width="32" style="36" customWidth="1"/>
    <col min="6" max="6" width="9.140625" style="36"/>
    <col min="7" max="7" width="49.28516" style="36" customWidth="1"/>
    <col min="8" max="16384" width="9.140625" style="36"/>
  </cols>
  <sheetData>
    <row r="1" ht="15.75">
      <c r="A1" s="37" t="s">
        <v>0</v>
      </c>
      <c r="B1" s="38"/>
      <c r="C1" s="38"/>
      <c r="D1" s="38"/>
    </row>
    <row r="2" ht="15.75">
      <c r="A2" s="37" t="s">
        <v>1</v>
      </c>
      <c r="B2" s="38"/>
      <c r="C2" s="38"/>
      <c r="D2" s="38"/>
    </row>
    <row r="3" ht="15.75">
      <c r="A3" s="38"/>
      <c r="B3" s="38"/>
      <c r="C3" s="38"/>
      <c r="D3" s="38"/>
    </row>
    <row r="4" ht="15.75">
      <c r="A4" s="38"/>
      <c r="B4" s="38"/>
      <c r="C4" s="38"/>
      <c r="D4" s="38"/>
    </row>
    <row r="5" ht="15.75">
      <c r="A5" s="39" t="s">
        <v>58</v>
      </c>
      <c r="B5" s="38"/>
      <c r="C5" s="38"/>
      <c r="D5" s="38"/>
    </row>
    <row r="6" ht="15.75">
      <c r="A6" s="39" t="s">
        <v>59</v>
      </c>
      <c r="B6" s="38"/>
      <c r="C6" s="38"/>
      <c r="D6" s="38"/>
    </row>
    <row r="7" ht="15.75">
      <c r="A7" s="40"/>
      <c r="B7" s="40"/>
      <c r="C7" s="40"/>
      <c r="D7" s="40"/>
    </row>
    <row r="8" ht="15.75">
      <c r="A8" s="38"/>
      <c r="B8" s="38"/>
      <c r="C8" s="38"/>
      <c r="D8" s="38"/>
    </row>
    <row r="9" ht="48.75" customHeight="1">
      <c r="B9" s="41" t="s">
        <v>60</v>
      </c>
      <c r="C9" s="41"/>
      <c r="D9" s="41"/>
    </row>
    <row r="10" ht="12.6" customHeight="1">
      <c r="B10" s="41"/>
      <c r="C10" s="41"/>
      <c r="D10" s="41" t="s">
        <v>61</v>
      </c>
    </row>
    <row r="11">
      <c r="C11" s="42" t="s">
        <v>62</v>
      </c>
      <c r="D11" s="43"/>
    </row>
  </sheetData>
  <sheetProtection sheet="1" objects="1" scenarios="1" password="F757"/>
  <mergeCells count="3">
    <mergeCell ref="B9:D9"/>
    <mergeCell ref="A6:D6"/>
    <mergeCell ref="A7:D7"/>
  </mergeCells>
  <pageSetup r:id="rId1" orientation="landscape" scale="86"/>
</worksheet>
</file>

<file path=xl/worksheets/sheet3.xml><?xml version="1.0" encoding="utf-8"?>
<worksheet xmlns:r="http://schemas.openxmlformats.org/officeDocument/2006/relationships" xmlns="http://schemas.openxmlformats.org/spreadsheetml/2006/main">
  <sheetPr>
    <pageSetUpPr fitToPage="1"/>
  </sheetPr>
  <sheetViews>
    <sheetView zoomScale="115" zoomScaleNormal="115" workbookViewId="0"/>
  </sheetViews>
  <sheetFormatPr defaultColWidth="9.140625" defaultRowHeight="15"/>
  <cols>
    <col min="1" max="2" width="9.140625" style="44"/>
    <col min="3" max="3" width="67.85547" style="44" customWidth="1"/>
    <col min="4" max="4" width="22.57031" style="44" customWidth="1"/>
    <col min="5" max="5" width="20.14063" style="44" customWidth="1"/>
    <col min="6" max="6" width="18.14063" style="44" customWidth="1"/>
    <col min="7" max="7" width="10.57031" style="45" customWidth="1"/>
    <col min="8" max="8" width="32.14063" style="45" bestFit="1" customWidth="1"/>
    <col min="9" max="9" width="11.28516" style="44" customWidth="1"/>
    <col min="10" max="16384" width="9.140625" style="44"/>
  </cols>
  <sheetData>
    <row r="1" ht="15.75">
      <c r="A1" s="46" t="s">
        <v>0</v>
      </c>
      <c r="B1" s="47"/>
      <c r="C1" s="47"/>
      <c r="D1" s="47"/>
      <c r="E1" s="47"/>
      <c r="F1" s="47"/>
      <c r="G1" s="48"/>
      <c r="H1" s="48"/>
      <c r="I1" s="47"/>
      <c r="J1" s="47"/>
      <c r="K1" s="47"/>
      <c r="L1" s="47"/>
    </row>
    <row r="2" ht="15.75">
      <c r="A2" s="46" t="s">
        <v>1</v>
      </c>
      <c r="B2" s="47"/>
      <c r="C2" s="47"/>
      <c r="D2" s="47"/>
      <c r="E2" s="47"/>
      <c r="F2" s="47"/>
      <c r="G2" s="48"/>
      <c r="H2" s="48"/>
      <c r="I2" s="47"/>
      <c r="J2" s="47"/>
      <c r="K2" s="47"/>
      <c r="L2" s="47"/>
    </row>
    <row r="3" ht="15.75">
      <c r="A3" s="47"/>
      <c r="B3" s="47"/>
      <c r="C3" s="47"/>
      <c r="D3" s="47"/>
      <c r="E3" s="47"/>
      <c r="F3" s="47"/>
      <c r="G3" s="48"/>
      <c r="H3" s="48"/>
      <c r="I3" s="47"/>
      <c r="J3" s="47"/>
      <c r="K3" s="47"/>
      <c r="L3" s="47"/>
    </row>
    <row r="4" ht="15.75">
      <c r="A4" s="47"/>
      <c r="B4" s="47"/>
      <c r="C4" s="47"/>
      <c r="D4" s="47"/>
      <c r="E4" s="47"/>
      <c r="F4" s="47"/>
      <c r="G4" s="48"/>
      <c r="H4" s="48"/>
      <c r="I4" s="47"/>
      <c r="J4" s="47"/>
      <c r="K4" s="47"/>
      <c r="L4" s="47"/>
    </row>
    <row r="5" ht="15.75">
      <c r="A5" s="49" t="s">
        <v>63</v>
      </c>
      <c r="B5" s="47"/>
      <c r="C5" s="47"/>
      <c r="D5" s="47"/>
      <c r="E5" s="47"/>
      <c r="F5" s="47"/>
      <c r="G5" s="48"/>
      <c r="H5" s="48"/>
      <c r="I5" s="47"/>
      <c r="J5" s="47"/>
      <c r="K5" s="47"/>
      <c r="L5" s="47"/>
    </row>
    <row r="6" ht="15.75">
      <c r="A6" s="47"/>
      <c r="B6" s="47"/>
      <c r="C6" s="47"/>
      <c r="D6" s="47"/>
      <c r="E6" s="47"/>
      <c r="F6" s="47"/>
      <c r="G6" s="48"/>
      <c r="H6" s="48"/>
      <c r="I6" s="47"/>
      <c r="J6" s="47"/>
      <c r="K6" s="47"/>
      <c r="L6" s="47"/>
    </row>
    <row r="8" ht="19.5" customHeight="1">
      <c r="B8" s="9" t="s">
        <v>64</v>
      </c>
      <c r="C8" s="9"/>
      <c r="D8" s="9"/>
      <c r="E8" s="9"/>
    </row>
    <row r="9" ht="15.75">
      <c r="B9" s="50" t="s">
        <v>4</v>
      </c>
      <c r="C9" s="51" t="s">
        <v>65</v>
      </c>
      <c r="D9" s="52" t="s">
        <v>66</v>
      </c>
      <c r="E9" s="53" t="s">
        <v>67</v>
      </c>
    </row>
    <row r="10">
      <c r="B10" s="54" t="s">
        <v>7</v>
      </c>
      <c r="C10" s="55" t="s">
        <v>68</v>
      </c>
      <c r="D10" s="56"/>
      <c r="E10" s="57"/>
    </row>
    <row r="11" ht="24">
      <c r="B11" s="54" t="s">
        <v>69</v>
      </c>
      <c r="C11" s="55" t="s">
        <v>70</v>
      </c>
      <c r="D11" s="58">
        <f>D12+D15+D31</f>
        <v>1564.1437300000002</v>
      </c>
      <c r="E11" s="59"/>
      <c r="I11" s="60"/>
    </row>
    <row r="12">
      <c r="B12" s="61" t="s">
        <v>71</v>
      </c>
      <c r="C12" s="62" t="s">
        <v>72</v>
      </c>
      <c r="D12" s="63">
        <f>SUM(D13:D14)</f>
        <v>542.64094</v>
      </c>
      <c r="E12" s="64"/>
    </row>
    <row r="13">
      <c r="B13" s="65" t="s">
        <v>73</v>
      </c>
      <c r="C13" s="66" t="s">
        <v>74</v>
      </c>
      <c r="D13" s="67">
        <v>536.16072999999994</v>
      </c>
      <c r="E13" s="68"/>
    </row>
    <row r="14">
      <c r="B14" s="69" t="s">
        <v>75</v>
      </c>
      <c r="C14" s="70" t="s">
        <v>76</v>
      </c>
      <c r="D14" s="71">
        <v>6.4802099999999996</v>
      </c>
      <c r="E14" s="72"/>
    </row>
    <row r="15">
      <c r="B15" s="61" t="s">
        <v>77</v>
      </c>
      <c r="C15" s="62" t="s">
        <v>78</v>
      </c>
      <c r="D15" s="63">
        <f>D16+D20+D26</f>
        <v>1011.3497100000001</v>
      </c>
      <c r="E15" s="64"/>
    </row>
    <row r="16" ht="17.25" customHeight="1">
      <c r="B16" s="73" t="s">
        <v>79</v>
      </c>
      <c r="C16" s="74" t="s">
        <v>80</v>
      </c>
      <c r="D16" s="75">
        <f>SUM(D17:D19)</f>
        <v>344.53856999999999</v>
      </c>
      <c r="E16" s="68"/>
    </row>
    <row r="17">
      <c r="B17" s="65" t="s">
        <v>81</v>
      </c>
      <c r="C17" s="66" t="s">
        <v>82</v>
      </c>
      <c r="D17" s="67">
        <v>344.53856999999999</v>
      </c>
      <c r="E17" s="68"/>
    </row>
    <row r="18">
      <c r="B18" s="65" t="s">
        <v>83</v>
      </c>
      <c r="C18" s="66" t="s">
        <v>84</v>
      </c>
      <c r="D18" s="67">
        <v>0</v>
      </c>
      <c r="E18" s="68"/>
    </row>
    <row r="19">
      <c r="B19" s="65" t="s">
        <v>85</v>
      </c>
      <c r="C19" s="66" t="s">
        <v>76</v>
      </c>
      <c r="D19" s="67">
        <v>0</v>
      </c>
      <c r="E19" s="68"/>
      <c r="L19" s="44" t="s">
        <v>86</v>
      </c>
    </row>
    <row r="20">
      <c r="B20" s="73" t="s">
        <v>87</v>
      </c>
      <c r="C20" s="74" t="s">
        <v>88</v>
      </c>
      <c r="D20" s="75">
        <f>SUM(D21:D25)</f>
        <v>517.69815000000006</v>
      </c>
      <c r="E20" s="68"/>
    </row>
    <row r="21">
      <c r="B21" s="65" t="s">
        <v>89</v>
      </c>
      <c r="C21" s="66" t="s">
        <v>90</v>
      </c>
      <c r="D21" s="67">
        <v>490.35815000000002</v>
      </c>
      <c r="E21" s="68"/>
    </row>
    <row r="22">
      <c r="B22" s="65" t="s">
        <v>91</v>
      </c>
      <c r="C22" s="66" t="s">
        <v>92</v>
      </c>
      <c r="D22" s="67">
        <v>27.34</v>
      </c>
      <c r="E22" s="68"/>
    </row>
    <row r="23">
      <c r="B23" s="65" t="s">
        <v>93</v>
      </c>
      <c r="C23" s="66" t="s">
        <v>84</v>
      </c>
      <c r="D23" s="67">
        <v>0</v>
      </c>
      <c r="E23" s="68"/>
    </row>
    <row r="24">
      <c r="B24" s="65" t="s">
        <v>94</v>
      </c>
      <c r="C24" s="66" t="s">
        <v>76</v>
      </c>
      <c r="D24" s="67">
        <v>0</v>
      </c>
      <c r="E24" s="68"/>
    </row>
    <row r="25">
      <c r="B25" s="65" t="s">
        <v>95</v>
      </c>
      <c r="C25" s="66" t="s">
        <v>96</v>
      </c>
      <c r="D25" s="67">
        <v>0</v>
      </c>
      <c r="E25" s="68"/>
    </row>
    <row r="26">
      <c r="B26" s="73" t="s">
        <v>97</v>
      </c>
      <c r="C26" s="74" t="s">
        <v>98</v>
      </c>
      <c r="D26" s="75">
        <f>SUM(D27:D30)</f>
        <v>149.11299</v>
      </c>
      <c r="E26" s="68"/>
    </row>
    <row r="27">
      <c r="B27" s="65" t="s">
        <v>99</v>
      </c>
      <c r="C27" s="66" t="s">
        <v>100</v>
      </c>
      <c r="D27" s="67">
        <v>149.11299</v>
      </c>
      <c r="E27" s="68"/>
    </row>
    <row r="28">
      <c r="B28" s="65" t="s">
        <v>101</v>
      </c>
      <c r="C28" s="66" t="s">
        <v>102</v>
      </c>
      <c r="D28" s="67">
        <v>0</v>
      </c>
      <c r="E28" s="68"/>
    </row>
    <row r="29">
      <c r="B29" s="65" t="s">
        <v>103</v>
      </c>
      <c r="C29" s="70" t="s">
        <v>84</v>
      </c>
      <c r="D29" s="71">
        <v>0</v>
      </c>
      <c r="E29" s="72"/>
    </row>
    <row r="30">
      <c r="B30" s="69" t="s">
        <v>104</v>
      </c>
      <c r="C30" s="70" t="s">
        <v>76</v>
      </c>
      <c r="D30" s="71">
        <v>0</v>
      </c>
      <c r="E30" s="72"/>
    </row>
    <row r="31">
      <c r="B31" s="61" t="s">
        <v>105</v>
      </c>
      <c r="C31" s="62" t="s">
        <v>106</v>
      </c>
      <c r="D31" s="76">
        <f>SUM(D32+D33)</f>
        <v>10.153079999999999</v>
      </c>
      <c r="E31" s="64"/>
    </row>
    <row r="32">
      <c r="B32" s="65" t="s">
        <v>107</v>
      </c>
      <c r="C32" s="66" t="s">
        <v>108</v>
      </c>
      <c r="D32" s="67">
        <v>10.153079999999999</v>
      </c>
      <c r="E32" s="68"/>
    </row>
    <row r="33">
      <c r="B33" s="65" t="s">
        <v>109</v>
      </c>
      <c r="C33" s="70" t="s">
        <v>76</v>
      </c>
      <c r="D33" s="71">
        <v>0</v>
      </c>
      <c r="E33" s="72"/>
    </row>
    <row r="34">
      <c r="B34" s="61" t="s">
        <v>110</v>
      </c>
      <c r="C34" s="77" t="s">
        <v>111</v>
      </c>
      <c r="D34" s="63">
        <f>D35+D40</f>
        <v>201.63425999999998</v>
      </c>
      <c r="E34" s="64"/>
    </row>
    <row r="35">
      <c r="B35" s="73" t="s">
        <v>112</v>
      </c>
      <c r="C35" s="74" t="s">
        <v>113</v>
      </c>
      <c r="D35" s="75">
        <f>SUM(D36:D39)</f>
        <v>87.995090000000005</v>
      </c>
      <c r="E35" s="68"/>
    </row>
    <row r="36">
      <c r="B36" s="65" t="s">
        <v>114</v>
      </c>
      <c r="C36" s="66" t="s">
        <v>115</v>
      </c>
      <c r="D36" s="67">
        <v>87.995090000000005</v>
      </c>
      <c r="E36" s="68"/>
    </row>
    <row r="37">
      <c r="B37" s="65" t="s">
        <v>116</v>
      </c>
      <c r="C37" s="66" t="s">
        <v>117</v>
      </c>
      <c r="D37" s="67">
        <v>0</v>
      </c>
      <c r="E37" s="68"/>
    </row>
    <row r="38">
      <c r="B38" s="65" t="s">
        <v>118</v>
      </c>
      <c r="C38" s="66" t="s">
        <v>119</v>
      </c>
      <c r="D38" s="67">
        <v>0</v>
      </c>
      <c r="E38" s="68"/>
    </row>
    <row r="39">
      <c r="B39" s="65" t="s">
        <v>120</v>
      </c>
      <c r="C39" s="66" t="s">
        <v>76</v>
      </c>
      <c r="D39" s="67">
        <v>0</v>
      </c>
      <c r="E39" s="68"/>
    </row>
    <row r="40">
      <c r="B40" s="73" t="s">
        <v>121</v>
      </c>
      <c r="C40" s="74" t="s">
        <v>122</v>
      </c>
      <c r="D40" s="75">
        <f>SUM(D41:D43)</f>
        <v>113.63916999999999</v>
      </c>
      <c r="E40" s="68"/>
    </row>
    <row r="41">
      <c r="B41" s="65" t="s">
        <v>123</v>
      </c>
      <c r="C41" s="66" t="s">
        <v>124</v>
      </c>
      <c r="D41" s="78">
        <v>107.15895999999999</v>
      </c>
      <c r="E41" s="68"/>
    </row>
    <row r="42">
      <c r="B42" s="69" t="s">
        <v>125</v>
      </c>
      <c r="C42" s="70" t="s">
        <v>76</v>
      </c>
      <c r="D42" s="71">
        <v>6.4802099999999996</v>
      </c>
      <c r="E42" s="72"/>
    </row>
    <row r="43">
      <c r="B43" s="69" t="s">
        <v>126</v>
      </c>
      <c r="C43" s="70" t="s">
        <v>96</v>
      </c>
      <c r="D43" s="71">
        <v>0</v>
      </c>
      <c r="E43" s="72"/>
    </row>
    <row r="44" ht="15.75">
      <c r="B44" s="79" t="s">
        <v>127</v>
      </c>
      <c r="C44" s="80" t="s">
        <v>128</v>
      </c>
      <c r="D44" s="81">
        <f>D45+D52</f>
        <v>1587.6463070521972</v>
      </c>
      <c r="E44" s="82" t="s">
        <v>129</v>
      </c>
      <c r="F44" s="83"/>
      <c r="I44" s="60"/>
    </row>
    <row r="45" ht="24">
      <c r="B45" s="61" t="s">
        <v>130</v>
      </c>
      <c r="C45" s="77" t="s">
        <v>131</v>
      </c>
      <c r="D45" s="84">
        <f>D46+D47+D51</f>
        <v>1428.3141705570763</v>
      </c>
      <c r="E45" s="64" t="s">
        <v>129</v>
      </c>
      <c r="F45" s="83"/>
      <c r="I45" s="60"/>
    </row>
    <row r="46">
      <c r="B46" s="65" t="s">
        <v>132</v>
      </c>
      <c r="C46" s="85" t="s">
        <v>133</v>
      </c>
      <c r="D46" s="86">
        <f>VAS073_F_Visospaskirsto13IsViso</f>
        <v>489.65732930054048</v>
      </c>
      <c r="E46" s="68" t="s">
        <v>129</v>
      </c>
    </row>
    <row r="47">
      <c r="B47" s="65" t="s">
        <v>134</v>
      </c>
      <c r="C47" s="85" t="s">
        <v>135</v>
      </c>
      <c r="D47" s="86">
        <f>VAS073_F_Visospaskirsto14IsViso</f>
        <v>891.8470654787352</v>
      </c>
      <c r="E47" s="68" t="s">
        <v>129</v>
      </c>
    </row>
    <row r="48" s="1" customFormat="1">
      <c r="B48" s="87" t="s">
        <v>136</v>
      </c>
      <c r="C48" s="88" t="s">
        <v>137</v>
      </c>
      <c r="D48" s="89">
        <f>VAS073_F_Visospaskirsto141NuotekuSurinkimas</f>
        <v>360.96560995191248</v>
      </c>
      <c r="E48" s="90" t="s">
        <v>129</v>
      </c>
      <c r="G48" s="91"/>
      <c r="H48" s="91"/>
    </row>
    <row r="49" s="1" customFormat="1">
      <c r="B49" s="87" t="s">
        <v>138</v>
      </c>
      <c r="C49" s="88" t="s">
        <v>139</v>
      </c>
      <c r="D49" s="89">
        <f>VAS073_F_Visospaskirsto142NuotekuValymas</f>
        <v>402.89726641530308</v>
      </c>
      <c r="E49" s="90" t="s">
        <v>129</v>
      </c>
      <c r="G49" s="91"/>
      <c r="H49" s="91"/>
    </row>
    <row r="50" s="1" customFormat="1">
      <c r="B50" s="87" t="s">
        <v>140</v>
      </c>
      <c r="C50" s="88" t="s">
        <v>141</v>
      </c>
      <c r="D50" s="89">
        <f>VAS073_F_Visospaskirsto143NuotekuDumblo</f>
        <v>127.9841891115198</v>
      </c>
      <c r="E50" s="90" t="s">
        <v>129</v>
      </c>
      <c r="G50" s="91"/>
      <c r="H50" s="91"/>
    </row>
    <row r="51">
      <c r="B51" s="69" t="s">
        <v>142</v>
      </c>
      <c r="C51" s="85" t="s">
        <v>143</v>
      </c>
      <c r="D51" s="86">
        <f>VAS073_F_Visospaskirsto15PavirsiniuNuoteku</f>
        <v>46.80977577780083</v>
      </c>
      <c r="E51" s="68" t="s">
        <v>129</v>
      </c>
    </row>
    <row r="52">
      <c r="B52" s="61" t="s">
        <v>144</v>
      </c>
      <c r="C52" s="77" t="s">
        <v>145</v>
      </c>
      <c r="D52" s="84">
        <f>SUM(D53:D55)</f>
        <v>159.33213649512106</v>
      </c>
      <c r="E52" s="64" t="s">
        <v>129</v>
      </c>
      <c r="I52" s="60"/>
    </row>
    <row r="53">
      <c r="B53" s="65" t="s">
        <v>146</v>
      </c>
      <c r="C53" s="85" t="s">
        <v>147</v>
      </c>
      <c r="D53" s="86">
        <f>VAS073_F_Visospaskirsto1Apskaitosveikla1</f>
        <v>58.071145427632473</v>
      </c>
      <c r="E53" s="68" t="s">
        <v>129</v>
      </c>
      <c r="I53" s="60"/>
    </row>
    <row r="54">
      <c r="B54" s="65" t="s">
        <v>148</v>
      </c>
      <c r="C54" s="85" t="s">
        <v>149</v>
      </c>
      <c r="D54" s="86">
        <f>VAS073_F_Visospaskirsto1Kitareguliuoja1</f>
        <v>0</v>
      </c>
      <c r="E54" s="68" t="s">
        <v>129</v>
      </c>
      <c r="G54" s="92"/>
      <c r="H54" s="92"/>
    </row>
    <row r="55">
      <c r="B55" s="69" t="s">
        <v>150</v>
      </c>
      <c r="C55" s="93" t="s">
        <v>151</v>
      </c>
      <c r="D55" s="94">
        <f>VAS073_F_Visospaskirsto17KitosVeiklos</f>
        <v>101.26099106748859</v>
      </c>
      <c r="E55" s="72" t="s">
        <v>129</v>
      </c>
    </row>
    <row r="56">
      <c r="B56" s="61" t="s">
        <v>152</v>
      </c>
      <c r="C56" s="95" t="s">
        <v>153</v>
      </c>
      <c r="D56" s="84">
        <f>SUM(D57:D76)</f>
        <v>24.395288868801238</v>
      </c>
      <c r="E56" s="64"/>
      <c r="I56" s="60"/>
    </row>
    <row r="57">
      <c r="B57" s="96" t="s">
        <v>154</v>
      </c>
      <c r="C57" s="97" t="s">
        <v>155</v>
      </c>
      <c r="D57" s="98">
        <v>5.24404</v>
      </c>
      <c r="E57" s="99"/>
    </row>
    <row r="58" ht="51">
      <c r="B58" s="100" t="s">
        <v>156</v>
      </c>
      <c r="C58" s="97" t="s">
        <v>157</v>
      </c>
      <c r="D58" s="98">
        <v>0</v>
      </c>
      <c r="E58" s="99"/>
      <c r="G58" s="92"/>
      <c r="H58" s="92"/>
    </row>
    <row r="59">
      <c r="B59" s="100" t="s">
        <v>158</v>
      </c>
      <c r="C59" s="97" t="s">
        <v>159</v>
      </c>
      <c r="D59" s="98">
        <v>0</v>
      </c>
      <c r="E59" s="99"/>
    </row>
    <row r="60" ht="30.75" customHeight="1">
      <c r="B60" s="100" t="s">
        <v>160</v>
      </c>
      <c r="C60" s="97" t="s">
        <v>161</v>
      </c>
      <c r="D60" s="98">
        <v>0</v>
      </c>
      <c r="E60" s="99"/>
    </row>
    <row r="61">
      <c r="B61" s="100" t="s">
        <v>162</v>
      </c>
      <c r="C61" s="97" t="s">
        <v>163</v>
      </c>
      <c r="D61" s="98">
        <v>10.679460000000001</v>
      </c>
      <c r="E61" s="99"/>
    </row>
    <row r="62" ht="51">
      <c r="B62" s="100" t="s">
        <v>164</v>
      </c>
      <c r="C62" s="97" t="s">
        <v>165</v>
      </c>
      <c r="D62" s="98">
        <v>0</v>
      </c>
      <c r="E62" s="99"/>
    </row>
    <row r="63" ht="25.5">
      <c r="B63" s="100" t="s">
        <v>166</v>
      </c>
      <c r="C63" s="97" t="s">
        <v>167</v>
      </c>
      <c r="D63" s="98">
        <v>0</v>
      </c>
      <c r="E63" s="99"/>
    </row>
    <row r="64" ht="89.25">
      <c r="B64" s="100" t="s">
        <v>168</v>
      </c>
      <c r="C64" s="97" t="s">
        <v>169</v>
      </c>
      <c r="D64" s="98">
        <v>8.5962399999999999</v>
      </c>
      <c r="E64" s="101"/>
    </row>
    <row r="65">
      <c r="B65" s="100" t="s">
        <v>170</v>
      </c>
      <c r="C65" s="97" t="s">
        <v>171</v>
      </c>
      <c r="D65" s="98">
        <v>0</v>
      </c>
      <c r="E65" s="99"/>
    </row>
    <row r="66" ht="44.25" customHeight="1">
      <c r="B66" s="100" t="s">
        <v>172</v>
      </c>
      <c r="C66" s="97" t="s">
        <v>173</v>
      </c>
      <c r="D66" s="98">
        <v>0</v>
      </c>
      <c r="E66" s="99"/>
      <c r="F66" s="102"/>
      <c r="G66" s="103"/>
      <c r="H66" s="92"/>
    </row>
    <row r="67" ht="25.5">
      <c r="B67" s="100" t="s">
        <v>174</v>
      </c>
      <c r="C67" s="97" t="s">
        <v>175</v>
      </c>
      <c r="D67" s="98">
        <v>0</v>
      </c>
      <c r="E67" s="99"/>
    </row>
    <row r="68" ht="25.5">
      <c r="B68" s="100" t="s">
        <v>176</v>
      </c>
      <c r="C68" s="97" t="s">
        <v>177</v>
      </c>
      <c r="D68" s="98">
        <v>0</v>
      </c>
      <c r="E68" s="99"/>
    </row>
    <row r="69" ht="25.5">
      <c r="B69" s="100" t="s">
        <v>178</v>
      </c>
      <c r="C69" s="97" t="s">
        <v>179</v>
      </c>
      <c r="D69" s="98">
        <v>0</v>
      </c>
      <c r="E69" s="99"/>
    </row>
    <row r="70" ht="76.5">
      <c r="B70" s="100" t="s">
        <v>180</v>
      </c>
      <c r="C70" s="97" t="s">
        <v>181</v>
      </c>
      <c r="D70" s="98">
        <v>0.90530999999999995</v>
      </c>
      <c r="E70" s="99"/>
    </row>
    <row r="71" ht="63.75">
      <c r="B71" s="104" t="s">
        <v>182</v>
      </c>
      <c r="C71" s="97" t="s">
        <v>183</v>
      </c>
      <c r="D71" s="98">
        <v>0</v>
      </c>
      <c r="E71" s="105"/>
    </row>
    <row r="72" ht="38.25">
      <c r="B72" s="104" t="s">
        <v>184</v>
      </c>
      <c r="C72" s="97" t="s">
        <v>185</v>
      </c>
      <c r="D72" s="98">
        <v>0</v>
      </c>
      <c r="E72" s="105"/>
    </row>
    <row r="73" ht="51">
      <c r="B73" s="104" t="s">
        <v>186</v>
      </c>
      <c r="C73" s="97" t="s">
        <v>187</v>
      </c>
      <c r="D73" s="98">
        <v>0</v>
      </c>
      <c r="E73" s="105"/>
    </row>
    <row r="74" ht="38.25">
      <c r="B74" s="104" t="s">
        <v>188</v>
      </c>
      <c r="C74" s="97" t="s">
        <v>189</v>
      </c>
      <c r="D74" s="98">
        <v>0</v>
      </c>
      <c r="E74" s="105"/>
    </row>
    <row r="75">
      <c r="B75" s="104" t="s">
        <v>190</v>
      </c>
      <c r="C75" s="97" t="s">
        <v>191</v>
      </c>
      <c r="D75" s="98">
        <v>0</v>
      </c>
      <c r="E75" s="105"/>
    </row>
    <row r="76" ht="26.25">
      <c r="B76" s="106" t="s">
        <v>192</v>
      </c>
      <c r="C76" s="107" t="s">
        <v>193</v>
      </c>
      <c r="D76" s="108">
        <v>-1.02976113119876</v>
      </c>
      <c r="E76" s="109"/>
    </row>
    <row r="77" ht="15.75">
      <c r="B77" s="110" t="s">
        <v>194</v>
      </c>
      <c r="C77" s="111" t="s">
        <v>195</v>
      </c>
      <c r="D77" s="112">
        <v>0</v>
      </c>
      <c r="E77" s="113"/>
    </row>
    <row r="78" ht="15.75">
      <c r="B78" s="79" t="s">
        <v>196</v>
      </c>
      <c r="C78" s="114" t="s">
        <v>197</v>
      </c>
      <c r="D78" s="115">
        <v>153.736394079002</v>
      </c>
      <c r="E78" s="82"/>
      <c r="I78" s="60"/>
    </row>
    <row r="79" ht="24">
      <c r="B79" s="116" t="s">
        <v>198</v>
      </c>
      <c r="C79" s="117" t="s">
        <v>199</v>
      </c>
      <c r="D79" s="118">
        <f>D11-D45</f>
        <v>135.82955944292394</v>
      </c>
      <c r="E79" s="119"/>
      <c r="I79" s="60"/>
    </row>
    <row r="80">
      <c r="B80" s="65" t="s">
        <v>200</v>
      </c>
      <c r="C80" s="85" t="s">
        <v>201</v>
      </c>
      <c r="D80" s="86">
        <f>D12-D46</f>
        <v>52.983610699459518</v>
      </c>
      <c r="E80" s="68"/>
    </row>
    <row r="81">
      <c r="B81" s="65" t="s">
        <v>202</v>
      </c>
      <c r="C81" s="85" t="s">
        <v>203</v>
      </c>
      <c r="D81" s="86">
        <f>D15-D47</f>
        <v>119.50264452126487</v>
      </c>
      <c r="E81" s="68"/>
    </row>
    <row r="82">
      <c r="B82" s="65" t="s">
        <v>204</v>
      </c>
      <c r="C82" s="85" t="s">
        <v>205</v>
      </c>
      <c r="D82" s="86">
        <f>D16-D48</f>
        <v>-16.427039951912491</v>
      </c>
      <c r="E82" s="68"/>
    </row>
    <row r="83">
      <c r="B83" s="65" t="s">
        <v>206</v>
      </c>
      <c r="C83" s="85" t="s">
        <v>207</v>
      </c>
      <c r="D83" s="86">
        <f>D20-D49</f>
        <v>114.80088358469698</v>
      </c>
      <c r="E83" s="68"/>
    </row>
    <row r="84">
      <c r="B84" s="65" t="s">
        <v>208</v>
      </c>
      <c r="C84" s="85" t="s">
        <v>209</v>
      </c>
      <c r="D84" s="86">
        <f>D26-D50</f>
        <v>21.1288008884802</v>
      </c>
      <c r="E84" s="68"/>
    </row>
    <row r="85" ht="25.8" customHeight="1">
      <c r="B85" s="69" t="s">
        <v>210</v>
      </c>
      <c r="C85" s="85" t="s">
        <v>211</v>
      </c>
      <c r="D85" s="86">
        <f>D31-D51</f>
        <v>-36.656695777800834</v>
      </c>
      <c r="E85" s="68"/>
    </row>
    <row r="86">
      <c r="B86" s="61" t="s">
        <v>212</v>
      </c>
      <c r="C86" s="77" t="s">
        <v>213</v>
      </c>
      <c r="D86" s="84">
        <f>D34-D52</f>
        <v>42.302123504878921</v>
      </c>
      <c r="E86" s="64"/>
      <c r="I86" s="60"/>
    </row>
    <row r="87">
      <c r="B87" s="65" t="s">
        <v>214</v>
      </c>
      <c r="C87" s="85" t="s">
        <v>215</v>
      </c>
      <c r="D87" s="86">
        <f>D36-D53</f>
        <v>29.923944572367532</v>
      </c>
      <c r="E87" s="68"/>
      <c r="I87" s="60"/>
    </row>
    <row r="88">
      <c r="B88" s="65" t="s">
        <v>216</v>
      </c>
      <c r="C88" s="85" t="s">
        <v>217</v>
      </c>
      <c r="D88" s="86">
        <f>D38+D39-D54</f>
        <v>0</v>
      </c>
      <c r="E88" s="68"/>
    </row>
    <row r="89">
      <c r="B89" s="69" t="s">
        <v>218</v>
      </c>
      <c r="C89" s="93" t="s">
        <v>219</v>
      </c>
      <c r="D89" s="94">
        <f>IFERROR(D40-D55,"-")</f>
        <v>12.378178932511403</v>
      </c>
      <c r="E89" s="72"/>
    </row>
    <row r="90">
      <c r="B90" s="120" t="s">
        <v>220</v>
      </c>
      <c r="C90" s="121" t="s">
        <v>221</v>
      </c>
      <c r="D90" s="122">
        <v>0</v>
      </c>
      <c r="E90" s="72"/>
    </row>
    <row r="91" ht="15.75">
      <c r="B91" s="79" t="s">
        <v>222</v>
      </c>
      <c r="C91" s="80" t="s">
        <v>223</v>
      </c>
      <c r="D91" s="115">
        <v>8.1579999999999995</v>
      </c>
      <c r="E91" s="82"/>
      <c r="I91" s="60"/>
    </row>
    <row r="92" ht="15.75">
      <c r="B92" s="79" t="s">
        <v>224</v>
      </c>
      <c r="C92" s="80" t="s">
        <v>225</v>
      </c>
      <c r="D92" s="81">
        <f>IFERROR(D78+D90-D91,"0")</f>
        <v>145.57839407900201</v>
      </c>
      <c r="E92" s="82"/>
      <c r="I92" s="60"/>
    </row>
    <row r="93" ht="24">
      <c r="B93" s="116" t="s">
        <v>226</v>
      </c>
      <c r="C93" s="117" t="s">
        <v>227</v>
      </c>
      <c r="D93" s="118">
        <f>IFERROR((D79/D11)*100,"0")</f>
        <v>8.6839563933759418</v>
      </c>
      <c r="E93" s="119"/>
    </row>
    <row r="94">
      <c r="B94" s="65" t="s">
        <v>228</v>
      </c>
      <c r="C94" s="85" t="s">
        <v>229</v>
      </c>
      <c r="D94" s="86">
        <f>IFERROR((D80/D12)*100,"0")</f>
        <v>9.7640275168805957</v>
      </c>
      <c r="E94" s="68"/>
    </row>
    <row r="95">
      <c r="B95" s="65" t="s">
        <v>230</v>
      </c>
      <c r="C95" s="85" t="s">
        <v>231</v>
      </c>
      <c r="D95" s="86">
        <f>IFERROR((D81/D15)*100,"0")</f>
        <v>11.816154524953081</v>
      </c>
      <c r="E95" s="68"/>
    </row>
    <row r="96">
      <c r="B96" s="65" t="s">
        <v>232</v>
      </c>
      <c r="C96" s="85" t="s">
        <v>233</v>
      </c>
      <c r="D96" s="86">
        <f>IFERROR((D82/D16)*100,"0")</f>
        <v>-4.7678377349486567</v>
      </c>
      <c r="E96" s="68"/>
    </row>
    <row r="97">
      <c r="B97" s="65" t="s">
        <v>234</v>
      </c>
      <c r="C97" s="85" t="s">
        <v>235</v>
      </c>
      <c r="D97" s="86">
        <f>IFERROR((D83/D20)*100,"0")</f>
        <v>22.175254747326598</v>
      </c>
      <c r="E97" s="68"/>
    </row>
    <row r="98">
      <c r="B98" s="65" t="s">
        <v>236</v>
      </c>
      <c r="C98" s="85" t="s">
        <v>237</v>
      </c>
      <c r="D98" s="86">
        <f>IFERROR((D84/D26)*100,"0")</f>
        <v>14.169658115285729</v>
      </c>
      <c r="E98" s="68"/>
    </row>
    <row r="99" ht="24.75">
      <c r="B99" s="123" t="s">
        <v>238</v>
      </c>
      <c r="C99" s="124" t="s">
        <v>239</v>
      </c>
      <c r="D99" s="125">
        <f>IFERROR((D85/D31)*100,"0")</f>
        <v>-361.04015508398277</v>
      </c>
      <c r="E99" s="126"/>
    </row>
    <row r="101">
      <c r="C101" s="91" t="s">
        <v>240</v>
      </c>
    </row>
    <row r="102">
      <c r="C102" s="91" t="s">
        <v>241</v>
      </c>
    </row>
    <row r="103">
      <c r="C103" s="91" t="s">
        <v>242</v>
      </c>
    </row>
  </sheetData>
  <sheetProtection sheet="1" objects="1" scenarios="1" password="F757"/>
  <mergeCells count="1">
    <mergeCell ref="B8:E8"/>
  </mergeCells>
  <pageSetup r:id="rId1" orientation="portrait" scale="32"/>
</worksheet>
</file>

<file path=xl/worksheets/sheet4.xml><?xml version="1.0" encoding="utf-8"?>
<worksheet xmlns:r="http://schemas.openxmlformats.org/officeDocument/2006/relationships" xmlns="http://schemas.openxmlformats.org/spreadsheetml/2006/main">
  <sheetPr>
    <pageSetUpPr fitToPage="1"/>
  </sheetPr>
  <sheetViews>
    <sheetView zoomScale="80" zoomScaleNormal="80" workbookViewId="0"/>
  </sheetViews>
  <sheetFormatPr defaultColWidth="9.140625" defaultRowHeight="15"/>
  <cols>
    <col min="1" max="1" width="9.140625" style="5"/>
    <col min="2" max="2" width="10.71094" style="5" customWidth="1"/>
    <col min="3" max="3" width="71.14063" style="5" customWidth="1"/>
    <col min="4" max="4" width="13.57031" style="5" customWidth="1"/>
    <col min="5" max="5" width="13.42578" style="5" customWidth="1"/>
    <col min="6" max="6" width="16.85547" style="5" customWidth="1"/>
    <col min="7" max="7" width="16.14063" style="5" customWidth="1"/>
    <col min="8" max="8" width="15.71094" style="5" customWidth="1"/>
    <col min="9" max="9" width="14" style="5" customWidth="1"/>
    <col min="10" max="11" width="14.57031" style="5" customWidth="1"/>
    <col min="12" max="12" width="16.57031" style="5" customWidth="1"/>
    <col min="13" max="13" width="15" style="5" customWidth="1"/>
    <col min="14" max="16" width="17.85547" style="5" customWidth="1"/>
    <col min="17" max="17" width="23.28516" style="5" customWidth="1"/>
    <col min="18" max="18" width="12.42578" style="127" customWidth="1"/>
    <col min="19" max="19" width="5.425781" style="127" customWidth="1"/>
    <col min="20" max="20" width="9.140625" style="5"/>
    <col min="21" max="21" width="12.71094" style="5" bestFit="1" customWidth="1"/>
    <col min="22" max="16384" width="9.140625" style="5"/>
  </cols>
  <sheetData>
    <row r="1" ht="15.75">
      <c r="A1" s="6" t="s">
        <v>0</v>
      </c>
      <c r="B1" s="7"/>
      <c r="C1" s="7"/>
      <c r="D1" s="7"/>
      <c r="E1" s="7"/>
      <c r="F1" s="7"/>
      <c r="G1" s="7"/>
      <c r="H1" s="7"/>
      <c r="I1" s="7"/>
      <c r="J1" s="7"/>
      <c r="K1" s="7"/>
      <c r="L1" s="7"/>
      <c r="M1" s="7"/>
      <c r="N1" s="7"/>
      <c r="O1" s="7"/>
      <c r="P1" s="7"/>
      <c r="Q1" s="7"/>
      <c r="R1" s="128"/>
    </row>
    <row r="2" ht="15.75">
      <c r="A2" s="6" t="s">
        <v>1</v>
      </c>
      <c r="B2" s="7"/>
      <c r="C2" s="7"/>
      <c r="D2" s="7"/>
      <c r="E2" s="7"/>
      <c r="F2" s="7"/>
      <c r="G2" s="7"/>
      <c r="H2" s="7"/>
      <c r="I2" s="7"/>
      <c r="J2" s="7"/>
      <c r="K2" s="7"/>
      <c r="L2" s="7"/>
      <c r="M2" s="7"/>
      <c r="N2" s="7"/>
      <c r="O2" s="7"/>
      <c r="P2" s="7"/>
      <c r="Q2" s="7"/>
      <c r="R2" s="128"/>
    </row>
    <row r="3" ht="15.75">
      <c r="A3" s="7"/>
      <c r="B3" s="7"/>
      <c r="C3" s="7"/>
      <c r="D3" s="7"/>
      <c r="E3" s="7"/>
      <c r="F3" s="7"/>
      <c r="G3" s="7"/>
      <c r="H3" s="7"/>
      <c r="I3" s="7"/>
      <c r="J3" s="7"/>
      <c r="K3" s="7"/>
      <c r="L3" s="7"/>
      <c r="M3" s="7"/>
      <c r="N3" s="7"/>
      <c r="O3" s="7"/>
      <c r="P3" s="7"/>
      <c r="Q3" s="7"/>
      <c r="R3" s="128"/>
    </row>
    <row r="4" ht="15.75">
      <c r="A4" s="7"/>
      <c r="B4" s="7"/>
      <c r="C4" s="7"/>
      <c r="D4" s="7"/>
      <c r="E4" s="7"/>
      <c r="F4" s="7"/>
      <c r="G4" s="7"/>
      <c r="H4" s="7"/>
      <c r="I4" s="7"/>
      <c r="J4" s="7"/>
      <c r="K4" s="7"/>
      <c r="L4" s="7"/>
      <c r="M4" s="7"/>
      <c r="N4" s="7"/>
      <c r="O4" s="7"/>
      <c r="P4" s="7"/>
      <c r="Q4" s="7"/>
      <c r="R4" s="128"/>
    </row>
    <row r="5" ht="15.75">
      <c r="A5" s="8" t="s">
        <v>243</v>
      </c>
      <c r="B5" s="7"/>
      <c r="C5" s="7"/>
      <c r="D5" s="7"/>
      <c r="E5" s="7"/>
      <c r="F5" s="7"/>
      <c r="G5" s="7"/>
      <c r="H5" s="7"/>
      <c r="I5" s="7"/>
      <c r="J5" s="7"/>
      <c r="K5" s="7"/>
      <c r="L5" s="7"/>
      <c r="M5" s="7"/>
      <c r="N5" s="7"/>
      <c r="O5" s="7"/>
      <c r="P5" s="7"/>
      <c r="Q5" s="7"/>
      <c r="R5" s="128"/>
    </row>
    <row r="6" ht="15.75">
      <c r="A6" s="7"/>
      <c r="B6" s="7"/>
      <c r="C6" s="7"/>
      <c r="D6" s="7"/>
      <c r="E6" s="7"/>
      <c r="F6" s="7"/>
      <c r="G6" s="7"/>
      <c r="H6" s="7"/>
      <c r="I6" s="7"/>
      <c r="J6" s="7"/>
      <c r="K6" s="7"/>
      <c r="L6" s="7"/>
      <c r="M6" s="7"/>
      <c r="N6" s="7"/>
      <c r="O6" s="7"/>
      <c r="P6" s="7"/>
      <c r="Q6" s="7"/>
      <c r="R6" s="128"/>
    </row>
    <row r="8">
      <c r="B8" s="9" t="s">
        <v>244</v>
      </c>
      <c r="C8" s="9"/>
      <c r="D8" s="9"/>
      <c r="E8" s="9"/>
      <c r="F8" s="9"/>
      <c r="G8" s="9"/>
      <c r="H8" s="9"/>
      <c r="I8" s="9"/>
      <c r="J8" s="9"/>
      <c r="K8" s="9"/>
      <c r="L8" s="9"/>
      <c r="M8" s="9"/>
      <c r="N8" s="9"/>
      <c r="O8" s="9"/>
      <c r="P8" s="9"/>
      <c r="Q8" s="9"/>
    </row>
    <row r="9" ht="124.5" customHeight="1">
      <c r="B9" s="129" t="s">
        <v>4</v>
      </c>
      <c r="C9" s="130" t="s">
        <v>245</v>
      </c>
      <c r="D9" s="130" t="s">
        <v>246</v>
      </c>
      <c r="E9" s="131" t="s">
        <v>247</v>
      </c>
      <c r="F9" s="132" t="s">
        <v>248</v>
      </c>
      <c r="G9" s="133" t="s">
        <v>249</v>
      </c>
      <c r="H9" s="134" t="s">
        <v>250</v>
      </c>
      <c r="I9" s="135" t="s">
        <v>251</v>
      </c>
      <c r="J9" s="132" t="s">
        <v>252</v>
      </c>
      <c r="K9" s="133" t="s">
        <v>253</v>
      </c>
      <c r="L9" s="136" t="s">
        <v>254</v>
      </c>
      <c r="M9" s="131" t="s">
        <v>255</v>
      </c>
      <c r="N9" s="135" t="s">
        <v>256</v>
      </c>
      <c r="O9" s="137" t="s">
        <v>257</v>
      </c>
      <c r="P9" s="138" t="s">
        <v>258</v>
      </c>
      <c r="Q9" s="139" t="s">
        <v>259</v>
      </c>
    </row>
    <row r="10" ht="28.5" customHeight="1">
      <c r="B10" s="140" t="s">
        <v>69</v>
      </c>
      <c r="C10" s="141" t="s">
        <v>260</v>
      </c>
      <c r="D10" s="142"/>
      <c r="E10" s="143"/>
      <c r="F10" s="144"/>
      <c r="G10" s="145"/>
      <c r="H10" s="146"/>
      <c r="I10" s="143"/>
      <c r="J10" s="144"/>
      <c r="K10" s="145"/>
      <c r="L10" s="145"/>
      <c r="M10" s="143"/>
      <c r="N10" s="147"/>
      <c r="O10" s="148"/>
      <c r="P10" s="146"/>
      <c r="Q10" s="143"/>
    </row>
    <row r="11">
      <c r="B11" s="149" t="s">
        <v>71</v>
      </c>
      <c r="C11" s="150" t="s">
        <v>261</v>
      </c>
      <c r="D11" s="151">
        <f t="shared" ref="D11:Q12" si="0">D30</f>
        <v>0</v>
      </c>
      <c r="E11" s="152">
        <f t="shared" si="0"/>
        <v>0</v>
      </c>
      <c r="F11" s="153">
        <f t="shared" si="0"/>
        <v>0</v>
      </c>
      <c r="G11" s="154">
        <f t="shared" si="0"/>
        <v>0</v>
      </c>
      <c r="H11" s="155">
        <f t="shared" si="0"/>
        <v>0</v>
      </c>
      <c r="I11" s="152">
        <f t="shared" si="0"/>
        <v>0</v>
      </c>
      <c r="J11" s="153">
        <f t="shared" si="0"/>
        <v>0</v>
      </c>
      <c r="K11" s="154">
        <f t="shared" si="0"/>
        <v>0</v>
      </c>
      <c r="L11" s="154">
        <f t="shared" si="0"/>
        <v>0</v>
      </c>
      <c r="M11" s="152">
        <f t="shared" si="0"/>
        <v>0</v>
      </c>
      <c r="N11" s="156">
        <f t="shared" si="0"/>
        <v>0</v>
      </c>
      <c r="O11" s="154">
        <f t="shared" si="0"/>
        <v>0</v>
      </c>
      <c r="P11" s="154">
        <f t="shared" si="0"/>
        <v>0</v>
      </c>
      <c r="Q11" s="152">
        <f t="shared" si="0"/>
        <v>0</v>
      </c>
    </row>
    <row r="12">
      <c r="B12" s="157" t="s">
        <v>77</v>
      </c>
      <c r="C12" s="158" t="s">
        <v>262</v>
      </c>
      <c r="D12" s="159">
        <f t="shared" si="0"/>
        <v>0</v>
      </c>
      <c r="E12" s="160">
        <f t="shared" si="0"/>
        <v>0</v>
      </c>
      <c r="F12" s="161">
        <f t="shared" si="0"/>
        <v>0</v>
      </c>
      <c r="G12" s="162">
        <f t="shared" si="0"/>
        <v>0</v>
      </c>
      <c r="H12" s="163">
        <f t="shared" si="0"/>
        <v>0</v>
      </c>
      <c r="I12" s="160">
        <f t="shared" si="0"/>
        <v>0</v>
      </c>
      <c r="J12" s="161">
        <f t="shared" si="0"/>
        <v>0</v>
      </c>
      <c r="K12" s="162">
        <f t="shared" si="0"/>
        <v>0</v>
      </c>
      <c r="L12" s="162">
        <f t="shared" si="0"/>
        <v>0</v>
      </c>
      <c r="M12" s="160">
        <f t="shared" si="0"/>
        <v>0</v>
      </c>
      <c r="N12" s="164">
        <f t="shared" si="0"/>
        <v>0</v>
      </c>
      <c r="O12" s="165">
        <f>O31</f>
        <v>0</v>
      </c>
      <c r="P12" s="163">
        <f t="shared" si="0"/>
        <v>0</v>
      </c>
      <c r="Q12" s="160">
        <f t="shared" si="0"/>
        <v>0</v>
      </c>
    </row>
    <row r="13">
      <c r="B13" s="157" t="s">
        <v>105</v>
      </c>
      <c r="C13" s="158" t="s">
        <v>263</v>
      </c>
      <c r="D13" s="159">
        <f t="shared" ref="D13:Q13" si="1">D34+D93</f>
        <v>184.25450000000001</v>
      </c>
      <c r="E13" s="160">
        <f t="shared" si="1"/>
        <v>44.010300000000001</v>
      </c>
      <c r="F13" s="161">
        <f t="shared" si="1"/>
        <v>36.508519999999997</v>
      </c>
      <c r="G13" s="162">
        <f t="shared" si="1"/>
        <v>5.50129</v>
      </c>
      <c r="H13" s="163">
        <f t="shared" si="1"/>
        <v>2.0004900000000001</v>
      </c>
      <c r="I13" s="160">
        <f t="shared" si="1"/>
        <v>135.89873</v>
      </c>
      <c r="J13" s="161">
        <f t="shared" si="1"/>
        <v>33.092260000000003</v>
      </c>
      <c r="K13" s="162">
        <f t="shared" si="1"/>
        <v>96.061539999999994</v>
      </c>
      <c r="L13" s="162">
        <f t="shared" si="1"/>
        <v>6.7449300000000001</v>
      </c>
      <c r="M13" s="160">
        <f t="shared" si="1"/>
        <v>0</v>
      </c>
      <c r="N13" s="164">
        <f t="shared" si="1"/>
        <v>0</v>
      </c>
      <c r="O13" s="165">
        <f t="shared" si="1"/>
        <v>0</v>
      </c>
      <c r="P13" s="163">
        <f t="shared" si="1"/>
        <v>0</v>
      </c>
      <c r="Q13" s="160">
        <f t="shared" si="1"/>
        <v>4.3454699999999997</v>
      </c>
    </row>
    <row r="14" s="2" customFormat="1" ht="35.25" customHeight="1">
      <c r="B14" s="166" t="s">
        <v>107</v>
      </c>
      <c r="C14" s="167" t="s">
        <v>264</v>
      </c>
      <c r="D14" s="168">
        <f t="shared" ref="D14:Q14" si="2">D35+D94</f>
        <v>176.88902999999999</v>
      </c>
      <c r="E14" s="169">
        <f t="shared" si="2"/>
        <v>42.020299999999999</v>
      </c>
      <c r="F14" s="170">
        <f t="shared" si="2"/>
        <v>35.858519999999999</v>
      </c>
      <c r="G14" s="171">
        <f t="shared" si="2"/>
        <v>4.1612900000000002</v>
      </c>
      <c r="H14" s="172">
        <f t="shared" si="2"/>
        <v>2.0004900000000001</v>
      </c>
      <c r="I14" s="169">
        <f t="shared" si="2"/>
        <v>134.86873</v>
      </c>
      <c r="J14" s="170">
        <f t="shared" si="2"/>
        <v>33.092260000000003</v>
      </c>
      <c r="K14" s="171">
        <f t="shared" si="2"/>
        <v>95.461539999999999</v>
      </c>
      <c r="L14" s="171">
        <f t="shared" si="2"/>
        <v>6.3149300000000004</v>
      </c>
      <c r="M14" s="169">
        <f t="shared" si="2"/>
        <v>0</v>
      </c>
      <c r="N14" s="173">
        <f t="shared" si="2"/>
        <v>0</v>
      </c>
      <c r="O14" s="174">
        <f t="shared" si="2"/>
        <v>0</v>
      </c>
      <c r="P14" s="172">
        <f t="shared" si="2"/>
        <v>0</v>
      </c>
      <c r="Q14" s="169">
        <f t="shared" si="2"/>
        <v>0</v>
      </c>
      <c r="R14" s="175"/>
      <c r="S14" s="175"/>
    </row>
    <row r="15">
      <c r="B15" s="157" t="s">
        <v>265</v>
      </c>
      <c r="C15" s="158" t="s">
        <v>266</v>
      </c>
      <c r="D15" s="159">
        <f t="shared" ref="D15:Q15" si="3">D37</f>
        <v>14.007469999999998</v>
      </c>
      <c r="E15" s="160">
        <f t="shared" si="3"/>
        <v>0</v>
      </c>
      <c r="F15" s="161">
        <f t="shared" si="3"/>
        <v>0</v>
      </c>
      <c r="G15" s="162">
        <f t="shared" si="3"/>
        <v>0</v>
      </c>
      <c r="H15" s="163">
        <f t="shared" si="3"/>
        <v>0</v>
      </c>
      <c r="I15" s="160">
        <f t="shared" si="3"/>
        <v>14.007469999999998</v>
      </c>
      <c r="J15" s="161">
        <f t="shared" si="3"/>
        <v>0</v>
      </c>
      <c r="K15" s="162">
        <f t="shared" si="3"/>
        <v>8.8689699999999991</v>
      </c>
      <c r="L15" s="162">
        <f t="shared" si="3"/>
        <v>5.1384999999999996</v>
      </c>
      <c r="M15" s="160">
        <f t="shared" si="3"/>
        <v>0</v>
      </c>
      <c r="N15" s="164">
        <f t="shared" si="3"/>
        <v>0</v>
      </c>
      <c r="O15" s="165">
        <f t="shared" si="3"/>
        <v>0</v>
      </c>
      <c r="P15" s="163">
        <f t="shared" si="3"/>
        <v>0</v>
      </c>
      <c r="Q15" s="160">
        <f t="shared" si="3"/>
        <v>0</v>
      </c>
    </row>
    <row r="16">
      <c r="B16" s="157" t="s">
        <v>267</v>
      </c>
      <c r="C16" s="158" t="s">
        <v>268</v>
      </c>
      <c r="D16" s="159">
        <f t="shared" ref="D16:Q16" si="4">D45+D101+D198</f>
        <v>156.27989000000002</v>
      </c>
      <c r="E16" s="160">
        <f t="shared" si="4"/>
        <v>46.507947256331796</v>
      </c>
      <c r="F16" s="161">
        <f t="shared" si="4"/>
        <v>4.4412016659508158</v>
      </c>
      <c r="G16" s="162">
        <f t="shared" si="4"/>
        <v>2.0451504633014816</v>
      </c>
      <c r="H16" s="163">
        <f t="shared" si="4"/>
        <v>40.0215951270795</v>
      </c>
      <c r="I16" s="160">
        <f t="shared" si="4"/>
        <v>62.741006290449164</v>
      </c>
      <c r="J16" s="161">
        <f t="shared" si="4"/>
        <v>27.855940934100758</v>
      </c>
      <c r="K16" s="162">
        <f t="shared" si="4"/>
        <v>25.850547033194928</v>
      </c>
      <c r="L16" s="162">
        <f t="shared" si="4"/>
        <v>9.0345183231534829</v>
      </c>
      <c r="M16" s="160">
        <f t="shared" si="4"/>
        <v>1.2749490406795518</v>
      </c>
      <c r="N16" s="164">
        <f t="shared" si="4"/>
        <v>14.867448435014859</v>
      </c>
      <c r="O16" s="165">
        <f t="shared" si="4"/>
        <v>14.867448435014859</v>
      </c>
      <c r="P16" s="163">
        <f t="shared" si="4"/>
        <v>0</v>
      </c>
      <c r="Q16" s="160">
        <f t="shared" si="4"/>
        <v>30.888538977524632</v>
      </c>
    </row>
    <row r="17" s="2" customFormat="1">
      <c r="B17" s="176" t="s">
        <v>269</v>
      </c>
      <c r="C17" s="177" t="s">
        <v>270</v>
      </c>
      <c r="D17" s="178">
        <f t="shared" ref="D17:Q17" si="5">D46+D102+D199</f>
        <v>110.07549</v>
      </c>
      <c r="E17" s="179">
        <f t="shared" si="5"/>
        <v>45.941824691965031</v>
      </c>
      <c r="F17" s="180">
        <f t="shared" si="5"/>
        <v>4.1567733897821464</v>
      </c>
      <c r="G17" s="181">
        <f t="shared" si="5"/>
        <v>2.0141416189496617</v>
      </c>
      <c r="H17" s="182">
        <f t="shared" si="5"/>
        <v>39.770909683233221</v>
      </c>
      <c r="I17" s="179">
        <f t="shared" si="5"/>
        <v>50.471333751838941</v>
      </c>
      <c r="J17" s="180">
        <f t="shared" si="5"/>
        <v>26.456900133738948</v>
      </c>
      <c r="K17" s="181">
        <f t="shared" si="5"/>
        <v>19.316376960069</v>
      </c>
      <c r="L17" s="181">
        <f t="shared" si="5"/>
        <v>4.6980566580309917</v>
      </c>
      <c r="M17" s="179">
        <f t="shared" si="5"/>
        <v>1.2435703113465588</v>
      </c>
      <c r="N17" s="183">
        <f t="shared" si="5"/>
        <v>2.239285322390435</v>
      </c>
      <c r="O17" s="184">
        <f t="shared" si="5"/>
        <v>2.239285322390435</v>
      </c>
      <c r="P17" s="182">
        <f t="shared" si="5"/>
        <v>0</v>
      </c>
      <c r="Q17" s="179">
        <f t="shared" si="5"/>
        <v>10.179475922459044</v>
      </c>
      <c r="R17" s="175"/>
      <c r="S17" s="175"/>
    </row>
    <row r="18" s="2" customFormat="1">
      <c r="B18" s="176" t="s">
        <v>271</v>
      </c>
      <c r="C18" s="177" t="s">
        <v>272</v>
      </c>
      <c r="D18" s="178">
        <f t="shared" ref="D18:Q18" si="6">D49+D105+D202</f>
        <v>0</v>
      </c>
      <c r="E18" s="179">
        <f t="shared" si="6"/>
        <v>0</v>
      </c>
      <c r="F18" s="180">
        <f t="shared" si="6"/>
        <v>0</v>
      </c>
      <c r="G18" s="181">
        <f t="shared" si="6"/>
        <v>0</v>
      </c>
      <c r="H18" s="182">
        <f t="shared" si="6"/>
        <v>0</v>
      </c>
      <c r="I18" s="179">
        <f t="shared" si="6"/>
        <v>0</v>
      </c>
      <c r="J18" s="180">
        <f t="shared" si="6"/>
        <v>0</v>
      </c>
      <c r="K18" s="181">
        <f t="shared" si="6"/>
        <v>0</v>
      </c>
      <c r="L18" s="181">
        <f t="shared" si="6"/>
        <v>0</v>
      </c>
      <c r="M18" s="179">
        <f t="shared" si="6"/>
        <v>0</v>
      </c>
      <c r="N18" s="183">
        <f t="shared" si="6"/>
        <v>0</v>
      </c>
      <c r="O18" s="184">
        <f t="shared" si="6"/>
        <v>0</v>
      </c>
      <c r="P18" s="182">
        <f t="shared" si="6"/>
        <v>0</v>
      </c>
      <c r="Q18" s="179">
        <f t="shared" si="6"/>
        <v>0</v>
      </c>
      <c r="R18" s="175"/>
      <c r="S18" s="175"/>
    </row>
    <row r="19" s="2" customFormat="1">
      <c r="B19" s="185" t="s">
        <v>273</v>
      </c>
      <c r="C19" s="186" t="s">
        <v>274</v>
      </c>
      <c r="D19" s="187">
        <f t="shared" ref="D19:Q19" si="7">D47+D103+D200</f>
        <v>45.719899999999996</v>
      </c>
      <c r="E19" s="188">
        <f t="shared" si="7"/>
        <v>0.39291292589608817</v>
      </c>
      <c r="F19" s="189">
        <f t="shared" si="7"/>
        <v>0.26598184447622841</v>
      </c>
      <c r="G19" s="190">
        <f t="shared" si="7"/>
        <v>0.0073271128939320041</v>
      </c>
      <c r="H19" s="191">
        <f t="shared" si="7"/>
        <v>0.11960396852592778</v>
      </c>
      <c r="I19" s="188">
        <f t="shared" si="7"/>
        <v>11.9754306941234</v>
      </c>
      <c r="J19" s="189">
        <f t="shared" si="7"/>
        <v>1.210165474948911</v>
      </c>
      <c r="K19" s="190">
        <f t="shared" si="7"/>
        <v>6.451689664576989</v>
      </c>
      <c r="L19" s="190">
        <f t="shared" si="7"/>
        <v>4.3135755545974988</v>
      </c>
      <c r="M19" s="188">
        <f t="shared" si="7"/>
        <v>0.017781422593883697</v>
      </c>
      <c r="N19" s="192">
        <f t="shared" si="7"/>
        <v>12.627008628524834</v>
      </c>
      <c r="O19" s="193">
        <f t="shared" si="7"/>
        <v>12.627008628524834</v>
      </c>
      <c r="P19" s="191">
        <f t="shared" si="7"/>
        <v>0</v>
      </c>
      <c r="Q19" s="188">
        <f t="shared" si="7"/>
        <v>20.706766328861793</v>
      </c>
      <c r="R19" s="175"/>
      <c r="S19" s="175"/>
    </row>
    <row r="20">
      <c r="B20" s="157" t="s">
        <v>275</v>
      </c>
      <c r="C20" s="194" t="s">
        <v>276</v>
      </c>
      <c r="D20" s="159">
        <f t="shared" ref="D20:Q20" si="8">D52+D108+D205</f>
        <v>652.88480000000004</v>
      </c>
      <c r="E20" s="160">
        <f t="shared" si="8"/>
        <v>211.90537603234864</v>
      </c>
      <c r="F20" s="161">
        <f t="shared" si="8"/>
        <v>25.914668493551709</v>
      </c>
      <c r="G20" s="162">
        <f t="shared" si="8"/>
        <v>8.6893595369612964</v>
      </c>
      <c r="H20" s="163">
        <f t="shared" si="8"/>
        <v>177.30134800183566</v>
      </c>
      <c r="I20" s="160">
        <f t="shared" si="8"/>
        <v>365.4801066314638</v>
      </c>
      <c r="J20" s="161">
        <f t="shared" si="8"/>
        <v>183.4724638968076</v>
      </c>
      <c r="K20" s="162">
        <f t="shared" si="8"/>
        <v>145.942660620033</v>
      </c>
      <c r="L20" s="162">
        <f t="shared" si="8"/>
        <v>36.064982114623184</v>
      </c>
      <c r="M20" s="160">
        <f t="shared" si="8"/>
        <v>23.346078161085803</v>
      </c>
      <c r="N20" s="164">
        <f t="shared" si="8"/>
        <v>24.572856663795996</v>
      </c>
      <c r="O20" s="165">
        <f t="shared" si="8"/>
        <v>24.572856663795996</v>
      </c>
      <c r="P20" s="163">
        <f t="shared" si="8"/>
        <v>0</v>
      </c>
      <c r="Q20" s="160">
        <f t="shared" si="8"/>
        <v>27.580382511305782</v>
      </c>
    </row>
    <row r="21">
      <c r="B21" s="176" t="s">
        <v>277</v>
      </c>
      <c r="C21" s="195" t="s">
        <v>278</v>
      </c>
      <c r="D21" s="178">
        <f t="shared" ref="D21:Q21" si="9">D53+D109+D206</f>
        <v>563.37986000000001</v>
      </c>
      <c r="E21" s="179">
        <f t="shared" si="9"/>
        <v>185.47347244369456</v>
      </c>
      <c r="F21" s="180">
        <f t="shared" si="9"/>
        <v>22.937027795411737</v>
      </c>
      <c r="G21" s="181">
        <f t="shared" si="9"/>
        <v>7.5870866198671463</v>
      </c>
      <c r="H21" s="182">
        <f t="shared" si="9"/>
        <v>154.94935802841565</v>
      </c>
      <c r="I21" s="179">
        <f t="shared" si="9"/>
        <v>314.62551784656108</v>
      </c>
      <c r="J21" s="180">
        <f t="shared" si="9"/>
        <v>158.00030592155912</v>
      </c>
      <c r="K21" s="181">
        <f t="shared" si="9"/>
        <v>125.17688788152078</v>
      </c>
      <c r="L21" s="181">
        <f t="shared" si="9"/>
        <v>31.448324043481161</v>
      </c>
      <c r="M21" s="179">
        <f t="shared" si="9"/>
        <v>20.818509096132061</v>
      </c>
      <c r="N21" s="183">
        <f t="shared" si="9"/>
        <v>18.517645802159095</v>
      </c>
      <c r="O21" s="184">
        <f t="shared" si="9"/>
        <v>18.517645802159095</v>
      </c>
      <c r="P21" s="182">
        <f t="shared" si="9"/>
        <v>0</v>
      </c>
      <c r="Q21" s="179">
        <f t="shared" si="9"/>
        <v>23.944714811453267</v>
      </c>
    </row>
    <row r="22" ht="15.75">
      <c r="A22" s="196"/>
      <c r="B22" s="197" t="s">
        <v>279</v>
      </c>
      <c r="C22" s="198" t="s">
        <v>280</v>
      </c>
      <c r="D22" s="199">
        <f>D32+D33+D47+D69+D71+D75+D77+D78+D79+D81+D87+D88+D103+D122+D124+D128+D131+D132+D134+D140+D141+D200+D219+D221+D225+D227+D228+D229+D231+D238+D239+D130</f>
        <v>122.26030999999999</v>
      </c>
      <c r="E22" s="200">
        <f t="shared" ref="E22:Q22" si="10">E32+E33+E47+E69+E71+E75+E77+E78+E79+E81+E87+E88+E103+E122+E124+E128+E131+E132+E134+E140+E141+E200+E219+E221+E225+E227+E228+E229+E231+E238+E239+E130</f>
        <v>27.484530500572475</v>
      </c>
      <c r="F22" s="201">
        <f t="shared" si="10"/>
        <v>9.763664633449979</v>
      </c>
      <c r="G22" s="202">
        <f t="shared" si="10"/>
        <v>0.75995683348630083</v>
      </c>
      <c r="H22" s="203">
        <f t="shared" si="10"/>
        <v>16.960909033636199</v>
      </c>
      <c r="I22" s="200">
        <f t="shared" si="10"/>
        <v>60.165232673227123</v>
      </c>
      <c r="J22" s="201">
        <f t="shared" si="10"/>
        <v>7.8654019884097917</v>
      </c>
      <c r="K22" s="202">
        <f t="shared" si="10"/>
        <v>26.409500009057691</v>
      </c>
      <c r="L22" s="202">
        <f t="shared" si="10"/>
        <v>25.890330675759643</v>
      </c>
      <c r="M22" s="200">
        <f t="shared" si="10"/>
        <v>0.58267347334381348</v>
      </c>
      <c r="N22" s="204">
        <f t="shared" si="10"/>
        <v>12.877011622631871</v>
      </c>
      <c r="O22" s="205">
        <f t="shared" si="10"/>
        <v>12.877011622631871</v>
      </c>
      <c r="P22" s="203">
        <f t="shared" si="10"/>
        <v>0</v>
      </c>
      <c r="Q22" s="206">
        <f t="shared" si="10"/>
        <v>21.150861730224705</v>
      </c>
    </row>
    <row r="23" ht="16.5">
      <c r="A23" s="196"/>
      <c r="B23" s="207" t="s">
        <v>281</v>
      </c>
      <c r="C23" s="141" t="s">
        <v>282</v>
      </c>
      <c r="D23" s="208">
        <f t="shared" ref="D23:Q23" si="11">D29+D92+D190</f>
        <v>1587.6463070521975</v>
      </c>
      <c r="E23" s="207">
        <f t="shared" si="11"/>
        <v>489.65732930054048</v>
      </c>
      <c r="F23" s="209">
        <f t="shared" si="11"/>
        <v>150.99715950786489</v>
      </c>
      <c r="G23" s="210">
        <f t="shared" si="11"/>
        <v>23.354802036685157</v>
      </c>
      <c r="H23" s="211">
        <f t="shared" si="11"/>
        <v>315.30536775599046</v>
      </c>
      <c r="I23" s="207">
        <f t="shared" si="11"/>
        <v>891.8470654787352</v>
      </c>
      <c r="J23" s="209">
        <f t="shared" si="11"/>
        <v>360.96560995191248</v>
      </c>
      <c r="K23" s="210">
        <f t="shared" si="11"/>
        <v>402.89726641530308</v>
      </c>
      <c r="L23" s="210">
        <f t="shared" si="11"/>
        <v>127.9841891115198</v>
      </c>
      <c r="M23" s="207">
        <f t="shared" si="11"/>
        <v>46.80977577780083</v>
      </c>
      <c r="N23" s="212">
        <f t="shared" si="11"/>
        <v>58.071145427632473</v>
      </c>
      <c r="O23" s="213">
        <f t="shared" si="11"/>
        <v>58.071145427632473</v>
      </c>
      <c r="P23" s="211">
        <f t="shared" si="11"/>
        <v>0</v>
      </c>
      <c r="Q23" s="214">
        <f t="shared" si="11"/>
        <v>101.26099106748859</v>
      </c>
      <c r="T23" s="127"/>
      <c r="U23" s="215"/>
      <c r="V23" s="3"/>
    </row>
    <row r="24">
      <c r="B24" s="216" t="s">
        <v>283</v>
      </c>
      <c r="C24" s="217" t="s">
        <v>284</v>
      </c>
      <c r="D24" s="159">
        <f t="shared" ref="D24:D31" si="12">E24+I24+M24+N24+Q24</f>
        <v>1332.6017470521979</v>
      </c>
      <c r="E24" s="160">
        <f t="shared" ref="E24:Q24" si="13">SUM(E25:E27)</f>
        <v>403.59696930054054</v>
      </c>
      <c r="F24" s="161">
        <f t="shared" si="13"/>
        <v>71.098579507864883</v>
      </c>
      <c r="G24" s="162">
        <f t="shared" si="13"/>
        <v>19.193512036685156</v>
      </c>
      <c r="H24" s="163">
        <f t="shared" si="13"/>
        <v>313.30487775599045</v>
      </c>
      <c r="I24" s="160">
        <f t="shared" si="13"/>
        <v>723.09386547873532</v>
      </c>
      <c r="J24" s="161">
        <f t="shared" si="13"/>
        <v>327.87334995191247</v>
      </c>
      <c r="K24" s="162">
        <f t="shared" si="13"/>
        <v>278.68975641530301</v>
      </c>
      <c r="L24" s="162">
        <f t="shared" si="13"/>
        <v>116.5307591115198</v>
      </c>
      <c r="M24" s="160">
        <f t="shared" si="13"/>
        <v>46.578775777800828</v>
      </c>
      <c r="N24" s="164">
        <f t="shared" si="13"/>
        <v>58.071145427632473</v>
      </c>
      <c r="O24" s="165">
        <f t="shared" si="13"/>
        <v>58.071145427632473</v>
      </c>
      <c r="P24" s="163">
        <f t="shared" si="13"/>
        <v>0</v>
      </c>
      <c r="Q24" s="216">
        <f t="shared" si="13"/>
        <v>101.26099106748859</v>
      </c>
      <c r="T24" s="127"/>
      <c r="U24" s="127"/>
      <c r="V24" s="218"/>
    </row>
    <row r="25">
      <c r="B25" s="219" t="s">
        <v>285</v>
      </c>
      <c r="C25" s="220" t="s">
        <v>286</v>
      </c>
      <c r="D25" s="221">
        <f t="shared" si="12"/>
        <v>809.28342137966604</v>
      </c>
      <c r="E25" s="219">
        <f t="shared" ref="E25:E30" si="14">SUM(F25:H25)</f>
        <v>232.86680139197506</v>
      </c>
      <c r="F25" s="222">
        <f>F29-F30-F31-F35-F38-F39-F59-F60-F91</f>
        <v>46.599777341954891</v>
      </c>
      <c r="G25" s="223">
        <f>G29-G30-G31-G35-G38-G39-G59-G60-G91</f>
        <v>3.9354574124113499</v>
      </c>
      <c r="H25" s="224">
        <f>H29-H30-H31-H35-H38-H39-H59-H60-H91</f>
        <v>182.3315666376088</v>
      </c>
      <c r="I25" s="219">
        <f t="shared" ref="I25:I57" si="15">SUM(J25:L25)</f>
        <v>424.64431135044742</v>
      </c>
      <c r="J25" s="222">
        <f t="shared" ref="J25:Q25" si="16">J29-J30-J31-J35-J38-J39-J59-J60-J91</f>
        <v>166.91369144579446</v>
      </c>
      <c r="K25" s="223">
        <f t="shared" si="16"/>
        <v>177.95723250399385</v>
      </c>
      <c r="L25" s="223">
        <f t="shared" si="16"/>
        <v>79.773387400659061</v>
      </c>
      <c r="M25" s="219">
        <f t="shared" si="16"/>
        <v>29.829777125013397</v>
      </c>
      <c r="N25" s="225">
        <f>SUM(O25:P25)</f>
        <v>44.491683178896899</v>
      </c>
      <c r="O25" s="226">
        <f t="shared" si="16"/>
        <v>44.491683178896899</v>
      </c>
      <c r="P25" s="224">
        <f t="shared" si="16"/>
        <v>0</v>
      </c>
      <c r="Q25" s="219">
        <f t="shared" si="16"/>
        <v>77.450848333333326</v>
      </c>
      <c r="T25" s="127"/>
      <c r="U25" s="127"/>
      <c r="V25" s="218"/>
    </row>
    <row r="26">
      <c r="B26" s="219" t="s">
        <v>287</v>
      </c>
      <c r="C26" s="227" t="s">
        <v>288</v>
      </c>
      <c r="D26" s="228">
        <f t="shared" si="12"/>
        <v>223.94582707530947</v>
      </c>
      <c r="E26" s="229">
        <f t="shared" si="14"/>
        <v>80.061043848775029</v>
      </c>
      <c r="F26" s="230">
        <f>F92-F94-F143</f>
        <v>8.5263186830791433</v>
      </c>
      <c r="G26" s="231">
        <f>G92-G94-G143</f>
        <v>10.946181502398616</v>
      </c>
      <c r="H26" s="232">
        <f>H92-H94-H143</f>
        <v>60.588543663297273</v>
      </c>
      <c r="I26" s="229">
        <f t="shared" si="15"/>
        <v>136.00460933698156</v>
      </c>
      <c r="J26" s="230">
        <f t="shared" ref="J26:Q26" si="17">J92-J94-J143</f>
        <v>87.302045332734778</v>
      </c>
      <c r="K26" s="231">
        <f t="shared" si="17"/>
        <v>38.12413479876475</v>
      </c>
      <c r="L26" s="231">
        <f t="shared" si="17"/>
        <v>10.578429205482033</v>
      </c>
      <c r="M26" s="229">
        <f t="shared" si="17"/>
        <v>6.2849537743787502</v>
      </c>
      <c r="N26" s="233">
        <f>SUM(O26:P26)</f>
        <v>0.53362620542440475</v>
      </c>
      <c r="O26" s="234">
        <f t="shared" si="17"/>
        <v>0.53362620542440475</v>
      </c>
      <c r="P26" s="232">
        <f t="shared" si="17"/>
        <v>0</v>
      </c>
      <c r="Q26" s="229">
        <f t="shared" si="17"/>
        <v>1.0615939097497051</v>
      </c>
    </row>
    <row r="27" ht="15.75">
      <c r="B27" s="219" t="s">
        <v>289</v>
      </c>
      <c r="C27" s="235" t="s">
        <v>290</v>
      </c>
      <c r="D27" s="236">
        <f t="shared" si="12"/>
        <v>299.3724985972222</v>
      </c>
      <c r="E27" s="237">
        <f t="shared" si="14"/>
        <v>90.669124059790434</v>
      </c>
      <c r="F27" s="238">
        <f>F190</f>
        <v>15.972483482830857</v>
      </c>
      <c r="G27" s="239">
        <f>G190</f>
        <v>4.311873121875192</v>
      </c>
      <c r="H27" s="240">
        <f>H190</f>
        <v>70.384767455084386</v>
      </c>
      <c r="I27" s="237">
        <f t="shared" si="15"/>
        <v>162.44494479130637</v>
      </c>
      <c r="J27" s="238">
        <f t="shared" ref="J27:Q27" si="18">J190</f>
        <v>73.657613173383226</v>
      </c>
      <c r="K27" s="239">
        <f t="shared" si="18"/>
        <v>62.608389112544444</v>
      </c>
      <c r="L27" s="239">
        <f t="shared" si="18"/>
        <v>26.178942505378703</v>
      </c>
      <c r="M27" s="237">
        <f t="shared" si="18"/>
        <v>10.464044878408679</v>
      </c>
      <c r="N27" s="241">
        <f>SUM(O27:P27)</f>
        <v>13.045836043311166</v>
      </c>
      <c r="O27" s="242">
        <f t="shared" si="18"/>
        <v>13.045836043311166</v>
      </c>
      <c r="P27" s="240">
        <f t="shared" si="18"/>
        <v>0</v>
      </c>
      <c r="Q27" s="237">
        <f t="shared" si="18"/>
        <v>22.748548824405553</v>
      </c>
    </row>
    <row r="28" ht="15.75">
      <c r="B28" s="216" t="s">
        <v>291</v>
      </c>
      <c r="C28" s="217" t="s">
        <v>292</v>
      </c>
      <c r="D28" s="208">
        <f t="shared" si="12"/>
        <v>255.04455999999999</v>
      </c>
      <c r="E28" s="207">
        <f t="shared" si="14"/>
        <v>86.060359999999989</v>
      </c>
      <c r="F28" s="209">
        <f>F30+F31+F35+F38+F39+F59+F60+F91+F94+F143</f>
        <v>79.898579999999995</v>
      </c>
      <c r="G28" s="210">
        <f>G30+G31+G35+G38+G39+G59+G60+G91+G94+G143</f>
        <v>4.1612900000000002</v>
      </c>
      <c r="H28" s="211">
        <f>H30+H31+H35+H38+H39+H59+H60+H91+H94+H143</f>
        <v>2.0004900000000001</v>
      </c>
      <c r="I28" s="207">
        <f t="shared" si="15"/>
        <v>168.75319999999999</v>
      </c>
      <c r="J28" s="209">
        <f t="shared" ref="J28:Q28" si="19">J30+J31+J35+J38+J39+J59+J60+J91+J94+J143</f>
        <v>33.092260000000003</v>
      </c>
      <c r="K28" s="210">
        <f t="shared" si="19"/>
        <v>124.20751</v>
      </c>
      <c r="L28" s="210">
        <f t="shared" si="19"/>
        <v>11.453430000000001</v>
      </c>
      <c r="M28" s="207">
        <f t="shared" si="19"/>
        <v>0.23100000000000001</v>
      </c>
      <c r="N28" s="212">
        <f>SUM(O28:P28)</f>
        <v>0</v>
      </c>
      <c r="O28" s="213">
        <f t="shared" si="19"/>
        <v>0</v>
      </c>
      <c r="P28" s="211">
        <f t="shared" si="19"/>
        <v>0</v>
      </c>
      <c r="Q28" s="207">
        <f t="shared" si="19"/>
        <v>0</v>
      </c>
    </row>
    <row r="29" ht="45" customHeight="1">
      <c r="B29" s="140" t="s">
        <v>110</v>
      </c>
      <c r="C29" s="141" t="s">
        <v>293</v>
      </c>
      <c r="D29" s="243">
        <f t="shared" si="12"/>
        <v>1064.327981379666</v>
      </c>
      <c r="E29" s="140">
        <f t="shared" si="14"/>
        <v>318.92716139197506</v>
      </c>
      <c r="F29" s="244">
        <f>F30+F31+F34+F37+F40+F43+F45+F51+F52+F58+F65+F68+F83+F84</f>
        <v>126.49835734195489</v>
      </c>
      <c r="G29" s="245">
        <f>G30+G31+G34+G37+G40+G43+G45+G51+G52+G58+G65+G68+G83+G84</f>
        <v>8.0967474124113501</v>
      </c>
      <c r="H29" s="246">
        <f>H30+H31+H34+H37+H40+H43+H45+H51+H52+H58+H65+H68+H83+H84</f>
        <v>184.33205663760882</v>
      </c>
      <c r="I29" s="140">
        <f t="shared" si="15"/>
        <v>593.3975113504473</v>
      </c>
      <c r="J29" s="244">
        <f t="shared" ref="J29:Q29" si="20">J30+J31+J34+J37+J40+J43+J45+J51+J52+J58+J65+J68+J83+J84</f>
        <v>200.00595144579447</v>
      </c>
      <c r="K29" s="245">
        <f t="shared" si="20"/>
        <v>302.16474250399386</v>
      </c>
      <c r="L29" s="245">
        <f t="shared" si="20"/>
        <v>91.226817400659058</v>
      </c>
      <c r="M29" s="140">
        <f t="shared" si="20"/>
        <v>30.060777125013399</v>
      </c>
      <c r="N29" s="247">
        <f>SUM(O29:P29)</f>
        <v>44.491683178896899</v>
      </c>
      <c r="O29" s="248">
        <f t="shared" si="20"/>
        <v>44.491683178896899</v>
      </c>
      <c r="P29" s="246">
        <f t="shared" si="20"/>
        <v>0</v>
      </c>
      <c r="Q29" s="140">
        <f t="shared" si="20"/>
        <v>77.450848333333326</v>
      </c>
      <c r="R29" s="249"/>
      <c r="S29" s="249"/>
      <c r="T29" s="218"/>
    </row>
    <row r="30">
      <c r="B30" s="149" t="s">
        <v>112</v>
      </c>
      <c r="C30" s="150" t="s">
        <v>261</v>
      </c>
      <c r="D30" s="151">
        <f t="shared" si="12"/>
        <v>0</v>
      </c>
      <c r="E30" s="152">
        <f t="shared" si="14"/>
        <v>0</v>
      </c>
      <c r="F30" s="250">
        <v>0</v>
      </c>
      <c r="G30" s="251">
        <v>0</v>
      </c>
      <c r="H30" s="252">
        <v>0</v>
      </c>
      <c r="I30" s="152">
        <f t="shared" si="15"/>
        <v>0</v>
      </c>
      <c r="J30" s="250">
        <v>0</v>
      </c>
      <c r="K30" s="251">
        <v>0</v>
      </c>
      <c r="L30" s="251">
        <v>0</v>
      </c>
      <c r="M30" s="253">
        <v>0</v>
      </c>
      <c r="N30" s="160">
        <f t="shared" ref="N30:N50" si="21">SUM(O30:P30)</f>
        <v>0</v>
      </c>
      <c r="O30" s="254">
        <v>0</v>
      </c>
      <c r="P30" s="252">
        <v>0</v>
      </c>
      <c r="Q30" s="255">
        <v>0</v>
      </c>
    </row>
    <row r="31">
      <c r="B31" s="157" t="s">
        <v>121</v>
      </c>
      <c r="C31" s="256" t="s">
        <v>262</v>
      </c>
      <c r="D31" s="159">
        <f t="shared" si="12"/>
        <v>0</v>
      </c>
      <c r="E31" s="160">
        <v>0</v>
      </c>
      <c r="F31" s="161">
        <f>SUM(F32:F33)</f>
        <v>0</v>
      </c>
      <c r="G31" s="162">
        <f>SUM(G32:G33)</f>
        <v>0</v>
      </c>
      <c r="H31" s="163">
        <f>SUM(H32:H33)</f>
        <v>0</v>
      </c>
      <c r="I31" s="160">
        <f t="shared" si="15"/>
        <v>0</v>
      </c>
      <c r="J31" s="161">
        <f t="shared" ref="J31:Q31" si="22">SUM(J32:J33)</f>
        <v>0</v>
      </c>
      <c r="K31" s="162">
        <f t="shared" si="22"/>
        <v>0</v>
      </c>
      <c r="L31" s="162">
        <f t="shared" si="22"/>
        <v>0</v>
      </c>
      <c r="M31" s="159">
        <f t="shared" si="22"/>
        <v>0</v>
      </c>
      <c r="N31" s="160">
        <f t="shared" si="21"/>
        <v>0</v>
      </c>
      <c r="O31" s="165">
        <f t="shared" si="22"/>
        <v>0</v>
      </c>
      <c r="P31" s="163">
        <f t="shared" si="22"/>
        <v>0</v>
      </c>
      <c r="Q31" s="160">
        <f t="shared" si="22"/>
        <v>0</v>
      </c>
    </row>
    <row r="32">
      <c r="B32" s="176" t="s">
        <v>123</v>
      </c>
      <c r="C32" s="177" t="s">
        <v>262</v>
      </c>
      <c r="D32" s="221">
        <f>I32+M32</f>
        <v>0</v>
      </c>
      <c r="E32" s="257">
        <v>0</v>
      </c>
      <c r="F32" s="258">
        <v>0</v>
      </c>
      <c r="G32" s="98">
        <v>0</v>
      </c>
      <c r="H32" s="259">
        <v>0</v>
      </c>
      <c r="I32" s="219">
        <f t="shared" si="15"/>
        <v>0</v>
      </c>
      <c r="J32" s="258">
        <v>0</v>
      </c>
      <c r="K32" s="98">
        <v>0</v>
      </c>
      <c r="L32" s="98">
        <v>0</v>
      </c>
      <c r="M32" s="260">
        <v>0</v>
      </c>
      <c r="N32" s="219">
        <f t="shared" si="21"/>
        <v>0</v>
      </c>
      <c r="O32" s="261">
        <v>0</v>
      </c>
      <c r="P32" s="259">
        <v>0</v>
      </c>
      <c r="Q32" s="257">
        <v>0</v>
      </c>
    </row>
    <row r="33">
      <c r="B33" s="176" t="s">
        <v>125</v>
      </c>
      <c r="C33" s="177" t="s">
        <v>294</v>
      </c>
      <c r="D33" s="221">
        <f>I33+M33</f>
        <v>0</v>
      </c>
      <c r="E33" s="257">
        <v>0</v>
      </c>
      <c r="F33" s="258">
        <v>0</v>
      </c>
      <c r="G33" s="98">
        <v>0</v>
      </c>
      <c r="H33" s="259">
        <v>0</v>
      </c>
      <c r="I33" s="219">
        <f t="shared" si="15"/>
        <v>0</v>
      </c>
      <c r="J33" s="258">
        <v>0</v>
      </c>
      <c r="K33" s="98">
        <v>0</v>
      </c>
      <c r="L33" s="98">
        <v>0</v>
      </c>
      <c r="M33" s="260">
        <v>0</v>
      </c>
      <c r="N33" s="219">
        <f t="shared" si="21"/>
        <v>0</v>
      </c>
      <c r="O33" s="261">
        <v>0</v>
      </c>
      <c r="P33" s="259">
        <v>0</v>
      </c>
      <c r="Q33" s="257">
        <v>0</v>
      </c>
    </row>
    <row r="34">
      <c r="B34" s="157" t="s">
        <v>295</v>
      </c>
      <c r="C34" s="256" t="s">
        <v>296</v>
      </c>
      <c r="D34" s="159">
        <f t="shared" ref="D34:D91" si="23">E34+I34+M34+N34+Q34</f>
        <v>184.25450000000001</v>
      </c>
      <c r="E34" s="160">
        <f>E35+E36</f>
        <v>44.010300000000001</v>
      </c>
      <c r="F34" s="161">
        <f>F35+F36</f>
        <v>36.508519999999997</v>
      </c>
      <c r="G34" s="162">
        <f>G35+G36</f>
        <v>5.50129</v>
      </c>
      <c r="H34" s="163">
        <f>H35+H36</f>
        <v>2.0004900000000001</v>
      </c>
      <c r="I34" s="160">
        <f t="shared" si="15"/>
        <v>135.89873</v>
      </c>
      <c r="J34" s="161">
        <f t="shared" ref="J34:Q34" si="24">SUM(J35:J36)</f>
        <v>33.092260000000003</v>
      </c>
      <c r="K34" s="162">
        <f t="shared" si="24"/>
        <v>96.061539999999994</v>
      </c>
      <c r="L34" s="162">
        <f t="shared" si="24"/>
        <v>6.7449300000000001</v>
      </c>
      <c r="M34" s="159">
        <f t="shared" si="24"/>
        <v>0</v>
      </c>
      <c r="N34" s="160">
        <f t="shared" si="21"/>
        <v>0</v>
      </c>
      <c r="O34" s="165">
        <f t="shared" si="24"/>
        <v>0</v>
      </c>
      <c r="P34" s="163">
        <f t="shared" si="24"/>
        <v>0</v>
      </c>
      <c r="Q34" s="160">
        <f t="shared" si="24"/>
        <v>4.3454699999999997</v>
      </c>
      <c r="T34" s="218"/>
    </row>
    <row r="35" ht="33" customHeight="1">
      <c r="B35" s="176" t="s">
        <v>297</v>
      </c>
      <c r="C35" s="177" t="s">
        <v>264</v>
      </c>
      <c r="D35" s="221">
        <f t="shared" si="23"/>
        <v>176.88902999999999</v>
      </c>
      <c r="E35" s="219">
        <f t="shared" ref="E35:E99" si="25">SUM(F35:H35)</f>
        <v>42.020299999999999</v>
      </c>
      <c r="F35" s="258">
        <v>35.858519999999999</v>
      </c>
      <c r="G35" s="98">
        <v>4.1612900000000002</v>
      </c>
      <c r="H35" s="259">
        <v>2.0004900000000001</v>
      </c>
      <c r="I35" s="219">
        <f t="shared" si="15"/>
        <v>134.86873</v>
      </c>
      <c r="J35" s="258">
        <v>33.092260000000003</v>
      </c>
      <c r="K35" s="98">
        <v>95.461539999999999</v>
      </c>
      <c r="L35" s="98">
        <v>6.3149300000000004</v>
      </c>
      <c r="M35" s="260">
        <v>0</v>
      </c>
      <c r="N35" s="219">
        <f t="shared" si="21"/>
        <v>0</v>
      </c>
      <c r="O35" s="261">
        <v>0</v>
      </c>
      <c r="P35" s="259">
        <v>0</v>
      </c>
      <c r="Q35" s="257">
        <v>0</v>
      </c>
    </row>
    <row r="36" ht="26.25" customHeight="1">
      <c r="B36" s="176" t="s">
        <v>298</v>
      </c>
      <c r="C36" s="177" t="s">
        <v>299</v>
      </c>
      <c r="D36" s="221">
        <f t="shared" si="23"/>
        <v>7.3654700000000002</v>
      </c>
      <c r="E36" s="219">
        <f t="shared" si="25"/>
        <v>1.9900000000000002</v>
      </c>
      <c r="F36" s="258">
        <v>0.65000000000000002</v>
      </c>
      <c r="G36" s="262">
        <v>1.3400000000000001</v>
      </c>
      <c r="H36" s="263">
        <v>0</v>
      </c>
      <c r="I36" s="219">
        <f t="shared" si="15"/>
        <v>1.03</v>
      </c>
      <c r="J36" s="264">
        <v>0</v>
      </c>
      <c r="K36" s="262">
        <v>0.59999999999999998</v>
      </c>
      <c r="L36" s="262">
        <v>0.42999999999999999</v>
      </c>
      <c r="M36" s="260">
        <v>0</v>
      </c>
      <c r="N36" s="219">
        <f t="shared" si="21"/>
        <v>0</v>
      </c>
      <c r="O36" s="261">
        <v>0</v>
      </c>
      <c r="P36" s="259">
        <v>0</v>
      </c>
      <c r="Q36" s="257">
        <v>4.3454699999999997</v>
      </c>
    </row>
    <row r="37">
      <c r="B37" s="157" t="s">
        <v>300</v>
      </c>
      <c r="C37" s="256" t="s">
        <v>266</v>
      </c>
      <c r="D37" s="159">
        <f t="shared" si="23"/>
        <v>14.007469999999998</v>
      </c>
      <c r="E37" s="160">
        <f t="shared" si="25"/>
        <v>0</v>
      </c>
      <c r="F37" s="161">
        <f>F38</f>
        <v>0</v>
      </c>
      <c r="G37" s="162">
        <f>G38</f>
        <v>0</v>
      </c>
      <c r="H37" s="163">
        <f>H38</f>
        <v>0</v>
      </c>
      <c r="I37" s="160">
        <f t="shared" si="15"/>
        <v>14.007469999999998</v>
      </c>
      <c r="J37" s="161">
        <f t="shared" ref="J37:Q37" si="26">SUM(J38:J39)</f>
        <v>0</v>
      </c>
      <c r="K37" s="162">
        <f t="shared" si="26"/>
        <v>8.8689699999999991</v>
      </c>
      <c r="L37" s="162">
        <f t="shared" si="26"/>
        <v>5.1384999999999996</v>
      </c>
      <c r="M37" s="159">
        <f t="shared" si="26"/>
        <v>0</v>
      </c>
      <c r="N37" s="160">
        <f t="shared" si="21"/>
        <v>0</v>
      </c>
      <c r="O37" s="165">
        <f t="shared" si="26"/>
        <v>0</v>
      </c>
      <c r="P37" s="163">
        <f t="shared" si="26"/>
        <v>0</v>
      </c>
      <c r="Q37" s="160">
        <f t="shared" si="26"/>
        <v>0</v>
      </c>
    </row>
    <row r="38">
      <c r="B38" s="176" t="s">
        <v>301</v>
      </c>
      <c r="C38" s="177" t="s">
        <v>302</v>
      </c>
      <c r="D38" s="221">
        <f t="shared" si="23"/>
        <v>14.007469999999998</v>
      </c>
      <c r="E38" s="219">
        <f t="shared" si="25"/>
        <v>0</v>
      </c>
      <c r="F38" s="264">
        <v>0</v>
      </c>
      <c r="G38" s="262">
        <v>0</v>
      </c>
      <c r="H38" s="263">
        <v>0</v>
      </c>
      <c r="I38" s="219">
        <f t="shared" si="15"/>
        <v>14.007469999999998</v>
      </c>
      <c r="J38" s="264">
        <v>0</v>
      </c>
      <c r="K38" s="262">
        <v>8.8689699999999991</v>
      </c>
      <c r="L38" s="262">
        <v>5.1384999999999996</v>
      </c>
      <c r="M38" s="265">
        <v>0</v>
      </c>
      <c r="N38" s="219">
        <f t="shared" si="21"/>
        <v>0</v>
      </c>
      <c r="O38" s="261">
        <v>0</v>
      </c>
      <c r="P38" s="259">
        <v>0</v>
      </c>
      <c r="Q38" s="257">
        <v>0</v>
      </c>
    </row>
    <row r="39">
      <c r="B39" s="176" t="s">
        <v>303</v>
      </c>
      <c r="C39" s="177" t="s">
        <v>304</v>
      </c>
      <c r="D39" s="221">
        <f t="shared" si="23"/>
        <v>0</v>
      </c>
      <c r="E39" s="219">
        <f t="shared" si="25"/>
        <v>0</v>
      </c>
      <c r="F39" s="264">
        <v>0</v>
      </c>
      <c r="G39" s="262">
        <v>0</v>
      </c>
      <c r="H39" s="263">
        <v>0</v>
      </c>
      <c r="I39" s="219">
        <f t="shared" si="15"/>
        <v>0</v>
      </c>
      <c r="J39" s="264">
        <v>0</v>
      </c>
      <c r="K39" s="262">
        <v>0</v>
      </c>
      <c r="L39" s="262">
        <v>0</v>
      </c>
      <c r="M39" s="265">
        <v>0</v>
      </c>
      <c r="N39" s="219">
        <f t="shared" si="21"/>
        <v>0</v>
      </c>
      <c r="O39" s="261">
        <v>0</v>
      </c>
      <c r="P39" s="259">
        <v>0</v>
      </c>
      <c r="Q39" s="257">
        <v>0</v>
      </c>
    </row>
    <row r="40">
      <c r="B40" s="157" t="s">
        <v>305</v>
      </c>
      <c r="C40" s="256" t="s">
        <v>306</v>
      </c>
      <c r="D40" s="159">
        <f t="shared" si="23"/>
        <v>28.521159999999998</v>
      </c>
      <c r="E40" s="160">
        <f t="shared" si="25"/>
        <v>0</v>
      </c>
      <c r="F40" s="161">
        <f>SUM(F41:F42)</f>
        <v>0</v>
      </c>
      <c r="G40" s="162">
        <f>SUM(G41:G42)</f>
        <v>0</v>
      </c>
      <c r="H40" s="163">
        <f>SUM(H41:H42)</f>
        <v>0</v>
      </c>
      <c r="I40" s="160">
        <f t="shared" si="15"/>
        <v>6.1365600000000002</v>
      </c>
      <c r="J40" s="161">
        <f t="shared" ref="J40:Q40" si="27">SUM(J41:J42)</f>
        <v>0</v>
      </c>
      <c r="K40" s="162">
        <f t="shared" si="27"/>
        <v>0</v>
      </c>
      <c r="L40" s="162">
        <f t="shared" si="27"/>
        <v>6.1365600000000002</v>
      </c>
      <c r="M40" s="159">
        <f t="shared" si="27"/>
        <v>0</v>
      </c>
      <c r="N40" s="160">
        <f t="shared" si="21"/>
        <v>2.1835399999999998</v>
      </c>
      <c r="O40" s="165">
        <f t="shared" si="27"/>
        <v>2.1835399999999998</v>
      </c>
      <c r="P40" s="163">
        <f t="shared" si="27"/>
        <v>0</v>
      </c>
      <c r="Q40" s="160">
        <f t="shared" si="27"/>
        <v>20.201059999999998</v>
      </c>
    </row>
    <row r="41" ht="31.5" customHeight="1">
      <c r="B41" s="176" t="s">
        <v>307</v>
      </c>
      <c r="C41" s="177" t="s">
        <v>308</v>
      </c>
      <c r="D41" s="221">
        <f t="shared" si="23"/>
        <v>28.521159999999998</v>
      </c>
      <c r="E41" s="219">
        <f t="shared" si="25"/>
        <v>0</v>
      </c>
      <c r="F41" s="258">
        <v>0</v>
      </c>
      <c r="G41" s="98">
        <v>0</v>
      </c>
      <c r="H41" s="259">
        <v>0</v>
      </c>
      <c r="I41" s="219">
        <f t="shared" si="15"/>
        <v>6.1365600000000002</v>
      </c>
      <c r="J41" s="258">
        <v>0</v>
      </c>
      <c r="K41" s="98">
        <v>0</v>
      </c>
      <c r="L41" s="98">
        <v>6.1365600000000002</v>
      </c>
      <c r="M41" s="260">
        <v>0</v>
      </c>
      <c r="N41" s="219">
        <f t="shared" si="21"/>
        <v>2.1835399999999998</v>
      </c>
      <c r="O41" s="261">
        <v>2.1835399999999998</v>
      </c>
      <c r="P41" s="259">
        <v>0</v>
      </c>
      <c r="Q41" s="257">
        <v>20.201059999999998</v>
      </c>
    </row>
    <row r="42">
      <c r="B42" s="176" t="s">
        <v>309</v>
      </c>
      <c r="C42" s="177" t="s">
        <v>310</v>
      </c>
      <c r="D42" s="221">
        <f t="shared" si="23"/>
        <v>0</v>
      </c>
      <c r="E42" s="219">
        <f t="shared" si="25"/>
        <v>0</v>
      </c>
      <c r="F42" s="258">
        <v>0</v>
      </c>
      <c r="G42" s="98">
        <v>0</v>
      </c>
      <c r="H42" s="259">
        <v>0</v>
      </c>
      <c r="I42" s="219">
        <f t="shared" si="15"/>
        <v>0</v>
      </c>
      <c r="J42" s="258">
        <v>0</v>
      </c>
      <c r="K42" s="98">
        <v>0</v>
      </c>
      <c r="L42" s="98">
        <v>0</v>
      </c>
      <c r="M42" s="260">
        <v>0</v>
      </c>
      <c r="N42" s="219">
        <f t="shared" si="21"/>
        <v>0</v>
      </c>
      <c r="O42" s="261">
        <v>0</v>
      </c>
      <c r="P42" s="259">
        <v>0</v>
      </c>
      <c r="Q42" s="257">
        <v>0</v>
      </c>
    </row>
    <row r="43">
      <c r="B43" s="157" t="s">
        <v>311</v>
      </c>
      <c r="C43" s="256" t="s">
        <v>312</v>
      </c>
      <c r="D43" s="159">
        <f t="shared" si="23"/>
        <v>0</v>
      </c>
      <c r="E43" s="160">
        <f t="shared" si="25"/>
        <v>0</v>
      </c>
      <c r="F43" s="161">
        <f>F44</f>
        <v>0</v>
      </c>
      <c r="G43" s="162">
        <f>G44</f>
        <v>0</v>
      </c>
      <c r="H43" s="163">
        <f>H44</f>
        <v>0</v>
      </c>
      <c r="I43" s="160">
        <f t="shared" si="15"/>
        <v>0</v>
      </c>
      <c r="J43" s="161">
        <f t="shared" ref="J43:Q43" si="28">J44</f>
        <v>0</v>
      </c>
      <c r="K43" s="162">
        <f t="shared" si="28"/>
        <v>0</v>
      </c>
      <c r="L43" s="162">
        <f t="shared" si="28"/>
        <v>0</v>
      </c>
      <c r="M43" s="159">
        <f t="shared" si="28"/>
        <v>0</v>
      </c>
      <c r="N43" s="160">
        <f t="shared" si="21"/>
        <v>0</v>
      </c>
      <c r="O43" s="165">
        <f t="shared" si="28"/>
        <v>0</v>
      </c>
      <c r="P43" s="163">
        <f t="shared" si="28"/>
        <v>0</v>
      </c>
      <c r="Q43" s="160">
        <f t="shared" si="28"/>
        <v>0</v>
      </c>
    </row>
    <row r="44">
      <c r="B44" s="176" t="s">
        <v>313</v>
      </c>
      <c r="C44" s="177" t="s">
        <v>314</v>
      </c>
      <c r="D44" s="221">
        <f t="shared" si="23"/>
        <v>0</v>
      </c>
      <c r="E44" s="219">
        <f t="shared" si="25"/>
        <v>0</v>
      </c>
      <c r="F44" s="258">
        <v>0</v>
      </c>
      <c r="G44" s="98">
        <v>0</v>
      </c>
      <c r="H44" s="259">
        <v>0</v>
      </c>
      <c r="I44" s="219">
        <f t="shared" si="15"/>
        <v>0</v>
      </c>
      <c r="J44" s="258">
        <v>0</v>
      </c>
      <c r="K44" s="98">
        <v>0</v>
      </c>
      <c r="L44" s="98">
        <v>0</v>
      </c>
      <c r="M44" s="260">
        <v>0</v>
      </c>
      <c r="N44" s="219">
        <f t="shared" si="21"/>
        <v>0</v>
      </c>
      <c r="O44" s="261">
        <v>0</v>
      </c>
      <c r="P44" s="259">
        <v>0</v>
      </c>
      <c r="Q44" s="257">
        <v>0</v>
      </c>
    </row>
    <row r="45">
      <c r="B45" s="157" t="s">
        <v>315</v>
      </c>
      <c r="C45" s="256" t="s">
        <v>316</v>
      </c>
      <c r="D45" s="159">
        <f t="shared" si="23"/>
        <v>113.72054</v>
      </c>
      <c r="E45" s="160">
        <f t="shared" si="25"/>
        <v>31.93169</v>
      </c>
      <c r="F45" s="161">
        <f>SUM(F46:F50)</f>
        <v>2.6421900000000003</v>
      </c>
      <c r="G45" s="162">
        <f>SUM(G46:G50)</f>
        <v>0.36797000000000002</v>
      </c>
      <c r="H45" s="163">
        <f>SUM(H46:H50)</f>
        <v>28.921530000000001</v>
      </c>
      <c r="I45" s="160">
        <f t="shared" si="15"/>
        <v>37.65061</v>
      </c>
      <c r="J45" s="161">
        <f t="shared" ref="J45:Q45" si="29">SUM(J46:J50)</f>
        <v>12.94595</v>
      </c>
      <c r="K45" s="162">
        <f t="shared" si="29"/>
        <v>18.150600000000001</v>
      </c>
      <c r="L45" s="162">
        <f t="shared" si="29"/>
        <v>6.5540599999999998</v>
      </c>
      <c r="M45" s="159">
        <f t="shared" si="29"/>
        <v>0</v>
      </c>
      <c r="N45" s="160">
        <f t="shared" si="21"/>
        <v>14.284419999999999</v>
      </c>
      <c r="O45" s="165">
        <f t="shared" si="29"/>
        <v>14.284419999999999</v>
      </c>
      <c r="P45" s="163">
        <f t="shared" si="29"/>
        <v>0</v>
      </c>
      <c r="Q45" s="160">
        <f t="shared" si="29"/>
        <v>29.853819999999999</v>
      </c>
    </row>
    <row r="46">
      <c r="B46" s="176" t="s">
        <v>317</v>
      </c>
      <c r="C46" s="177" t="s">
        <v>270</v>
      </c>
      <c r="D46" s="221">
        <f t="shared" si="23"/>
        <v>68.509360000000001</v>
      </c>
      <c r="E46" s="219">
        <f t="shared" si="25"/>
        <v>31.69285</v>
      </c>
      <c r="F46" s="258">
        <v>2.4033500000000001</v>
      </c>
      <c r="G46" s="98">
        <v>0.36797000000000002</v>
      </c>
      <c r="H46" s="259">
        <v>28.921530000000001</v>
      </c>
      <c r="I46" s="219">
        <f t="shared" si="15"/>
        <v>25.951220000000003</v>
      </c>
      <c r="J46" s="258">
        <v>11.860950000000001</v>
      </c>
      <c r="K46" s="98">
        <v>11.805300000000001</v>
      </c>
      <c r="L46" s="98">
        <v>2.2849699999999999</v>
      </c>
      <c r="M46" s="260">
        <v>0</v>
      </c>
      <c r="N46" s="219">
        <f t="shared" si="21"/>
        <v>1.6795800000000001</v>
      </c>
      <c r="O46" s="261">
        <v>1.6795800000000001</v>
      </c>
      <c r="P46" s="259">
        <v>0</v>
      </c>
      <c r="Q46" s="257">
        <v>9.1857100000000003</v>
      </c>
    </row>
    <row r="47">
      <c r="B47" s="176" t="s">
        <v>318</v>
      </c>
      <c r="C47" s="177" t="s">
        <v>274</v>
      </c>
      <c r="D47" s="221">
        <f t="shared" si="23"/>
        <v>45.211179999999999</v>
      </c>
      <c r="E47" s="219">
        <f t="shared" si="25"/>
        <v>0.23884</v>
      </c>
      <c r="F47" s="258">
        <v>0.23884</v>
      </c>
      <c r="G47" s="98">
        <v>0</v>
      </c>
      <c r="H47" s="259">
        <v>0</v>
      </c>
      <c r="I47" s="219">
        <f t="shared" si="15"/>
        <v>11.699390000000001</v>
      </c>
      <c r="J47" s="258">
        <v>1.085</v>
      </c>
      <c r="K47" s="98">
        <v>6.3452999999999999</v>
      </c>
      <c r="L47" s="98">
        <v>4.2690900000000003</v>
      </c>
      <c r="M47" s="260">
        <v>0</v>
      </c>
      <c r="N47" s="219">
        <f t="shared" si="21"/>
        <v>12.604839999999999</v>
      </c>
      <c r="O47" s="261">
        <v>12.604839999999999</v>
      </c>
      <c r="P47" s="259">
        <v>0</v>
      </c>
      <c r="Q47" s="257">
        <v>20.668109999999999</v>
      </c>
    </row>
    <row r="48">
      <c r="B48" s="176" t="s">
        <v>319</v>
      </c>
      <c r="C48" s="266" t="s">
        <v>320</v>
      </c>
      <c r="D48" s="221">
        <f t="shared" si="23"/>
        <v>0</v>
      </c>
      <c r="E48" s="219">
        <f t="shared" si="25"/>
        <v>0</v>
      </c>
      <c r="F48" s="258">
        <v>0</v>
      </c>
      <c r="G48" s="98">
        <v>0</v>
      </c>
      <c r="H48" s="259">
        <v>0</v>
      </c>
      <c r="I48" s="219">
        <f t="shared" si="15"/>
        <v>0</v>
      </c>
      <c r="J48" s="258">
        <v>0</v>
      </c>
      <c r="K48" s="98">
        <v>0</v>
      </c>
      <c r="L48" s="98">
        <v>0</v>
      </c>
      <c r="M48" s="260">
        <v>0</v>
      </c>
      <c r="N48" s="219">
        <f t="shared" si="21"/>
        <v>0</v>
      </c>
      <c r="O48" s="261">
        <v>0</v>
      </c>
      <c r="P48" s="259">
        <v>0</v>
      </c>
      <c r="Q48" s="257">
        <v>0</v>
      </c>
    </row>
    <row r="49">
      <c r="B49" s="176" t="s">
        <v>321</v>
      </c>
      <c r="C49" s="267" t="s">
        <v>272</v>
      </c>
      <c r="D49" s="221">
        <f t="shared" si="23"/>
        <v>0</v>
      </c>
      <c r="E49" s="219">
        <f t="shared" si="25"/>
        <v>0</v>
      </c>
      <c r="F49" s="258">
        <v>0</v>
      </c>
      <c r="G49" s="98">
        <v>0</v>
      </c>
      <c r="H49" s="259">
        <v>0</v>
      </c>
      <c r="I49" s="219">
        <f t="shared" si="15"/>
        <v>0</v>
      </c>
      <c r="J49" s="258">
        <v>0</v>
      </c>
      <c r="K49" s="98">
        <v>0</v>
      </c>
      <c r="L49" s="98">
        <v>0</v>
      </c>
      <c r="M49" s="260">
        <v>0</v>
      </c>
      <c r="N49" s="219">
        <f t="shared" si="21"/>
        <v>0</v>
      </c>
      <c r="O49" s="261">
        <v>0</v>
      </c>
      <c r="P49" s="259">
        <v>0</v>
      </c>
      <c r="Q49" s="257">
        <v>0</v>
      </c>
    </row>
    <row r="50" ht="29.25" customHeight="1">
      <c r="B50" s="176" t="s">
        <v>322</v>
      </c>
      <c r="C50" s="267" t="s">
        <v>323</v>
      </c>
      <c r="D50" s="221">
        <f t="shared" si="23"/>
        <v>0</v>
      </c>
      <c r="E50" s="219">
        <f t="shared" si="25"/>
        <v>0</v>
      </c>
      <c r="F50" s="258">
        <v>0</v>
      </c>
      <c r="G50" s="98">
        <v>0</v>
      </c>
      <c r="H50" s="259">
        <v>0</v>
      </c>
      <c r="I50" s="219">
        <f t="shared" si="15"/>
        <v>0</v>
      </c>
      <c r="J50" s="258">
        <v>0</v>
      </c>
      <c r="K50" s="98">
        <v>0</v>
      </c>
      <c r="L50" s="98">
        <v>0</v>
      </c>
      <c r="M50" s="260">
        <v>0</v>
      </c>
      <c r="N50" s="219">
        <f t="shared" si="21"/>
        <v>0</v>
      </c>
      <c r="O50" s="261">
        <v>0</v>
      </c>
      <c r="P50" s="259">
        <v>0</v>
      </c>
      <c r="Q50" s="257">
        <v>0</v>
      </c>
    </row>
    <row r="51">
      <c r="B51" s="157" t="s">
        <v>324</v>
      </c>
      <c r="C51" s="256" t="s">
        <v>325</v>
      </c>
      <c r="D51" s="159">
        <f t="shared" si="23"/>
        <v>208.43578545866609</v>
      </c>
      <c r="E51" s="160">
        <f t="shared" si="25"/>
        <v>52.146704706971349</v>
      </c>
      <c r="F51" s="268">
        <v>21.734727341954901</v>
      </c>
      <c r="G51" s="269">
        <v>2.22748741241135</v>
      </c>
      <c r="H51" s="270">
        <v>28.184489952605102</v>
      </c>
      <c r="I51" s="160">
        <f t="shared" si="15"/>
        <v>126.1887580354511</v>
      </c>
      <c r="J51" s="268">
        <v>53.7948221763669</v>
      </c>
      <c r="K51" s="269">
        <v>45.298765775213397</v>
      </c>
      <c r="L51" s="269">
        <v>27.095170083870801</v>
      </c>
      <c r="M51" s="271">
        <v>15.443881204013399</v>
      </c>
      <c r="N51" s="160">
        <f>SUM(O51:P51)</f>
        <v>10.260023178896899</v>
      </c>
      <c r="O51" s="272">
        <v>10.260023178896899</v>
      </c>
      <c r="P51" s="273">
        <v>0</v>
      </c>
      <c r="Q51" s="274">
        <v>4.3964183333333304</v>
      </c>
    </row>
    <row r="52">
      <c r="B52" s="157" t="s">
        <v>326</v>
      </c>
      <c r="C52" s="256" t="s">
        <v>327</v>
      </c>
      <c r="D52" s="159">
        <f t="shared" si="23"/>
        <v>370.06330000000003</v>
      </c>
      <c r="E52" s="160">
        <f t="shared" si="25"/>
        <v>118.9336</v>
      </c>
      <c r="F52" s="161">
        <f>SUM(F53:F57)</f>
        <v>12.87105</v>
      </c>
      <c r="G52" s="162">
        <f>SUM(G53:G57)</f>
        <v>0</v>
      </c>
      <c r="H52" s="163">
        <f>SUM(H53:H57)</f>
        <v>106.06255</v>
      </c>
      <c r="I52" s="160">
        <f t="shared" si="15"/>
        <v>203.35453999999999</v>
      </c>
      <c r="J52" s="161">
        <f t="shared" ref="J52:Q52" si="30">SUM(J53:J57)</f>
        <v>94.634589999999989</v>
      </c>
      <c r="K52" s="162">
        <f t="shared" si="30"/>
        <v>92.003029999999995</v>
      </c>
      <c r="L52" s="162">
        <f t="shared" si="30"/>
        <v>16.716920000000002</v>
      </c>
      <c r="M52" s="159">
        <f t="shared" si="30"/>
        <v>14.382850000000001</v>
      </c>
      <c r="N52" s="160">
        <f>SUM(O52:P52)</f>
        <v>17.7637</v>
      </c>
      <c r="O52" s="165">
        <f t="shared" si="30"/>
        <v>17.7637</v>
      </c>
      <c r="P52" s="163">
        <f t="shared" si="30"/>
        <v>0</v>
      </c>
      <c r="Q52" s="160">
        <f t="shared" si="30"/>
        <v>15.62861</v>
      </c>
    </row>
    <row r="53">
      <c r="B53" s="275" t="s">
        <v>328</v>
      </c>
      <c r="C53" s="276" t="s">
        <v>329</v>
      </c>
      <c r="D53" s="221">
        <f t="shared" si="23"/>
        <v>315.91298</v>
      </c>
      <c r="E53" s="219">
        <f t="shared" si="25"/>
        <v>104.14923</v>
      </c>
      <c r="F53" s="258">
        <v>11.51684</v>
      </c>
      <c r="G53" s="98">
        <v>0</v>
      </c>
      <c r="H53" s="259">
        <v>92.632390000000001</v>
      </c>
      <c r="I53" s="219">
        <f t="shared" si="15"/>
        <v>172.79686000000001</v>
      </c>
      <c r="J53" s="258">
        <v>80.334689999999995</v>
      </c>
      <c r="K53" s="98">
        <v>77.961979999999997</v>
      </c>
      <c r="L53" s="98">
        <v>14.50019</v>
      </c>
      <c r="M53" s="260">
        <v>12.97254</v>
      </c>
      <c r="N53" s="219">
        <f>SUM(O53:P53)</f>
        <v>12.540509999999999</v>
      </c>
      <c r="O53" s="261">
        <v>12.540509999999999</v>
      </c>
      <c r="P53" s="259">
        <v>0</v>
      </c>
      <c r="Q53" s="257">
        <v>13.45384</v>
      </c>
    </row>
    <row r="54">
      <c r="B54" s="275" t="s">
        <v>330</v>
      </c>
      <c r="C54" s="276" t="s">
        <v>331</v>
      </c>
      <c r="D54" s="221">
        <f t="shared" si="23"/>
        <v>6.4287799999999997</v>
      </c>
      <c r="E54" s="219">
        <f t="shared" si="25"/>
        <v>1.9110699999999998</v>
      </c>
      <c r="F54" s="258">
        <v>0.18647</v>
      </c>
      <c r="G54" s="98">
        <v>0</v>
      </c>
      <c r="H54" s="259">
        <v>1.7245999999999999</v>
      </c>
      <c r="I54" s="219">
        <f t="shared" si="15"/>
        <v>3.4470499999999999</v>
      </c>
      <c r="J54" s="258">
        <v>1.65127</v>
      </c>
      <c r="K54" s="98">
        <v>1.5427999999999999</v>
      </c>
      <c r="L54" s="98">
        <v>0.25297999999999998</v>
      </c>
      <c r="M54" s="260">
        <v>0.22878000000000001</v>
      </c>
      <c r="N54" s="219">
        <f t="shared" ref="N54:N57" si="31">SUM(O54:P54)</f>
        <v>0.60518000000000005</v>
      </c>
      <c r="O54" s="261">
        <v>0.60518000000000005</v>
      </c>
      <c r="P54" s="259">
        <v>0</v>
      </c>
      <c r="Q54" s="257">
        <v>0.23669999999999999</v>
      </c>
    </row>
    <row r="55">
      <c r="B55" s="275" t="s">
        <v>332</v>
      </c>
      <c r="C55" s="276" t="s">
        <v>333</v>
      </c>
      <c r="D55" s="221">
        <f t="shared" si="23"/>
        <v>6.4175599999999999</v>
      </c>
      <c r="E55" s="219">
        <f t="shared" si="25"/>
        <v>2.11775</v>
      </c>
      <c r="F55" s="258">
        <v>0.22075</v>
      </c>
      <c r="G55" s="98">
        <v>0</v>
      </c>
      <c r="H55" s="259">
        <v>1.897</v>
      </c>
      <c r="I55" s="219">
        <f t="shared" si="15"/>
        <v>3.3994499999999999</v>
      </c>
      <c r="J55" s="258">
        <v>2.1765400000000001</v>
      </c>
      <c r="K55" s="98">
        <v>0.98994000000000004</v>
      </c>
      <c r="L55" s="98">
        <v>0.23297000000000001</v>
      </c>
      <c r="M55" s="260">
        <v>0</v>
      </c>
      <c r="N55" s="219">
        <f t="shared" si="31"/>
        <v>0.45285999999999998</v>
      </c>
      <c r="O55" s="261">
        <v>0.45285999999999998</v>
      </c>
      <c r="P55" s="259">
        <v>0</v>
      </c>
      <c r="Q55" s="257">
        <v>0.44750000000000001</v>
      </c>
    </row>
    <row r="56">
      <c r="B56" s="275" t="s">
        <v>334</v>
      </c>
      <c r="C56" s="266" t="s">
        <v>335</v>
      </c>
      <c r="D56" s="221">
        <f>E56+I56+M56+N56+Q56</f>
        <v>0</v>
      </c>
      <c r="E56" s="219">
        <f t="shared" si="25"/>
        <v>0</v>
      </c>
      <c r="F56" s="258">
        <v>0</v>
      </c>
      <c r="G56" s="98">
        <v>0</v>
      </c>
      <c r="H56" s="259">
        <v>0</v>
      </c>
      <c r="I56" s="219">
        <f t="shared" si="15"/>
        <v>0</v>
      </c>
      <c r="J56" s="258">
        <v>0</v>
      </c>
      <c r="K56" s="98">
        <v>0</v>
      </c>
      <c r="L56" s="98">
        <v>0</v>
      </c>
      <c r="M56" s="260">
        <v>0</v>
      </c>
      <c r="N56" s="219">
        <f t="shared" si="31"/>
        <v>0</v>
      </c>
      <c r="O56" s="261">
        <v>0</v>
      </c>
      <c r="P56" s="259">
        <v>0</v>
      </c>
      <c r="Q56" s="257">
        <v>0</v>
      </c>
    </row>
    <row r="57">
      <c r="B57" s="275" t="s">
        <v>336</v>
      </c>
      <c r="C57" s="266" t="s">
        <v>337</v>
      </c>
      <c r="D57" s="221">
        <f>E57+I57+M57+N57+Q57</f>
        <v>41.303979999999996</v>
      </c>
      <c r="E57" s="219">
        <f t="shared" si="25"/>
        <v>10.755549999999999</v>
      </c>
      <c r="F57" s="258">
        <v>0.94699</v>
      </c>
      <c r="G57" s="98">
        <v>0</v>
      </c>
      <c r="H57" s="259">
        <v>9.8085599999999999</v>
      </c>
      <c r="I57" s="219">
        <f t="shared" si="15"/>
        <v>23.711179999999999</v>
      </c>
      <c r="J57" s="258">
        <v>10.47209</v>
      </c>
      <c r="K57" s="98">
        <v>11.50831</v>
      </c>
      <c r="L57" s="98">
        <v>1.73078</v>
      </c>
      <c r="M57" s="260">
        <v>1.18153</v>
      </c>
      <c r="N57" s="219">
        <f t="shared" si="31"/>
        <v>4.1651499999999997</v>
      </c>
      <c r="O57" s="261">
        <v>4.1651499999999997</v>
      </c>
      <c r="P57" s="259">
        <v>0</v>
      </c>
      <c r="Q57" s="257">
        <v>1.49057</v>
      </c>
    </row>
    <row r="58">
      <c r="B58" s="157" t="s">
        <v>338</v>
      </c>
      <c r="C58" s="256" t="s">
        <v>339</v>
      </c>
      <c r="D58" s="159">
        <f t="shared" si="23"/>
        <v>84.603915920999995</v>
      </c>
      <c r="E58" s="160">
        <f t="shared" si="25"/>
        <v>51.300726685003696</v>
      </c>
      <c r="F58" s="161">
        <f>SUM(F59:F64)</f>
        <v>44.040059999999997</v>
      </c>
      <c r="G58" s="162">
        <f>SUM(G59:G64)</f>
        <v>0</v>
      </c>
      <c r="H58" s="163">
        <f>SUM(H59:H64)</f>
        <v>7.2606666850036996</v>
      </c>
      <c r="I58" s="160">
        <f t="shared" ref="I58:I123" si="32">SUM(J58:L58)</f>
        <v>33.069143314996296</v>
      </c>
      <c r="J58" s="161">
        <f t="shared" ref="J58:Q58" si="33">SUM(J59:J64)</f>
        <v>5.5383292694275719</v>
      </c>
      <c r="K58" s="162">
        <f t="shared" si="33"/>
        <v>25.173736728780462</v>
      </c>
      <c r="L58" s="162">
        <f t="shared" si="33"/>
        <v>2.3570773167882662</v>
      </c>
      <c r="M58" s="159">
        <f t="shared" si="33"/>
        <v>0.23404592100000002</v>
      </c>
      <c r="N58" s="160">
        <f>SUM(O58:P58)</f>
        <v>0</v>
      </c>
      <c r="O58" s="165">
        <f t="shared" si="33"/>
        <v>0</v>
      </c>
      <c r="P58" s="163">
        <f t="shared" si="33"/>
        <v>0</v>
      </c>
      <c r="Q58" s="160">
        <f t="shared" si="33"/>
        <v>0</v>
      </c>
    </row>
    <row r="59">
      <c r="B59" s="275" t="s">
        <v>340</v>
      </c>
      <c r="C59" s="276" t="s">
        <v>341</v>
      </c>
      <c r="D59" s="178">
        <f t="shared" si="23"/>
        <v>44.040059999999997</v>
      </c>
      <c r="E59" s="219">
        <f t="shared" si="25"/>
        <v>44.040059999999997</v>
      </c>
      <c r="F59" s="264">
        <v>44.040059999999997</v>
      </c>
      <c r="G59" s="262">
        <v>0</v>
      </c>
      <c r="H59" s="263">
        <v>0</v>
      </c>
      <c r="I59" s="219">
        <f t="shared" si="32"/>
        <v>0</v>
      </c>
      <c r="J59" s="264">
        <v>0</v>
      </c>
      <c r="K59" s="262">
        <v>0</v>
      </c>
      <c r="L59" s="262">
        <v>0</v>
      </c>
      <c r="M59" s="265">
        <v>0</v>
      </c>
      <c r="N59" s="219">
        <f>SUM(O59:P59)</f>
        <v>0</v>
      </c>
      <c r="O59" s="261">
        <v>0</v>
      </c>
      <c r="P59" s="259">
        <v>0</v>
      </c>
      <c r="Q59" s="277">
        <v>0</v>
      </c>
    </row>
    <row r="60">
      <c r="B60" s="275" t="s">
        <v>342</v>
      </c>
      <c r="C60" s="276" t="s">
        <v>343</v>
      </c>
      <c r="D60" s="178">
        <f t="shared" si="23"/>
        <v>20.108000000000001</v>
      </c>
      <c r="E60" s="219">
        <f t="shared" si="25"/>
        <v>0</v>
      </c>
      <c r="F60" s="264">
        <v>0</v>
      </c>
      <c r="G60" s="262">
        <v>0</v>
      </c>
      <c r="H60" s="263">
        <v>0</v>
      </c>
      <c r="I60" s="219">
        <f t="shared" si="32"/>
        <v>19.876999999999999</v>
      </c>
      <c r="J60" s="264">
        <v>0</v>
      </c>
      <c r="K60" s="262">
        <v>19.876999999999999</v>
      </c>
      <c r="L60" s="262">
        <v>0</v>
      </c>
      <c r="M60" s="265">
        <v>0.23100000000000001</v>
      </c>
      <c r="N60" s="219">
        <f t="shared" ref="N60:N64" si="34">SUM(O60:P60)</f>
        <v>0</v>
      </c>
      <c r="O60" s="261">
        <v>0</v>
      </c>
      <c r="P60" s="259">
        <v>0</v>
      </c>
      <c r="Q60" s="277">
        <v>0</v>
      </c>
    </row>
    <row r="61">
      <c r="B61" s="275" t="s">
        <v>344</v>
      </c>
      <c r="C61" s="276" t="s">
        <v>345</v>
      </c>
      <c r="D61" s="178">
        <f t="shared" si="23"/>
        <v>0</v>
      </c>
      <c r="E61" s="219">
        <f t="shared" si="25"/>
        <v>0</v>
      </c>
      <c r="F61" s="264">
        <v>0</v>
      </c>
      <c r="G61" s="262">
        <v>0</v>
      </c>
      <c r="H61" s="263">
        <v>0</v>
      </c>
      <c r="I61" s="219">
        <f t="shared" si="32"/>
        <v>0</v>
      </c>
      <c r="J61" s="264">
        <v>0</v>
      </c>
      <c r="K61" s="262">
        <v>0</v>
      </c>
      <c r="L61" s="262">
        <v>0</v>
      </c>
      <c r="M61" s="265">
        <v>0</v>
      </c>
      <c r="N61" s="219">
        <f t="shared" si="34"/>
        <v>0</v>
      </c>
      <c r="O61" s="261">
        <v>0</v>
      </c>
      <c r="P61" s="259">
        <v>0</v>
      </c>
      <c r="Q61" s="277">
        <v>0</v>
      </c>
    </row>
    <row r="62">
      <c r="B62" s="275" t="s">
        <v>346</v>
      </c>
      <c r="C62" s="276" t="s">
        <v>347</v>
      </c>
      <c r="D62" s="178">
        <f t="shared" si="23"/>
        <v>0</v>
      </c>
      <c r="E62" s="219">
        <f t="shared" si="25"/>
        <v>0</v>
      </c>
      <c r="F62" s="264">
        <v>0</v>
      </c>
      <c r="G62" s="262">
        <v>0</v>
      </c>
      <c r="H62" s="263">
        <v>0</v>
      </c>
      <c r="I62" s="219">
        <f t="shared" si="32"/>
        <v>0</v>
      </c>
      <c r="J62" s="264">
        <v>0</v>
      </c>
      <c r="K62" s="262">
        <v>0</v>
      </c>
      <c r="L62" s="262">
        <v>0</v>
      </c>
      <c r="M62" s="265">
        <v>0</v>
      </c>
      <c r="N62" s="219">
        <f t="shared" si="34"/>
        <v>0</v>
      </c>
      <c r="O62" s="261">
        <v>0</v>
      </c>
      <c r="P62" s="259">
        <v>0</v>
      </c>
      <c r="Q62" s="277">
        <v>0</v>
      </c>
    </row>
    <row r="63">
      <c r="B63" s="278" t="s">
        <v>348</v>
      </c>
      <c r="C63" s="266" t="s">
        <v>349</v>
      </c>
      <c r="D63" s="178">
        <f t="shared" si="23"/>
        <v>17.101679999999998</v>
      </c>
      <c r="E63" s="219">
        <f t="shared" si="25"/>
        <v>6.0710287844845796</v>
      </c>
      <c r="F63" s="279">
        <v>0</v>
      </c>
      <c r="G63" s="280">
        <v>0</v>
      </c>
      <c r="H63" s="281">
        <v>6.0710287844845796</v>
      </c>
      <c r="I63" s="219">
        <f t="shared" si="32"/>
        <v>11.030651215515419</v>
      </c>
      <c r="J63" s="279">
        <v>4.6308910560643799</v>
      </c>
      <c r="K63" s="280">
        <v>4.42888270999683</v>
      </c>
      <c r="L63" s="280">
        <v>1.9708774494542101</v>
      </c>
      <c r="M63" s="282">
        <v>0</v>
      </c>
      <c r="N63" s="219">
        <f t="shared" si="34"/>
        <v>0</v>
      </c>
      <c r="O63" s="283">
        <v>0</v>
      </c>
      <c r="P63" s="284">
        <v>0</v>
      </c>
      <c r="Q63" s="285">
        <v>0</v>
      </c>
    </row>
    <row r="64">
      <c r="B64" s="278" t="s">
        <v>350</v>
      </c>
      <c r="C64" s="266" t="s">
        <v>351</v>
      </c>
      <c r="D64" s="187">
        <f t="shared" si="23"/>
        <v>3.3541759209999999</v>
      </c>
      <c r="E64" s="229">
        <f t="shared" si="25"/>
        <v>1.18963790051912</v>
      </c>
      <c r="F64" s="279">
        <v>0</v>
      </c>
      <c r="G64" s="280">
        <v>0</v>
      </c>
      <c r="H64" s="281">
        <v>1.18963790051912</v>
      </c>
      <c r="I64" s="229">
        <f t="shared" si="32"/>
        <v>2.1614920994808799</v>
      </c>
      <c r="J64" s="279">
        <v>0.90743821336319197</v>
      </c>
      <c r="K64" s="280">
        <v>0.867854018783632</v>
      </c>
      <c r="L64" s="280">
        <v>0.38619986733405598</v>
      </c>
      <c r="M64" s="282">
        <v>0.003045921</v>
      </c>
      <c r="N64" s="219">
        <f t="shared" si="34"/>
        <v>0</v>
      </c>
      <c r="O64" s="283">
        <v>0</v>
      </c>
      <c r="P64" s="284">
        <v>0</v>
      </c>
      <c r="Q64" s="285">
        <v>0</v>
      </c>
    </row>
    <row r="65">
      <c r="B65" s="157" t="s">
        <v>352</v>
      </c>
      <c r="C65" s="256" t="s">
        <v>353</v>
      </c>
      <c r="D65" s="159">
        <f t="shared" si="23"/>
        <v>0</v>
      </c>
      <c r="E65" s="160">
        <f t="shared" si="25"/>
        <v>0</v>
      </c>
      <c r="F65" s="161">
        <f>F66+F67</f>
        <v>0</v>
      </c>
      <c r="G65" s="162">
        <f>G66+G67</f>
        <v>0</v>
      </c>
      <c r="H65" s="163">
        <f>H66+H67</f>
        <v>0</v>
      </c>
      <c r="I65" s="160">
        <f t="shared" si="32"/>
        <v>0</v>
      </c>
      <c r="J65" s="161">
        <f t="shared" ref="J65:Q65" si="35">J66+J67</f>
        <v>0</v>
      </c>
      <c r="K65" s="162">
        <f t="shared" si="35"/>
        <v>0</v>
      </c>
      <c r="L65" s="162">
        <f t="shared" si="35"/>
        <v>0</v>
      </c>
      <c r="M65" s="159">
        <f t="shared" si="35"/>
        <v>0</v>
      </c>
      <c r="N65" s="160">
        <f>SUM(O65:P65)</f>
        <v>0</v>
      </c>
      <c r="O65" s="165">
        <f t="shared" si="35"/>
        <v>0</v>
      </c>
      <c r="P65" s="163">
        <f t="shared" si="35"/>
        <v>0</v>
      </c>
      <c r="Q65" s="160">
        <f t="shared" si="35"/>
        <v>0</v>
      </c>
    </row>
    <row r="66">
      <c r="B66" s="275" t="s">
        <v>354</v>
      </c>
      <c r="C66" s="276" t="s">
        <v>355</v>
      </c>
      <c r="D66" s="178">
        <f t="shared" si="23"/>
        <v>0</v>
      </c>
      <c r="E66" s="179">
        <f t="shared" si="25"/>
        <v>0</v>
      </c>
      <c r="F66" s="286">
        <v>0</v>
      </c>
      <c r="G66" s="287">
        <v>0</v>
      </c>
      <c r="H66" s="288">
        <v>0</v>
      </c>
      <c r="I66" s="179">
        <f t="shared" si="32"/>
        <v>0</v>
      </c>
      <c r="J66" s="286">
        <v>0</v>
      </c>
      <c r="K66" s="287">
        <v>0</v>
      </c>
      <c r="L66" s="287">
        <v>0</v>
      </c>
      <c r="M66" s="289">
        <v>0</v>
      </c>
      <c r="N66" s="179">
        <f>SUM(O66:P66)</f>
        <v>0</v>
      </c>
      <c r="O66" s="290">
        <v>0</v>
      </c>
      <c r="P66" s="288">
        <v>0</v>
      </c>
      <c r="Q66" s="291">
        <v>0</v>
      </c>
    </row>
    <row r="67">
      <c r="B67" s="278" t="s">
        <v>356</v>
      </c>
      <c r="C67" s="266" t="s">
        <v>357</v>
      </c>
      <c r="D67" s="187">
        <f t="shared" si="23"/>
        <v>0</v>
      </c>
      <c r="E67" s="188">
        <f t="shared" si="25"/>
        <v>0</v>
      </c>
      <c r="F67" s="292">
        <v>0</v>
      </c>
      <c r="G67" s="293">
        <v>0</v>
      </c>
      <c r="H67" s="294">
        <v>0</v>
      </c>
      <c r="I67" s="188">
        <f t="shared" si="32"/>
        <v>0</v>
      </c>
      <c r="J67" s="292">
        <v>0</v>
      </c>
      <c r="K67" s="293">
        <v>0</v>
      </c>
      <c r="L67" s="293">
        <v>0</v>
      </c>
      <c r="M67" s="295">
        <v>0</v>
      </c>
      <c r="N67" s="179">
        <f>SUM(O67:P67)</f>
        <v>0</v>
      </c>
      <c r="O67" s="296">
        <v>0</v>
      </c>
      <c r="P67" s="294">
        <v>0</v>
      </c>
      <c r="Q67" s="297">
        <v>0</v>
      </c>
    </row>
    <row r="68">
      <c r="B68" s="157" t="s">
        <v>358</v>
      </c>
      <c r="C68" s="256" t="s">
        <v>359</v>
      </c>
      <c r="D68" s="159">
        <f t="shared" si="23"/>
        <v>0</v>
      </c>
      <c r="E68" s="160">
        <f t="shared" si="25"/>
        <v>0</v>
      </c>
      <c r="F68" s="161">
        <f>SUM(F69:F82)</f>
        <v>0</v>
      </c>
      <c r="G68" s="162">
        <f>SUM(G69:G82)</f>
        <v>0</v>
      </c>
      <c r="H68" s="163">
        <f>SUM(H69:H82)</f>
        <v>0</v>
      </c>
      <c r="I68" s="160">
        <f t="shared" si="32"/>
        <v>0</v>
      </c>
      <c r="J68" s="161">
        <f t="shared" ref="J68:Q68" si="36">SUM(J69:J82)</f>
        <v>0</v>
      </c>
      <c r="K68" s="162">
        <f t="shared" si="36"/>
        <v>0</v>
      </c>
      <c r="L68" s="162">
        <f t="shared" si="36"/>
        <v>0</v>
      </c>
      <c r="M68" s="159">
        <f t="shared" si="36"/>
        <v>0</v>
      </c>
      <c r="N68" s="160">
        <f>SUM(O68:P68)</f>
        <v>0</v>
      </c>
      <c r="O68" s="165">
        <f t="shared" si="36"/>
        <v>0</v>
      </c>
      <c r="P68" s="163">
        <f t="shared" si="36"/>
        <v>0</v>
      </c>
      <c r="Q68" s="160">
        <f t="shared" si="36"/>
        <v>0</v>
      </c>
    </row>
    <row r="69">
      <c r="B69" s="275" t="s">
        <v>360</v>
      </c>
      <c r="C69" s="276" t="s">
        <v>361</v>
      </c>
      <c r="D69" s="178">
        <f t="shared" si="23"/>
        <v>0</v>
      </c>
      <c r="E69" s="179">
        <f t="shared" si="25"/>
        <v>0</v>
      </c>
      <c r="F69" s="286">
        <v>0</v>
      </c>
      <c r="G69" s="287">
        <v>0</v>
      </c>
      <c r="H69" s="288">
        <v>0</v>
      </c>
      <c r="I69" s="179">
        <f t="shared" si="32"/>
        <v>0</v>
      </c>
      <c r="J69" s="286">
        <v>0</v>
      </c>
      <c r="K69" s="287">
        <v>0</v>
      </c>
      <c r="L69" s="287">
        <v>0</v>
      </c>
      <c r="M69" s="289">
        <v>0</v>
      </c>
      <c r="N69" s="179">
        <f>SUM(O69:P69)</f>
        <v>0</v>
      </c>
      <c r="O69" s="298">
        <v>0</v>
      </c>
      <c r="P69" s="299">
        <v>0</v>
      </c>
      <c r="Q69" s="291">
        <v>0</v>
      </c>
    </row>
    <row r="70">
      <c r="B70" s="275" t="s">
        <v>362</v>
      </c>
      <c r="C70" s="276" t="s">
        <v>363</v>
      </c>
      <c r="D70" s="178">
        <f t="shared" si="23"/>
        <v>0</v>
      </c>
      <c r="E70" s="179">
        <f t="shared" si="25"/>
        <v>0</v>
      </c>
      <c r="F70" s="286">
        <v>0</v>
      </c>
      <c r="G70" s="287">
        <v>0</v>
      </c>
      <c r="H70" s="288">
        <v>0</v>
      </c>
      <c r="I70" s="179">
        <f t="shared" si="32"/>
        <v>0</v>
      </c>
      <c r="J70" s="286">
        <v>0</v>
      </c>
      <c r="K70" s="287">
        <v>0</v>
      </c>
      <c r="L70" s="287">
        <v>0</v>
      </c>
      <c r="M70" s="289">
        <v>0</v>
      </c>
      <c r="N70" s="179">
        <f t="shared" ref="N70:N82" si="37">SUM(O70:P70)</f>
        <v>0</v>
      </c>
      <c r="O70" s="298">
        <v>0</v>
      </c>
      <c r="P70" s="299">
        <v>0</v>
      </c>
      <c r="Q70" s="291">
        <v>0</v>
      </c>
    </row>
    <row r="71">
      <c r="B71" s="275" t="s">
        <v>364</v>
      </c>
      <c r="C71" s="276" t="s">
        <v>365</v>
      </c>
      <c r="D71" s="178">
        <f t="shared" si="23"/>
        <v>0</v>
      </c>
      <c r="E71" s="179">
        <f t="shared" si="25"/>
        <v>0</v>
      </c>
      <c r="F71" s="286">
        <v>0</v>
      </c>
      <c r="G71" s="287">
        <v>0</v>
      </c>
      <c r="H71" s="288">
        <v>0</v>
      </c>
      <c r="I71" s="179">
        <f t="shared" si="32"/>
        <v>0</v>
      </c>
      <c r="J71" s="286">
        <v>0</v>
      </c>
      <c r="K71" s="287">
        <v>0</v>
      </c>
      <c r="L71" s="287">
        <v>0</v>
      </c>
      <c r="M71" s="289">
        <v>0</v>
      </c>
      <c r="N71" s="179">
        <f t="shared" si="37"/>
        <v>0</v>
      </c>
      <c r="O71" s="298">
        <v>0</v>
      </c>
      <c r="P71" s="299">
        <v>0</v>
      </c>
      <c r="Q71" s="291">
        <v>0</v>
      </c>
    </row>
    <row r="72">
      <c r="B72" s="275" t="s">
        <v>366</v>
      </c>
      <c r="C72" s="276" t="s">
        <v>367</v>
      </c>
      <c r="D72" s="178">
        <f t="shared" si="23"/>
        <v>0</v>
      </c>
      <c r="E72" s="179">
        <f t="shared" si="25"/>
        <v>0</v>
      </c>
      <c r="F72" s="286">
        <v>0</v>
      </c>
      <c r="G72" s="287">
        <v>0</v>
      </c>
      <c r="H72" s="288">
        <v>0</v>
      </c>
      <c r="I72" s="179">
        <f t="shared" si="32"/>
        <v>0</v>
      </c>
      <c r="J72" s="286">
        <v>0</v>
      </c>
      <c r="K72" s="287">
        <v>0</v>
      </c>
      <c r="L72" s="287">
        <v>0</v>
      </c>
      <c r="M72" s="289">
        <v>0</v>
      </c>
      <c r="N72" s="179">
        <f t="shared" si="37"/>
        <v>0</v>
      </c>
      <c r="O72" s="298">
        <v>0</v>
      </c>
      <c r="P72" s="299">
        <v>0</v>
      </c>
      <c r="Q72" s="291">
        <v>0</v>
      </c>
    </row>
    <row r="73">
      <c r="B73" s="275" t="s">
        <v>368</v>
      </c>
      <c r="C73" s="276" t="s">
        <v>369</v>
      </c>
      <c r="D73" s="178">
        <f t="shared" si="23"/>
        <v>0</v>
      </c>
      <c r="E73" s="179">
        <f t="shared" si="25"/>
        <v>0</v>
      </c>
      <c r="F73" s="286">
        <v>0</v>
      </c>
      <c r="G73" s="287">
        <v>0</v>
      </c>
      <c r="H73" s="288">
        <v>0</v>
      </c>
      <c r="I73" s="179">
        <f t="shared" si="32"/>
        <v>0</v>
      </c>
      <c r="J73" s="286">
        <v>0</v>
      </c>
      <c r="K73" s="287">
        <v>0</v>
      </c>
      <c r="L73" s="287">
        <v>0</v>
      </c>
      <c r="M73" s="289">
        <v>0</v>
      </c>
      <c r="N73" s="179">
        <f t="shared" si="37"/>
        <v>0</v>
      </c>
      <c r="O73" s="298">
        <v>0</v>
      </c>
      <c r="P73" s="299">
        <v>0</v>
      </c>
      <c r="Q73" s="291">
        <v>0</v>
      </c>
    </row>
    <row r="74">
      <c r="B74" s="275" t="s">
        <v>370</v>
      </c>
      <c r="C74" s="276" t="s">
        <v>371</v>
      </c>
      <c r="D74" s="178">
        <f t="shared" si="23"/>
        <v>0</v>
      </c>
      <c r="E74" s="179">
        <f t="shared" si="25"/>
        <v>0</v>
      </c>
      <c r="F74" s="286">
        <v>0</v>
      </c>
      <c r="G74" s="287">
        <v>0</v>
      </c>
      <c r="H74" s="288">
        <v>0</v>
      </c>
      <c r="I74" s="179">
        <f t="shared" si="32"/>
        <v>0</v>
      </c>
      <c r="J74" s="286">
        <v>0</v>
      </c>
      <c r="K74" s="287">
        <v>0</v>
      </c>
      <c r="L74" s="287">
        <v>0</v>
      </c>
      <c r="M74" s="289">
        <v>0</v>
      </c>
      <c r="N74" s="179">
        <f t="shared" si="37"/>
        <v>0</v>
      </c>
      <c r="O74" s="298">
        <v>0</v>
      </c>
      <c r="P74" s="299">
        <v>0</v>
      </c>
      <c r="Q74" s="291">
        <v>0</v>
      </c>
    </row>
    <row r="75">
      <c r="B75" s="275" t="s">
        <v>372</v>
      </c>
      <c r="C75" s="276" t="s">
        <v>373</v>
      </c>
      <c r="D75" s="178">
        <f t="shared" si="23"/>
        <v>0</v>
      </c>
      <c r="E75" s="179">
        <f t="shared" si="25"/>
        <v>0</v>
      </c>
      <c r="F75" s="286">
        <v>0</v>
      </c>
      <c r="G75" s="287">
        <v>0</v>
      </c>
      <c r="H75" s="288">
        <v>0</v>
      </c>
      <c r="I75" s="179">
        <f t="shared" si="32"/>
        <v>0</v>
      </c>
      <c r="J75" s="286">
        <v>0</v>
      </c>
      <c r="K75" s="287">
        <v>0</v>
      </c>
      <c r="L75" s="287">
        <v>0</v>
      </c>
      <c r="M75" s="289">
        <v>0</v>
      </c>
      <c r="N75" s="179">
        <f t="shared" si="37"/>
        <v>0</v>
      </c>
      <c r="O75" s="298">
        <v>0</v>
      </c>
      <c r="P75" s="299">
        <v>0</v>
      </c>
      <c r="Q75" s="291">
        <v>0</v>
      </c>
    </row>
    <row r="76">
      <c r="B76" s="275" t="s">
        <v>374</v>
      </c>
      <c r="C76" s="276" t="s">
        <v>375</v>
      </c>
      <c r="D76" s="178">
        <f t="shared" si="23"/>
        <v>0</v>
      </c>
      <c r="E76" s="179">
        <f t="shared" si="25"/>
        <v>0</v>
      </c>
      <c r="F76" s="286">
        <v>0</v>
      </c>
      <c r="G76" s="287">
        <v>0</v>
      </c>
      <c r="H76" s="288">
        <v>0</v>
      </c>
      <c r="I76" s="179">
        <f t="shared" si="32"/>
        <v>0</v>
      </c>
      <c r="J76" s="286">
        <v>0</v>
      </c>
      <c r="K76" s="287">
        <v>0</v>
      </c>
      <c r="L76" s="287">
        <v>0</v>
      </c>
      <c r="M76" s="289">
        <v>0</v>
      </c>
      <c r="N76" s="179">
        <f t="shared" si="37"/>
        <v>0</v>
      </c>
      <c r="O76" s="298">
        <v>0</v>
      </c>
      <c r="P76" s="299">
        <v>0</v>
      </c>
      <c r="Q76" s="291">
        <v>0</v>
      </c>
    </row>
    <row r="77">
      <c r="B77" s="275" t="s">
        <v>376</v>
      </c>
      <c r="C77" s="276" t="s">
        <v>377</v>
      </c>
      <c r="D77" s="178">
        <f t="shared" si="23"/>
        <v>0</v>
      </c>
      <c r="E77" s="179">
        <f t="shared" si="25"/>
        <v>0</v>
      </c>
      <c r="F77" s="286">
        <v>0</v>
      </c>
      <c r="G77" s="287">
        <v>0</v>
      </c>
      <c r="H77" s="288">
        <v>0</v>
      </c>
      <c r="I77" s="179">
        <f t="shared" si="32"/>
        <v>0</v>
      </c>
      <c r="J77" s="286">
        <v>0</v>
      </c>
      <c r="K77" s="287">
        <v>0</v>
      </c>
      <c r="L77" s="287">
        <v>0</v>
      </c>
      <c r="M77" s="289">
        <v>0</v>
      </c>
      <c r="N77" s="179">
        <f t="shared" si="37"/>
        <v>0</v>
      </c>
      <c r="O77" s="298">
        <v>0</v>
      </c>
      <c r="P77" s="299">
        <v>0</v>
      </c>
      <c r="Q77" s="291">
        <v>0</v>
      </c>
    </row>
    <row r="78">
      <c r="B78" s="275" t="s">
        <v>378</v>
      </c>
      <c r="C78" s="276" t="s">
        <v>379</v>
      </c>
      <c r="D78" s="178">
        <f t="shared" si="23"/>
        <v>0</v>
      </c>
      <c r="E78" s="179">
        <f t="shared" si="25"/>
        <v>0</v>
      </c>
      <c r="F78" s="286">
        <v>0</v>
      </c>
      <c r="G78" s="287">
        <v>0</v>
      </c>
      <c r="H78" s="288">
        <v>0</v>
      </c>
      <c r="I78" s="179">
        <f t="shared" si="32"/>
        <v>0</v>
      </c>
      <c r="J78" s="286">
        <v>0</v>
      </c>
      <c r="K78" s="287">
        <v>0</v>
      </c>
      <c r="L78" s="287">
        <v>0</v>
      </c>
      <c r="M78" s="289">
        <v>0</v>
      </c>
      <c r="N78" s="179">
        <f t="shared" si="37"/>
        <v>0</v>
      </c>
      <c r="O78" s="298">
        <v>0</v>
      </c>
      <c r="P78" s="299">
        <v>0</v>
      </c>
      <c r="Q78" s="291">
        <v>0</v>
      </c>
    </row>
    <row r="79">
      <c r="B79" s="275" t="s">
        <v>380</v>
      </c>
      <c r="C79" s="276" t="s">
        <v>381</v>
      </c>
      <c r="D79" s="178">
        <f t="shared" si="23"/>
        <v>0</v>
      </c>
      <c r="E79" s="179">
        <f t="shared" si="25"/>
        <v>0</v>
      </c>
      <c r="F79" s="286">
        <v>0</v>
      </c>
      <c r="G79" s="287">
        <v>0</v>
      </c>
      <c r="H79" s="288">
        <v>0</v>
      </c>
      <c r="I79" s="179">
        <f t="shared" si="32"/>
        <v>0</v>
      </c>
      <c r="J79" s="286">
        <v>0</v>
      </c>
      <c r="K79" s="287">
        <v>0</v>
      </c>
      <c r="L79" s="287">
        <v>0</v>
      </c>
      <c r="M79" s="289">
        <v>0</v>
      </c>
      <c r="N79" s="179">
        <f t="shared" si="37"/>
        <v>0</v>
      </c>
      <c r="O79" s="298">
        <v>0</v>
      </c>
      <c r="P79" s="299">
        <v>0</v>
      </c>
      <c r="Q79" s="291">
        <v>0</v>
      </c>
    </row>
    <row r="80">
      <c r="B80" s="275" t="s">
        <v>382</v>
      </c>
      <c r="C80" s="276" t="s">
        <v>383</v>
      </c>
      <c r="D80" s="178">
        <f t="shared" si="23"/>
        <v>0</v>
      </c>
      <c r="E80" s="179">
        <f t="shared" si="25"/>
        <v>0</v>
      </c>
      <c r="F80" s="286">
        <v>0</v>
      </c>
      <c r="G80" s="287">
        <v>0</v>
      </c>
      <c r="H80" s="288">
        <v>0</v>
      </c>
      <c r="I80" s="179">
        <f t="shared" si="32"/>
        <v>0</v>
      </c>
      <c r="J80" s="286">
        <v>0</v>
      </c>
      <c r="K80" s="287">
        <v>0</v>
      </c>
      <c r="L80" s="287">
        <v>0</v>
      </c>
      <c r="M80" s="289">
        <v>0</v>
      </c>
      <c r="N80" s="179">
        <f t="shared" si="37"/>
        <v>0</v>
      </c>
      <c r="O80" s="298">
        <v>0</v>
      </c>
      <c r="P80" s="299">
        <v>0</v>
      </c>
      <c r="Q80" s="291">
        <v>0</v>
      </c>
    </row>
    <row r="81">
      <c r="B81" s="275" t="s">
        <v>384</v>
      </c>
      <c r="C81" s="276" t="s">
        <v>385</v>
      </c>
      <c r="D81" s="178">
        <f t="shared" si="23"/>
        <v>0</v>
      </c>
      <c r="E81" s="179">
        <f t="shared" si="25"/>
        <v>0</v>
      </c>
      <c r="F81" s="286">
        <v>0</v>
      </c>
      <c r="G81" s="287">
        <v>0</v>
      </c>
      <c r="H81" s="288">
        <v>0</v>
      </c>
      <c r="I81" s="179">
        <f t="shared" si="32"/>
        <v>0</v>
      </c>
      <c r="J81" s="286">
        <v>0</v>
      </c>
      <c r="K81" s="287">
        <v>0</v>
      </c>
      <c r="L81" s="287">
        <v>0</v>
      </c>
      <c r="M81" s="289">
        <v>0</v>
      </c>
      <c r="N81" s="179">
        <f t="shared" si="37"/>
        <v>0</v>
      </c>
      <c r="O81" s="298">
        <v>0</v>
      </c>
      <c r="P81" s="299">
        <v>0</v>
      </c>
      <c r="Q81" s="291">
        <v>0</v>
      </c>
    </row>
    <row r="82" ht="15.75">
      <c r="B82" s="300" t="s">
        <v>386</v>
      </c>
      <c r="C82" s="301" t="s">
        <v>387</v>
      </c>
      <c r="D82" s="302">
        <f t="shared" si="23"/>
        <v>0</v>
      </c>
      <c r="E82" s="303">
        <f t="shared" si="25"/>
        <v>0</v>
      </c>
      <c r="F82" s="304">
        <v>0</v>
      </c>
      <c r="G82" s="305">
        <v>0</v>
      </c>
      <c r="H82" s="306">
        <v>0</v>
      </c>
      <c r="I82" s="303">
        <f t="shared" si="32"/>
        <v>0</v>
      </c>
      <c r="J82" s="304">
        <v>0</v>
      </c>
      <c r="K82" s="305">
        <v>0</v>
      </c>
      <c r="L82" s="305">
        <v>0</v>
      </c>
      <c r="M82" s="307">
        <v>0</v>
      </c>
      <c r="N82" s="179">
        <f t="shared" si="37"/>
        <v>0</v>
      </c>
      <c r="O82" s="308">
        <v>0</v>
      </c>
      <c r="P82" s="309">
        <v>0</v>
      </c>
      <c r="Q82" s="310">
        <v>0</v>
      </c>
    </row>
    <row r="83">
      <c r="B83" s="311" t="s">
        <v>388</v>
      </c>
      <c r="C83" s="312" t="s">
        <v>389</v>
      </c>
      <c r="D83" s="313">
        <f t="shared" si="23"/>
        <v>0</v>
      </c>
      <c r="E83" s="314">
        <f t="shared" si="25"/>
        <v>0</v>
      </c>
      <c r="F83" s="315">
        <v>0</v>
      </c>
      <c r="G83" s="316">
        <v>0</v>
      </c>
      <c r="H83" s="317">
        <v>0</v>
      </c>
      <c r="I83" s="314">
        <f t="shared" si="32"/>
        <v>0</v>
      </c>
      <c r="J83" s="315">
        <v>0</v>
      </c>
      <c r="K83" s="316">
        <v>0</v>
      </c>
      <c r="L83" s="316">
        <v>0</v>
      </c>
      <c r="M83" s="318">
        <v>0</v>
      </c>
      <c r="N83" s="314">
        <f>SUM(O83:P83)</f>
        <v>0</v>
      </c>
      <c r="O83" s="319">
        <v>0</v>
      </c>
      <c r="P83" s="320">
        <v>0</v>
      </c>
      <c r="Q83" s="321">
        <v>0</v>
      </c>
    </row>
    <row r="84">
      <c r="A84" s="322"/>
      <c r="B84" s="157" t="s">
        <v>390</v>
      </c>
      <c r="C84" s="217" t="s">
        <v>391</v>
      </c>
      <c r="D84" s="159">
        <f t="shared" si="23"/>
        <v>60.721310000000003</v>
      </c>
      <c r="E84" s="160">
        <f t="shared" si="25"/>
        <v>20.604140000000001</v>
      </c>
      <c r="F84" s="161">
        <f>SUM(F85:F91)</f>
        <v>8.70181</v>
      </c>
      <c r="G84" s="162">
        <f>SUM(G85:G91)</f>
        <v>0</v>
      </c>
      <c r="H84" s="163">
        <f>SUM(H85:H91)</f>
        <v>11.902329999999999</v>
      </c>
      <c r="I84" s="160">
        <f t="shared" si="32"/>
        <v>37.091700000000003</v>
      </c>
      <c r="J84" s="161">
        <f t="shared" ref="J84:Q84" si="38">SUM(J85:J91)</f>
        <v>0</v>
      </c>
      <c r="K84" s="162">
        <f t="shared" si="38"/>
        <v>16.6081</v>
      </c>
      <c r="L84" s="162">
        <f t="shared" si="38"/>
        <v>20.483599999999999</v>
      </c>
      <c r="M84" s="159">
        <f t="shared" si="38"/>
        <v>0</v>
      </c>
      <c r="N84" s="160">
        <f>SUM(O84:P84)</f>
        <v>0</v>
      </c>
      <c r="O84" s="165">
        <f t="shared" si="38"/>
        <v>0</v>
      </c>
      <c r="P84" s="163">
        <f t="shared" si="38"/>
        <v>0</v>
      </c>
      <c r="Q84" s="160">
        <f t="shared" si="38"/>
        <v>3.0254699999999999</v>
      </c>
    </row>
    <row r="85">
      <c r="A85" s="322"/>
      <c r="B85" s="323" t="s">
        <v>392</v>
      </c>
      <c r="C85" s="324" t="s">
        <v>393</v>
      </c>
      <c r="D85" s="325">
        <f t="shared" si="23"/>
        <v>0</v>
      </c>
      <c r="E85" s="326">
        <f t="shared" si="25"/>
        <v>0</v>
      </c>
      <c r="F85" s="327">
        <v>0</v>
      </c>
      <c r="G85" s="328">
        <v>0</v>
      </c>
      <c r="H85" s="329">
        <v>0</v>
      </c>
      <c r="I85" s="326">
        <f t="shared" si="32"/>
        <v>0</v>
      </c>
      <c r="J85" s="327">
        <v>0</v>
      </c>
      <c r="K85" s="328">
        <v>0</v>
      </c>
      <c r="L85" s="328">
        <v>0</v>
      </c>
      <c r="M85" s="330">
        <v>0</v>
      </c>
      <c r="N85" s="326">
        <f>SUM(O85:P85)</f>
        <v>0</v>
      </c>
      <c r="O85" s="331">
        <v>0</v>
      </c>
      <c r="P85" s="332">
        <v>0</v>
      </c>
      <c r="Q85" s="333">
        <v>0</v>
      </c>
    </row>
    <row r="86">
      <c r="A86" s="322"/>
      <c r="B86" s="323" t="s">
        <v>394</v>
      </c>
      <c r="C86" s="324" t="s">
        <v>395</v>
      </c>
      <c r="D86" s="325">
        <f t="shared" si="23"/>
        <v>0</v>
      </c>
      <c r="E86" s="326">
        <f t="shared" si="25"/>
        <v>0</v>
      </c>
      <c r="F86" s="327">
        <v>0</v>
      </c>
      <c r="G86" s="328">
        <v>0</v>
      </c>
      <c r="H86" s="329">
        <v>0</v>
      </c>
      <c r="I86" s="326">
        <f t="shared" si="32"/>
        <v>0</v>
      </c>
      <c r="J86" s="327">
        <v>0</v>
      </c>
      <c r="K86" s="328">
        <v>0</v>
      </c>
      <c r="L86" s="328">
        <v>0</v>
      </c>
      <c r="M86" s="330">
        <v>0</v>
      </c>
      <c r="N86" s="326">
        <f t="shared" ref="N86:N91" si="39">SUM(O86:P86)</f>
        <v>0</v>
      </c>
      <c r="O86" s="331">
        <v>0</v>
      </c>
      <c r="P86" s="332">
        <v>0</v>
      </c>
      <c r="Q86" s="333">
        <v>0</v>
      </c>
    </row>
    <row r="87">
      <c r="A87" s="322"/>
      <c r="B87" s="334" t="s">
        <v>396</v>
      </c>
      <c r="C87" s="335" t="s">
        <v>397</v>
      </c>
      <c r="D87" s="325">
        <f t="shared" si="23"/>
        <v>27.398309999999999</v>
      </c>
      <c r="E87" s="219">
        <f t="shared" si="25"/>
        <v>11.902329999999999</v>
      </c>
      <c r="F87" s="327">
        <v>0</v>
      </c>
      <c r="G87" s="328">
        <v>0</v>
      </c>
      <c r="H87" s="329">
        <v>11.902329999999999</v>
      </c>
      <c r="I87" s="219">
        <f t="shared" si="32"/>
        <v>15.495979999999999</v>
      </c>
      <c r="J87" s="327">
        <v>0</v>
      </c>
      <c r="K87" s="328">
        <v>15.495979999999999</v>
      </c>
      <c r="L87" s="328">
        <v>0</v>
      </c>
      <c r="M87" s="330">
        <v>0</v>
      </c>
      <c r="N87" s="326">
        <f t="shared" si="39"/>
        <v>0</v>
      </c>
      <c r="O87" s="331">
        <v>0</v>
      </c>
      <c r="P87" s="332">
        <v>0</v>
      </c>
      <c r="Q87" s="333">
        <v>0</v>
      </c>
    </row>
    <row r="88">
      <c r="A88" s="322"/>
      <c r="B88" s="336" t="s">
        <v>398</v>
      </c>
      <c r="C88" s="337" t="s">
        <v>399</v>
      </c>
      <c r="D88" s="325">
        <f t="shared" si="23"/>
        <v>30.235030000000002</v>
      </c>
      <c r="E88" s="229">
        <f t="shared" si="25"/>
        <v>8.70181</v>
      </c>
      <c r="F88" s="327">
        <v>8.70181</v>
      </c>
      <c r="G88" s="328">
        <v>0</v>
      </c>
      <c r="H88" s="329">
        <v>0</v>
      </c>
      <c r="I88" s="229">
        <f t="shared" si="32"/>
        <v>21.53322</v>
      </c>
      <c r="J88" s="327">
        <v>0</v>
      </c>
      <c r="K88" s="328">
        <v>1.04962</v>
      </c>
      <c r="L88" s="328">
        <v>20.483599999999999</v>
      </c>
      <c r="M88" s="330">
        <v>0</v>
      </c>
      <c r="N88" s="326">
        <f t="shared" si="39"/>
        <v>0</v>
      </c>
      <c r="O88" s="331">
        <v>0</v>
      </c>
      <c r="P88" s="332">
        <v>0</v>
      </c>
      <c r="Q88" s="333">
        <v>0</v>
      </c>
    </row>
    <row r="89">
      <c r="A89" s="322"/>
      <c r="B89" s="336" t="s">
        <v>400</v>
      </c>
      <c r="C89" s="227" t="s">
        <v>401</v>
      </c>
      <c r="D89" s="325">
        <f t="shared" si="23"/>
        <v>3.0879699999999999</v>
      </c>
      <c r="E89" s="229">
        <f t="shared" si="25"/>
        <v>0</v>
      </c>
      <c r="F89" s="327">
        <v>0</v>
      </c>
      <c r="G89" s="328">
        <v>0</v>
      </c>
      <c r="H89" s="329">
        <v>0</v>
      </c>
      <c r="I89" s="229">
        <f t="shared" si="32"/>
        <v>0.0625</v>
      </c>
      <c r="J89" s="327">
        <v>0</v>
      </c>
      <c r="K89" s="328">
        <v>0.0625</v>
      </c>
      <c r="L89" s="328">
        <v>0</v>
      </c>
      <c r="M89" s="330">
        <v>0</v>
      </c>
      <c r="N89" s="326">
        <f t="shared" si="39"/>
        <v>0</v>
      </c>
      <c r="O89" s="331">
        <v>0</v>
      </c>
      <c r="P89" s="332">
        <v>0</v>
      </c>
      <c r="Q89" s="333">
        <v>3.0254699999999999</v>
      </c>
    </row>
    <row r="90">
      <c r="A90" s="322"/>
      <c r="B90" s="336" t="s">
        <v>402</v>
      </c>
      <c r="C90" s="227" t="s">
        <v>403</v>
      </c>
      <c r="D90" s="325">
        <f t="shared" si="23"/>
        <v>0</v>
      </c>
      <c r="E90" s="229">
        <f t="shared" si="25"/>
        <v>0</v>
      </c>
      <c r="F90" s="327">
        <v>0</v>
      </c>
      <c r="G90" s="328">
        <v>0</v>
      </c>
      <c r="H90" s="329">
        <v>0</v>
      </c>
      <c r="I90" s="229">
        <f t="shared" si="32"/>
        <v>0</v>
      </c>
      <c r="J90" s="327">
        <v>0</v>
      </c>
      <c r="K90" s="328">
        <v>0</v>
      </c>
      <c r="L90" s="328">
        <v>0</v>
      </c>
      <c r="M90" s="330">
        <v>0</v>
      </c>
      <c r="N90" s="326">
        <f t="shared" si="39"/>
        <v>0</v>
      </c>
      <c r="O90" s="331">
        <v>0</v>
      </c>
      <c r="P90" s="332">
        <v>0</v>
      </c>
      <c r="Q90" s="333">
        <v>0</v>
      </c>
    </row>
    <row r="91">
      <c r="A91" s="322"/>
      <c r="B91" s="336" t="s">
        <v>404</v>
      </c>
      <c r="C91" s="227" t="s">
        <v>405</v>
      </c>
      <c r="D91" s="325">
        <f t="shared" si="23"/>
        <v>0</v>
      </c>
      <c r="E91" s="229">
        <f t="shared" si="25"/>
        <v>0</v>
      </c>
      <c r="F91" s="338">
        <v>0</v>
      </c>
      <c r="G91" s="339">
        <v>0</v>
      </c>
      <c r="H91" s="284">
        <v>0</v>
      </c>
      <c r="I91" s="229">
        <f t="shared" si="32"/>
        <v>0</v>
      </c>
      <c r="J91" s="338">
        <v>0</v>
      </c>
      <c r="K91" s="339">
        <v>0</v>
      </c>
      <c r="L91" s="339">
        <v>0</v>
      </c>
      <c r="M91" s="340">
        <v>0</v>
      </c>
      <c r="N91" s="326">
        <f t="shared" si="39"/>
        <v>0</v>
      </c>
      <c r="O91" s="341">
        <v>0</v>
      </c>
      <c r="P91" s="281">
        <v>0</v>
      </c>
      <c r="Q91" s="342">
        <v>0</v>
      </c>
    </row>
    <row r="92" ht="42" customHeight="1">
      <c r="A92" s="322"/>
      <c r="B92" s="140" t="s">
        <v>130</v>
      </c>
      <c r="C92" s="141" t="s">
        <v>406</v>
      </c>
      <c r="D92" s="343">
        <f>D93+D96+D99+D101+D107+D108+D114+D118+D121+D136+D137</f>
        <v>223.94582707530941</v>
      </c>
      <c r="E92" s="140">
        <f t="shared" si="25"/>
        <v>80.061043848775029</v>
      </c>
      <c r="F92" s="244">
        <f>F93+F96+F99+F101+F107+F108+F114+F118+F121+F136+F137</f>
        <v>8.5263186830791433</v>
      </c>
      <c r="G92" s="245">
        <f>G93+G96+G99+G101+G107+G108+G114+G118+G121+G136+G137</f>
        <v>10.946181502398616</v>
      </c>
      <c r="H92" s="246">
        <f>H93+H96+H99+H101+H107+H108+H114+H118+H121+H136+H137</f>
        <v>60.588543663297273</v>
      </c>
      <c r="I92" s="140">
        <f t="shared" si="32"/>
        <v>136.00460933698156</v>
      </c>
      <c r="J92" s="244">
        <f t="shared" ref="J92:Q92" si="40">J93+J96+J99+J101+J107+J108+J114+J118+J121+J136+J137</f>
        <v>87.302045332734778</v>
      </c>
      <c r="K92" s="245">
        <f t="shared" si="40"/>
        <v>38.12413479876475</v>
      </c>
      <c r="L92" s="245">
        <f t="shared" si="40"/>
        <v>10.578429205482033</v>
      </c>
      <c r="M92" s="243">
        <f t="shared" si="40"/>
        <v>6.2849537743787502</v>
      </c>
      <c r="N92" s="140">
        <f t="shared" ref="N92:N102" si="41">SUM(O92:P92)</f>
        <v>0.53362620542440475</v>
      </c>
      <c r="O92" s="248">
        <f t="shared" si="40"/>
        <v>0.53362620542440475</v>
      </c>
      <c r="P92" s="246">
        <f t="shared" si="40"/>
        <v>0</v>
      </c>
      <c r="Q92" s="140">
        <f t="shared" si="40"/>
        <v>1.0615939097497051</v>
      </c>
      <c r="R92" s="344"/>
      <c r="S92" s="345"/>
    </row>
    <row r="93">
      <c r="B93" s="149" t="s">
        <v>132</v>
      </c>
      <c r="C93" s="346" t="s">
        <v>296</v>
      </c>
      <c r="D93" s="347">
        <f>D94+D95</f>
        <v>0</v>
      </c>
      <c r="E93" s="348">
        <f t="shared" si="25"/>
        <v>0</v>
      </c>
      <c r="F93" s="349">
        <f>F94+F95</f>
        <v>0</v>
      </c>
      <c r="G93" s="350">
        <f>G94+G95</f>
        <v>0</v>
      </c>
      <c r="H93" s="351">
        <f>H94+H95</f>
        <v>0</v>
      </c>
      <c r="I93" s="348">
        <f t="shared" si="32"/>
        <v>0</v>
      </c>
      <c r="J93" s="349">
        <f t="shared" ref="J93:Q93" si="42">J94+J95</f>
        <v>0</v>
      </c>
      <c r="K93" s="350">
        <f t="shared" si="42"/>
        <v>0</v>
      </c>
      <c r="L93" s="350">
        <f t="shared" si="42"/>
        <v>0</v>
      </c>
      <c r="M93" s="352">
        <f t="shared" si="42"/>
        <v>0</v>
      </c>
      <c r="N93" s="348">
        <f t="shared" si="41"/>
        <v>0</v>
      </c>
      <c r="O93" s="353">
        <f t="shared" si="42"/>
        <v>0</v>
      </c>
      <c r="P93" s="351">
        <f t="shared" si="42"/>
        <v>0</v>
      </c>
      <c r="Q93" s="348">
        <f t="shared" si="42"/>
        <v>0</v>
      </c>
      <c r="R93" s="344"/>
      <c r="S93" s="345"/>
      <c r="T93" s="218"/>
    </row>
    <row r="94" ht="32.25" customHeight="1">
      <c r="B94" s="176" t="s">
        <v>407</v>
      </c>
      <c r="C94" s="177" t="s">
        <v>264</v>
      </c>
      <c r="D94" s="354">
        <v>0</v>
      </c>
      <c r="E94" s="219">
        <f t="shared" si="25"/>
        <v>0</v>
      </c>
      <c r="F94" s="222">
        <f>IFERROR($D$94*F146/100, 0)</f>
        <v>0</v>
      </c>
      <c r="G94" s="223">
        <f>IFERROR($D$94*G146/100, 0)</f>
        <v>0</v>
      </c>
      <c r="H94" s="224">
        <f>IFERROR($D$94*H146/100, 0)</f>
        <v>0</v>
      </c>
      <c r="I94" s="219">
        <f t="shared" si="32"/>
        <v>0</v>
      </c>
      <c r="J94" s="222">
        <f t="shared" ref="J94:Q94" si="43">IFERROR($D$94*J146/100, 0)</f>
        <v>0</v>
      </c>
      <c r="K94" s="223">
        <f t="shared" si="43"/>
        <v>0</v>
      </c>
      <c r="L94" s="223">
        <f t="shared" si="43"/>
        <v>0</v>
      </c>
      <c r="M94" s="221">
        <f t="shared" si="43"/>
        <v>0</v>
      </c>
      <c r="N94" s="219">
        <f t="shared" si="41"/>
        <v>0</v>
      </c>
      <c r="O94" s="226">
        <f t="shared" ref="O94:P94" si="44">IFERROR($D$94*O146/100, 0)</f>
        <v>0</v>
      </c>
      <c r="P94" s="224">
        <f t="shared" si="44"/>
        <v>0</v>
      </c>
      <c r="Q94" s="219">
        <f t="shared" si="43"/>
        <v>0</v>
      </c>
      <c r="R94" s="355"/>
      <c r="S94" s="356"/>
    </row>
    <row r="95" ht="27" customHeight="1">
      <c r="B95" s="176" t="s">
        <v>408</v>
      </c>
      <c r="C95" s="177" t="s">
        <v>299</v>
      </c>
      <c r="D95" s="354">
        <v>0</v>
      </c>
      <c r="E95" s="219">
        <f t="shared" si="25"/>
        <v>0</v>
      </c>
      <c r="F95" s="222">
        <f>IFERROR($D$95*F147/100, 0)</f>
        <v>0</v>
      </c>
      <c r="G95" s="223">
        <f>IFERROR($D$95*G147/100, 0)</f>
        <v>0</v>
      </c>
      <c r="H95" s="224">
        <f>IFERROR($D$95*H147/100, 0)</f>
        <v>0</v>
      </c>
      <c r="I95" s="219">
        <f t="shared" si="32"/>
        <v>0</v>
      </c>
      <c r="J95" s="222">
        <f t="shared" ref="J95:Q95" si="45">IFERROR($D$95*J147/100, 0)</f>
        <v>0</v>
      </c>
      <c r="K95" s="223">
        <f t="shared" si="45"/>
        <v>0</v>
      </c>
      <c r="L95" s="223">
        <f t="shared" si="45"/>
        <v>0</v>
      </c>
      <c r="M95" s="221">
        <f t="shared" si="45"/>
        <v>0</v>
      </c>
      <c r="N95" s="219">
        <f t="shared" si="41"/>
        <v>0</v>
      </c>
      <c r="O95" s="226">
        <f t="shared" ref="O95:P95" si="46">IFERROR($D$95*O147/100, 0)</f>
        <v>0</v>
      </c>
      <c r="P95" s="224">
        <f t="shared" si="46"/>
        <v>0</v>
      </c>
      <c r="Q95" s="219">
        <f t="shared" si="45"/>
        <v>0</v>
      </c>
      <c r="R95" s="355"/>
      <c r="S95" s="356"/>
    </row>
    <row r="96">
      <c r="B96" s="157" t="s">
        <v>134</v>
      </c>
      <c r="C96" s="256" t="s">
        <v>306</v>
      </c>
      <c r="D96" s="357">
        <f>D97+D98</f>
        <v>18.196359999999999</v>
      </c>
      <c r="E96" s="160">
        <f t="shared" si="25"/>
        <v>6.5052320682813649</v>
      </c>
      <c r="F96" s="161">
        <f>F97+F98</f>
        <v>0.69279238759764983</v>
      </c>
      <c r="G96" s="162">
        <f>G97+G98</f>
        <v>0.88941447065233692</v>
      </c>
      <c r="H96" s="163">
        <f>H97+H98</f>
        <v>4.9230252100313781</v>
      </c>
      <c r="I96" s="160">
        <f t="shared" si="32"/>
        <v>11.050837005874843</v>
      </c>
      <c r="J96" s="161">
        <f t="shared" ref="J96:Q96" si="47">J97+J98</f>
        <v>7.0935880626011736</v>
      </c>
      <c r="K96" s="162">
        <f t="shared" si="47"/>
        <v>3.0977155973241861</v>
      </c>
      <c r="L96" s="162">
        <f t="shared" si="47"/>
        <v>0.85953334594948316</v>
      </c>
      <c r="M96" s="159">
        <f t="shared" si="47"/>
        <v>0.51067386678071913</v>
      </c>
      <c r="N96" s="160">
        <f t="shared" si="41"/>
        <v>0.043358943839891619</v>
      </c>
      <c r="O96" s="165">
        <f t="shared" ref="O96:P96" si="48">O97+O98</f>
        <v>0.043358943839891619</v>
      </c>
      <c r="P96" s="163">
        <f t="shared" si="48"/>
        <v>0</v>
      </c>
      <c r="Q96" s="160">
        <f t="shared" si="47"/>
        <v>0.086258115223183399</v>
      </c>
      <c r="R96" s="344"/>
      <c r="S96" s="345"/>
    </row>
    <row r="97" ht="29.25" customHeight="1">
      <c r="B97" s="176" t="s">
        <v>136</v>
      </c>
      <c r="C97" s="177" t="s">
        <v>308</v>
      </c>
      <c r="D97" s="354">
        <v>18.196359999999999</v>
      </c>
      <c r="E97" s="219">
        <f t="shared" si="25"/>
        <v>6.5052320682813649</v>
      </c>
      <c r="F97" s="222">
        <f>IFERROR($D$97*F149/100, 0)</f>
        <v>0.69279238759764983</v>
      </c>
      <c r="G97" s="223">
        <f>IFERROR($D$97*G149/100, 0)</f>
        <v>0.88941447065233692</v>
      </c>
      <c r="H97" s="224">
        <f>IFERROR($D$97*H149/100, 0)</f>
        <v>4.9230252100313781</v>
      </c>
      <c r="I97" s="219">
        <f t="shared" si="32"/>
        <v>11.050837005874843</v>
      </c>
      <c r="J97" s="222">
        <f t="shared" ref="J97:Q97" si="49">IFERROR($D$97*J149/100, 0)</f>
        <v>7.0935880626011736</v>
      </c>
      <c r="K97" s="223">
        <f t="shared" si="49"/>
        <v>3.0977155973241861</v>
      </c>
      <c r="L97" s="223">
        <f t="shared" si="49"/>
        <v>0.85953334594948316</v>
      </c>
      <c r="M97" s="221">
        <f t="shared" si="49"/>
        <v>0.51067386678071913</v>
      </c>
      <c r="N97" s="219">
        <f t="shared" si="41"/>
        <v>0.043358943839891619</v>
      </c>
      <c r="O97" s="226">
        <f t="shared" ref="O97:P97" si="50">IFERROR($D$97*O149/100, 0)</f>
        <v>0.043358943839891619</v>
      </c>
      <c r="P97" s="224">
        <f t="shared" si="50"/>
        <v>0</v>
      </c>
      <c r="Q97" s="219">
        <f t="shared" si="49"/>
        <v>0.086258115223183399</v>
      </c>
      <c r="R97" s="355"/>
      <c r="S97" s="356"/>
    </row>
    <row r="98" ht="25.5" customHeight="1">
      <c r="B98" s="176" t="s">
        <v>138</v>
      </c>
      <c r="C98" s="177" t="s">
        <v>310</v>
      </c>
      <c r="D98" s="354">
        <v>0</v>
      </c>
      <c r="E98" s="219">
        <f t="shared" si="25"/>
        <v>0</v>
      </c>
      <c r="F98" s="222">
        <f>IFERROR($D$98*F150/100, 0)</f>
        <v>0</v>
      </c>
      <c r="G98" s="223">
        <f>IFERROR($D$98*G150/100, 0)</f>
        <v>0</v>
      </c>
      <c r="H98" s="224">
        <f>IFERROR($D$98*H150/100, 0)</f>
        <v>0</v>
      </c>
      <c r="I98" s="219">
        <f t="shared" si="32"/>
        <v>0</v>
      </c>
      <c r="J98" s="222">
        <f t="shared" ref="J98:Q98" si="51">IFERROR($D$98*J150/100, 0)</f>
        <v>0</v>
      </c>
      <c r="K98" s="223">
        <f t="shared" si="51"/>
        <v>0</v>
      </c>
      <c r="L98" s="223">
        <f t="shared" si="51"/>
        <v>0</v>
      </c>
      <c r="M98" s="221">
        <f t="shared" si="51"/>
        <v>0</v>
      </c>
      <c r="N98" s="219">
        <f t="shared" si="41"/>
        <v>0</v>
      </c>
      <c r="O98" s="226">
        <f t="shared" ref="O98:P98" si="52">IFERROR($D$98*O150/100, 0)</f>
        <v>0</v>
      </c>
      <c r="P98" s="224">
        <f t="shared" si="52"/>
        <v>0</v>
      </c>
      <c r="Q98" s="219">
        <f t="shared" si="51"/>
        <v>0</v>
      </c>
      <c r="R98" s="355"/>
      <c r="S98" s="356"/>
    </row>
    <row r="99">
      <c r="B99" s="157" t="s">
        <v>142</v>
      </c>
      <c r="C99" s="256" t="s">
        <v>312</v>
      </c>
      <c r="D99" s="357">
        <f>D100</f>
        <v>0</v>
      </c>
      <c r="E99" s="160">
        <f t="shared" si="25"/>
        <v>0</v>
      </c>
      <c r="F99" s="161">
        <f>F100</f>
        <v>0</v>
      </c>
      <c r="G99" s="162">
        <f>G100</f>
        <v>0</v>
      </c>
      <c r="H99" s="163">
        <f>H100</f>
        <v>0</v>
      </c>
      <c r="I99" s="160">
        <f t="shared" si="32"/>
        <v>0</v>
      </c>
      <c r="J99" s="161">
        <f t="shared" ref="J99:Q99" si="53">J100</f>
        <v>0</v>
      </c>
      <c r="K99" s="162">
        <f t="shared" si="53"/>
        <v>0</v>
      </c>
      <c r="L99" s="162">
        <f t="shared" si="53"/>
        <v>0</v>
      </c>
      <c r="M99" s="159">
        <f t="shared" si="53"/>
        <v>0</v>
      </c>
      <c r="N99" s="160">
        <f t="shared" si="41"/>
        <v>0</v>
      </c>
      <c r="O99" s="165">
        <f t="shared" si="53"/>
        <v>0</v>
      </c>
      <c r="P99" s="163">
        <f t="shared" si="53"/>
        <v>0</v>
      </c>
      <c r="Q99" s="160">
        <f t="shared" si="53"/>
        <v>0</v>
      </c>
      <c r="R99" s="344"/>
      <c r="S99" s="345"/>
    </row>
    <row r="100">
      <c r="B100" s="176" t="s">
        <v>409</v>
      </c>
      <c r="C100" s="177" t="s">
        <v>314</v>
      </c>
      <c r="D100" s="354">
        <v>0</v>
      </c>
      <c r="E100" s="219">
        <f>IFERROR($D$100*E152/100, 0)</f>
        <v>0</v>
      </c>
      <c r="F100" s="222">
        <f>IFERROR($D$100*F152/100, 0)</f>
        <v>0</v>
      </c>
      <c r="G100" s="223">
        <f>IFERROR($D$100*G152/100, 0)</f>
        <v>0</v>
      </c>
      <c r="H100" s="224">
        <f>IFERROR($D$100*H152/100, 0)</f>
        <v>0</v>
      </c>
      <c r="I100" s="219">
        <f t="shared" si="32"/>
        <v>0</v>
      </c>
      <c r="J100" s="222">
        <f t="shared" ref="J100:Q100" si="54">IFERROR($D$100*J152/100, 0)</f>
        <v>0</v>
      </c>
      <c r="K100" s="223">
        <f t="shared" si="54"/>
        <v>0</v>
      </c>
      <c r="L100" s="223">
        <f t="shared" si="54"/>
        <v>0</v>
      </c>
      <c r="M100" s="221">
        <f t="shared" si="54"/>
        <v>0</v>
      </c>
      <c r="N100" s="219">
        <f t="shared" si="41"/>
        <v>0</v>
      </c>
      <c r="O100" s="226">
        <f t="shared" ref="O100:P100" si="55">IFERROR($D$100*O152/100, 0)</f>
        <v>0</v>
      </c>
      <c r="P100" s="224">
        <f t="shared" si="55"/>
        <v>0</v>
      </c>
      <c r="Q100" s="219">
        <f t="shared" si="54"/>
        <v>0</v>
      </c>
      <c r="R100" s="355"/>
      <c r="S100" s="356"/>
    </row>
    <row r="101">
      <c r="B101" s="157" t="s">
        <v>410</v>
      </c>
      <c r="C101" s="256" t="s">
        <v>316</v>
      </c>
      <c r="D101" s="357">
        <f>SUM(D102:D106)</f>
        <v>30.86805</v>
      </c>
      <c r="E101" s="160">
        <f>SUM(F101:H101)</f>
        <v>11.035384480484701</v>
      </c>
      <c r="F101" s="161">
        <f>SUM(F102:F106)</f>
        <v>1.1752432937127884</v>
      </c>
      <c r="G101" s="162">
        <f>SUM(G102:G106)</f>
        <v>1.5087902388620509</v>
      </c>
      <c r="H101" s="163">
        <f>SUM(H102:H106)</f>
        <v>8.3513509479098627</v>
      </c>
      <c r="I101" s="160">
        <f t="shared" si="32"/>
        <v>18.746484969477141</v>
      </c>
      <c r="J101" s="161">
        <f t="shared" ref="J101:Q101" si="56">SUM(J102:J106)</f>
        <v>12.03346334078773</v>
      </c>
      <c r="K101" s="162">
        <f t="shared" si="56"/>
        <v>5.2549213108546358</v>
      </c>
      <c r="L101" s="162">
        <f t="shared" si="56"/>
        <v>1.4581003178347727</v>
      </c>
      <c r="M101" s="159">
        <f t="shared" si="56"/>
        <v>0.86629998821086074</v>
      </c>
      <c r="N101" s="160">
        <f t="shared" si="41"/>
        <v>0.073553504458966884</v>
      </c>
      <c r="O101" s="165">
        <f t="shared" ref="O101:P101" si="57">SUM(O102:O106)</f>
        <v>0.073553504458966884</v>
      </c>
      <c r="P101" s="163">
        <f t="shared" si="57"/>
        <v>0</v>
      </c>
      <c r="Q101" s="160">
        <f t="shared" si="56"/>
        <v>0.14632705736834106</v>
      </c>
      <c r="R101" s="344"/>
      <c r="S101" s="345"/>
    </row>
    <row r="102">
      <c r="B102" s="176" t="s">
        <v>411</v>
      </c>
      <c r="C102" s="177" t="s">
        <v>270</v>
      </c>
      <c r="D102" s="354">
        <v>30.38355</v>
      </c>
      <c r="E102" s="219">
        <f>IFERROR($D$102*E154/100, 0)</f>
        <v>10.862174842014021</v>
      </c>
      <c r="F102" s="222">
        <f>IFERROR($D$102*F154/100, 0)</f>
        <v>1.1567968620203475</v>
      </c>
      <c r="G102" s="223">
        <f>IFERROR($D$102*G154/100, 0)</f>
        <v>1.4851085074041628</v>
      </c>
      <c r="H102" s="224">
        <f>IFERROR($D$102*H154/100, 0)</f>
        <v>8.2202694725895125</v>
      </c>
      <c r="I102" s="219">
        <f t="shared" si="32"/>
        <v>18.452243124990307</v>
      </c>
      <c r="J102" s="222">
        <f t="shared" ref="J102:Q102" si="58">IFERROR($D$102*J154/100, 0)</f>
        <v>11.84458801537483</v>
      </c>
      <c r="K102" s="223">
        <f t="shared" si="58"/>
        <v>5.1724409023056968</v>
      </c>
      <c r="L102" s="223">
        <f t="shared" si="58"/>
        <v>1.4352142073097818</v>
      </c>
      <c r="M102" s="221">
        <f t="shared" si="58"/>
        <v>0.85270268147175143</v>
      </c>
      <c r="N102" s="219">
        <f t="shared" si="41"/>
        <v>0.072399020359376232</v>
      </c>
      <c r="O102" s="226">
        <f t="shared" ref="O102:P102" si="59">IFERROR($D$102*O154/100, 0)</f>
        <v>0.072399020359376232</v>
      </c>
      <c r="P102" s="224">
        <f t="shared" si="59"/>
        <v>0</v>
      </c>
      <c r="Q102" s="219">
        <f t="shared" si="58"/>
        <v>0.14403033116454908</v>
      </c>
      <c r="R102" s="355"/>
      <c r="S102" s="356"/>
    </row>
    <row r="103">
      <c r="B103" s="176" t="s">
        <v>412</v>
      </c>
      <c r="C103" s="177" t="s">
        <v>274</v>
      </c>
      <c r="D103" s="354">
        <v>0</v>
      </c>
      <c r="E103" s="219">
        <f>IFERROR($D$103*E155/100, 0)</f>
        <v>0</v>
      </c>
      <c r="F103" s="222">
        <f>IFERROR($D$103*F155/100, 0)</f>
        <v>0</v>
      </c>
      <c r="G103" s="223">
        <f>IFERROR($D$103*G155/100, 0)</f>
        <v>0</v>
      </c>
      <c r="H103" s="224">
        <f>IFERROR($D$103*H155/100, 0)</f>
        <v>0</v>
      </c>
      <c r="I103" s="219">
        <f t="shared" si="32"/>
        <v>0</v>
      </c>
      <c r="J103" s="222">
        <f t="shared" ref="J103:Q103" si="60">IFERROR($D$103*J155/100, 0)</f>
        <v>0</v>
      </c>
      <c r="K103" s="223">
        <f t="shared" si="60"/>
        <v>0</v>
      </c>
      <c r="L103" s="223">
        <f t="shared" si="60"/>
        <v>0</v>
      </c>
      <c r="M103" s="221">
        <f t="shared" si="60"/>
        <v>0</v>
      </c>
      <c r="N103" s="219">
        <f t="shared" ref="N103:N106" si="61">SUM(O103:P103)</f>
        <v>0</v>
      </c>
      <c r="O103" s="226">
        <f t="shared" ref="O103:P103" si="62">IFERROR($D$103*O155/100, 0)</f>
        <v>0</v>
      </c>
      <c r="P103" s="224">
        <f t="shared" si="62"/>
        <v>0</v>
      </c>
      <c r="Q103" s="219">
        <f t="shared" si="60"/>
        <v>0</v>
      </c>
      <c r="R103" s="355"/>
      <c r="S103" s="356"/>
    </row>
    <row r="104">
      <c r="B104" s="176" t="s">
        <v>413</v>
      </c>
      <c r="C104" s="266" t="s">
        <v>320</v>
      </c>
      <c r="D104" s="354">
        <v>0</v>
      </c>
      <c r="E104" s="219">
        <f>IFERROR($D$104*E156/100, 0)</f>
        <v>0</v>
      </c>
      <c r="F104" s="222">
        <f>IFERROR($D$104*F156/100, 0)</f>
        <v>0</v>
      </c>
      <c r="G104" s="223">
        <f>IFERROR($D$104*G156/100, 0)</f>
        <v>0</v>
      </c>
      <c r="H104" s="224">
        <f>IFERROR($D$104*H156/100, 0)</f>
        <v>0</v>
      </c>
      <c r="I104" s="219">
        <f t="shared" si="32"/>
        <v>0</v>
      </c>
      <c r="J104" s="222">
        <f t="shared" ref="J104:Q104" si="63">IFERROR($D$104*J156/100, 0)</f>
        <v>0</v>
      </c>
      <c r="K104" s="223">
        <f t="shared" si="63"/>
        <v>0</v>
      </c>
      <c r="L104" s="223">
        <f t="shared" si="63"/>
        <v>0</v>
      </c>
      <c r="M104" s="221">
        <f t="shared" si="63"/>
        <v>0</v>
      </c>
      <c r="N104" s="219">
        <f t="shared" si="61"/>
        <v>0</v>
      </c>
      <c r="O104" s="226">
        <f t="shared" ref="O104:P104" si="64">IFERROR($D$104*O156/100, 0)</f>
        <v>0</v>
      </c>
      <c r="P104" s="224">
        <f t="shared" si="64"/>
        <v>0</v>
      </c>
      <c r="Q104" s="219">
        <f t="shared" si="63"/>
        <v>0</v>
      </c>
      <c r="R104" s="355"/>
      <c r="S104" s="356"/>
    </row>
    <row r="105">
      <c r="B105" s="176" t="s">
        <v>414</v>
      </c>
      <c r="C105" s="267" t="s">
        <v>272</v>
      </c>
      <c r="D105" s="354">
        <v>0</v>
      </c>
      <c r="E105" s="219">
        <f>IFERROR($D$105*E157/100, 0)</f>
        <v>0</v>
      </c>
      <c r="F105" s="222">
        <f>IFERROR($D$105*F157/100, 0)</f>
        <v>0</v>
      </c>
      <c r="G105" s="223">
        <f>IFERROR($D$105*G157/100, 0)</f>
        <v>0</v>
      </c>
      <c r="H105" s="224">
        <f>IFERROR($D$105*H157/100, 0)</f>
        <v>0</v>
      </c>
      <c r="I105" s="219">
        <f t="shared" si="32"/>
        <v>0</v>
      </c>
      <c r="J105" s="222">
        <f t="shared" ref="J105:Q105" si="65">IFERROR($D$105*J157/100, 0)</f>
        <v>0</v>
      </c>
      <c r="K105" s="223">
        <f t="shared" si="65"/>
        <v>0</v>
      </c>
      <c r="L105" s="223">
        <f t="shared" si="65"/>
        <v>0</v>
      </c>
      <c r="M105" s="221">
        <f t="shared" si="65"/>
        <v>0</v>
      </c>
      <c r="N105" s="219">
        <f t="shared" si="61"/>
        <v>0</v>
      </c>
      <c r="O105" s="226">
        <f t="shared" ref="O105:P105" si="66">IFERROR($D$105*O157/100, 0)</f>
        <v>0</v>
      </c>
      <c r="P105" s="224">
        <f t="shared" si="66"/>
        <v>0</v>
      </c>
      <c r="Q105" s="219">
        <f t="shared" si="65"/>
        <v>0</v>
      </c>
      <c r="R105" s="355"/>
      <c r="S105" s="356"/>
    </row>
    <row r="106" ht="32.25" customHeight="1">
      <c r="B106" s="176" t="s">
        <v>415</v>
      </c>
      <c r="C106" s="267" t="s">
        <v>323</v>
      </c>
      <c r="D106" s="354">
        <v>0.48449999999999999</v>
      </c>
      <c r="E106" s="219">
        <f>IFERROR($D$106*E158/100, 0)</f>
        <v>0.1732096384706788</v>
      </c>
      <c r="F106" s="222">
        <f>IFERROR($D$106*F158/100, 0)</f>
        <v>0.01844643169244076</v>
      </c>
      <c r="G106" s="223">
        <f>IFERROR($D$106*G158/100, 0)</f>
        <v>0.023681731457888131</v>
      </c>
      <c r="H106" s="224">
        <f>IFERROR($D$106*H158/100, 0)</f>
        <v>0.13108147532034994</v>
      </c>
      <c r="I106" s="219">
        <f t="shared" si="32"/>
        <v>0.29424184448682933</v>
      </c>
      <c r="J106" s="222">
        <f t="shared" ref="J106:Q106" si="67">IFERROR($D$106*J158/100, 0)</f>
        <v>0.18887532541289956</v>
      </c>
      <c r="K106" s="223">
        <f t="shared" si="67"/>
        <v>0.082480408548938816</v>
      </c>
      <c r="L106" s="223">
        <f t="shared" si="67"/>
        <v>0.022886110524990965</v>
      </c>
      <c r="M106" s="221">
        <f t="shared" si="67"/>
        <v>0.013597306739109274</v>
      </c>
      <c r="N106" s="219">
        <f t="shared" si="61"/>
        <v>0.0011544840995906594</v>
      </c>
      <c r="O106" s="226">
        <f t="shared" ref="O106:P106" si="68">IFERROR($D$106*O158/100, 0)</f>
        <v>0.0011544840995906594</v>
      </c>
      <c r="P106" s="224">
        <f t="shared" si="68"/>
        <v>0</v>
      </c>
      <c r="Q106" s="219">
        <f t="shared" si="67"/>
        <v>0.0022967262037919866</v>
      </c>
      <c r="R106" s="355"/>
      <c r="S106" s="356"/>
    </row>
    <row r="107">
      <c r="B107" s="157" t="s">
        <v>416</v>
      </c>
      <c r="C107" s="256" t="s">
        <v>325</v>
      </c>
      <c r="D107" s="358">
        <v>20.471967075309401</v>
      </c>
      <c r="E107" s="160">
        <f>IFERROR($D$107*E159/100, 0)</f>
        <v>7.3187657706872677</v>
      </c>
      <c r="F107" s="161">
        <f>IFERROR($D$107*F159/100, 0)</f>
        <v>0.77943187257913538</v>
      </c>
      <c r="G107" s="162">
        <f>IFERROR($D$107*G159/100, 0)</f>
        <v>1.0006431923471717</v>
      </c>
      <c r="H107" s="163">
        <f>IFERROR($D$107*H159/100, 0)</f>
        <v>5.5386907057609616</v>
      </c>
      <c r="I107" s="160">
        <f t="shared" si="32"/>
        <v>12.432836640893044</v>
      </c>
      <c r="J107" s="161">
        <f t="shared" ref="J107:Q107" si="69">IFERROR($D$107*J159/100, 0)</f>
        <v>7.9807006051418554</v>
      </c>
      <c r="K107" s="162">
        <f t="shared" si="69"/>
        <v>3.4851108527800689</v>
      </c>
      <c r="L107" s="162">
        <f t="shared" si="69"/>
        <v>0.96702518297111861</v>
      </c>
      <c r="M107" s="159">
        <f t="shared" si="69"/>
        <v>0.57453790686465978</v>
      </c>
      <c r="N107" s="160">
        <f>SUM(O107:P107)</f>
        <v>0.048781342571286274</v>
      </c>
      <c r="O107" s="165">
        <f t="shared" si="69"/>
        <v>0.048781342571286274</v>
      </c>
      <c r="P107" s="163">
        <f t="shared" si="69"/>
        <v>0</v>
      </c>
      <c r="Q107" s="160">
        <f t="shared" si="69"/>
        <v>0.097045414293147378</v>
      </c>
      <c r="R107" s="344"/>
      <c r="S107" s="345"/>
    </row>
    <row r="108">
      <c r="B108" s="157" t="s">
        <v>417</v>
      </c>
      <c r="C108" s="256" t="s">
        <v>327</v>
      </c>
      <c r="D108" s="357">
        <f>SUM(D109:D113)</f>
        <v>133.8878</v>
      </c>
      <c r="E108" s="160">
        <f t="shared" ref="E108:E143" si="70">SUM(F108:H108)</f>
        <v>47.865134021949544</v>
      </c>
      <c r="F108" s="161">
        <f>SUM(F109:F113)</f>
        <v>5.0975276721386367</v>
      </c>
      <c r="G108" s="162">
        <f>SUM(G109:G113)</f>
        <v>6.5442619712846941</v>
      </c>
      <c r="H108" s="163">
        <f>SUM(H109:H113)</f>
        <v>36.223344378526214</v>
      </c>
      <c r="I108" s="160">
        <f t="shared" si="32"/>
        <v>81.311441127520567</v>
      </c>
      <c r="J108" s="161">
        <f t="shared" ref="J108:Q108" si="71">SUM(J109:J113)</f>
        <v>52.194224548642353</v>
      </c>
      <c r="K108" s="162">
        <f t="shared" si="71"/>
        <v>22.792818253289184</v>
      </c>
      <c r="L108" s="162">
        <f t="shared" si="71"/>
        <v>6.3243983255890308</v>
      </c>
      <c r="M108" s="159">
        <f t="shared" si="71"/>
        <v>3.7575097734252108</v>
      </c>
      <c r="N108" s="160">
        <f>SUM(O108:P108)</f>
        <v>0.31903268571553006</v>
      </c>
      <c r="O108" s="165">
        <f t="shared" ref="O108:P108" si="72">SUM(O109:O113)</f>
        <v>0.31903268571553006</v>
      </c>
      <c r="P108" s="163">
        <f t="shared" si="72"/>
        <v>0</v>
      </c>
      <c r="Q108" s="160">
        <f t="shared" si="71"/>
        <v>0.63468239138918647</v>
      </c>
      <c r="R108" s="359"/>
      <c r="S108" s="345"/>
    </row>
    <row r="109">
      <c r="B109" s="275" t="s">
        <v>418</v>
      </c>
      <c r="C109" s="276" t="s">
        <v>329</v>
      </c>
      <c r="D109" s="354">
        <v>116.68555000000001</v>
      </c>
      <c r="E109" s="219">
        <f t="shared" si="70"/>
        <v>41.715298101655975</v>
      </c>
      <c r="F109" s="222">
        <f>IFERROR($D$109*F161/100, 0)</f>
        <v>4.4425841642309196</v>
      </c>
      <c r="G109" s="223">
        <f>IFERROR($D$109*G161/100, 0)</f>
        <v>5.7034383077729167</v>
      </c>
      <c r="H109" s="224">
        <f>IFERROR($D$109*H161/100, 0)</f>
        <v>31.56927562965214</v>
      </c>
      <c r="I109" s="219">
        <f t="shared" si="32"/>
        <v>70.864337372466778</v>
      </c>
      <c r="J109" s="222">
        <f t="shared" ref="J109:Q109" si="73">IFERROR($D$109*J161/100, 0)</f>
        <v>45.488175907601992</v>
      </c>
      <c r="K109" s="223">
        <f t="shared" si="73"/>
        <v>19.864338154298508</v>
      </c>
      <c r="L109" s="223">
        <f t="shared" si="73"/>
        <v>5.5118233105662737</v>
      </c>
      <c r="M109" s="221">
        <f t="shared" si="73"/>
        <v>3.2747352226453499</v>
      </c>
      <c r="N109" s="219">
        <f>SUM(O109:P109)</f>
        <v>0.27804254308976445</v>
      </c>
      <c r="O109" s="226">
        <f t="shared" ref="O109:P109" si="74">IFERROR($D$109*O161/100, 0)</f>
        <v>0.27804254308976445</v>
      </c>
      <c r="P109" s="224">
        <f t="shared" si="74"/>
        <v>0</v>
      </c>
      <c r="Q109" s="219">
        <f t="shared" si="73"/>
        <v>0.55313676014216739</v>
      </c>
      <c r="R109" s="360"/>
      <c r="S109" s="356"/>
    </row>
    <row r="110">
      <c r="B110" s="275" t="s">
        <v>419</v>
      </c>
      <c r="C110" s="276" t="s">
        <v>331</v>
      </c>
      <c r="D110" s="354">
        <v>2.6854</v>
      </c>
      <c r="E110" s="219">
        <f t="shared" si="70"/>
        <v>0.9600354244564725</v>
      </c>
      <c r="F110" s="222">
        <f>IFERROR($D$110*F162/100, 0)</f>
        <v>0.10224158445176557</v>
      </c>
      <c r="G110" s="223">
        <f>IFERROR($D$110*G162/100, 0)</f>
        <v>0.13125886822912855</v>
      </c>
      <c r="H110" s="224">
        <f>IFERROR($D$110*H162/100, 0)</f>
        <v>0.72653497177557835</v>
      </c>
      <c r="I110" s="219">
        <f t="shared" si="32"/>
        <v>1.6308711025488782</v>
      </c>
      <c r="J110" s="222">
        <f t="shared" ref="J110:Q110" si="75">IFERROR($D$110*J162/100, 0)</f>
        <v>1.0468643939397326</v>
      </c>
      <c r="K110" s="223">
        <f t="shared" si="75"/>
        <v>0.45715766587682205</v>
      </c>
      <c r="L110" s="223">
        <f t="shared" si="75"/>
        <v>0.1268490427323235</v>
      </c>
      <c r="M110" s="221">
        <f t="shared" si="75"/>
        <v>0.075364721397737963</v>
      </c>
      <c r="N110" s="219">
        <f t="shared" ref="N110:N113" si="76">SUM(O110:P110)</f>
        <v>0.006398868113603213</v>
      </c>
      <c r="O110" s="226">
        <f t="shared" ref="O110:P110" si="77">IFERROR($D$110*O162/100, 0)</f>
        <v>0.006398868113603213</v>
      </c>
      <c r="P110" s="224">
        <f t="shared" si="77"/>
        <v>0</v>
      </c>
      <c r="Q110" s="219">
        <f t="shared" si="75"/>
        <v>0.012729883483308568</v>
      </c>
      <c r="R110" s="360"/>
      <c r="S110" s="356"/>
    </row>
    <row r="111">
      <c r="B111" s="275" t="s">
        <v>420</v>
      </c>
      <c r="C111" s="276" t="s">
        <v>333</v>
      </c>
      <c r="D111" s="354">
        <v>2.03105</v>
      </c>
      <c r="E111" s="219">
        <f t="shared" si="70"/>
        <v>0.72610409951676425</v>
      </c>
      <c r="F111" s="222">
        <f>IFERROR($D$111*F163/100, 0)</f>
        <v>0.077328431556102792</v>
      </c>
      <c r="G111" s="361">
        <f t="shared" ref="G111:Q111" si="78">IFERROR($D$111*G163/100, 0)</f>
        <v>0.099275089117737234</v>
      </c>
      <c r="H111" s="224">
        <f t="shared" si="78"/>
        <v>0.54950057884292425</v>
      </c>
      <c r="I111" s="222">
        <f t="shared" si="78"/>
        <v>1.2334776021568106</v>
      </c>
      <c r="J111" s="222">
        <f t="shared" si="78"/>
        <v>0.7917754998552522</v>
      </c>
      <c r="K111" s="361">
        <f t="shared" si="78"/>
        <v>0.34576229883038634</v>
      </c>
      <c r="L111" s="224">
        <f t="shared" si="78"/>
        <v>0.095939803471172133</v>
      </c>
      <c r="M111" s="222">
        <f t="shared" si="78"/>
        <v>0.057000639530377484</v>
      </c>
      <c r="N111" s="222">
        <f t="shared" si="78"/>
        <v>0.0048396592992231346</v>
      </c>
      <c r="O111" s="221">
        <f t="shared" si="78"/>
        <v>0.0048396592992231346</v>
      </c>
      <c r="P111" s="224">
        <f t="shared" si="78"/>
        <v>0</v>
      </c>
      <c r="Q111" s="222">
        <f t="shared" si="78"/>
        <v>0.0096279994968250047</v>
      </c>
      <c r="R111" s="355"/>
      <c r="S111" s="356"/>
    </row>
    <row r="112">
      <c r="B112" s="275" t="s">
        <v>421</v>
      </c>
      <c r="C112" s="266" t="s">
        <v>335</v>
      </c>
      <c r="D112" s="362">
        <v>0.26200000000000001</v>
      </c>
      <c r="E112" s="219">
        <f>SUM(F112:H112)</f>
        <v>0.093665480452668426</v>
      </c>
      <c r="F112" s="221">
        <f>IFERROR($D$112*F164/100, 0)</f>
        <v>0.0099751601721764279</v>
      </c>
      <c r="G112" s="223">
        <f>IFERROR($D$112*G164/100, 0)</f>
        <v>0.01280622010725839</v>
      </c>
      <c r="H112" s="226">
        <f>IFERROR($D$112*H164/100, 0)</f>
        <v>0.070884100173233613</v>
      </c>
      <c r="I112" s="222">
        <f>SUM(J112:L112)</f>
        <v>0.15911530083704703</v>
      </c>
      <c r="J112" s="221">
        <f>IFERROR($D$112*J164/100, 0)</f>
        <v>0.10213691487756385</v>
      </c>
      <c r="K112" s="363">
        <f>IFERROR($D$112*K164/100, 0)</f>
        <v>0.044602408750922536</v>
      </c>
      <c r="L112" s="224">
        <f>IFERROR($D$112*L164/100, 0)</f>
        <v>0.012375977208560646</v>
      </c>
      <c r="M112" s="222">
        <f>IFERROR($D$112*M164/100, 0)</f>
        <v>0.0073529295472582658</v>
      </c>
      <c r="N112" s="222">
        <f>SUM(O112:P112)</f>
        <v>0.00062430306314293661</v>
      </c>
      <c r="O112" s="221">
        <f>IFERROR($D$112*O164/100, 0)</f>
        <v>0.00062430306314293661</v>
      </c>
      <c r="P112" s="224">
        <f>IFERROR($D$112*P164/100, 0)</f>
        <v>0</v>
      </c>
      <c r="Q112" s="222">
        <f>IFERROR($D$112*Q164/100, 0)</f>
        <v>0.0012419860998833861</v>
      </c>
      <c r="R112" s="355"/>
      <c r="S112" s="356"/>
    </row>
    <row r="113">
      <c r="B113" s="275" t="s">
        <v>422</v>
      </c>
      <c r="C113" s="266" t="s">
        <v>337</v>
      </c>
      <c r="D113" s="362">
        <v>12.223800000000001</v>
      </c>
      <c r="E113" s="229">
        <f t="shared" si="70"/>
        <v>4.370030915867666</v>
      </c>
      <c r="F113" s="230">
        <f>IFERROR($D$113*F165/100, 0)</f>
        <v>0.46539833172767253</v>
      </c>
      <c r="G113" s="231">
        <f>IFERROR($D$113*G165/100, 0)</f>
        <v>0.59748348605765311</v>
      </c>
      <c r="H113" s="232">
        <f>IFERROR($D$113*H165/100, 0)</f>
        <v>3.3071490980823399</v>
      </c>
      <c r="I113" s="229">
        <f t="shared" si="32"/>
        <v>7.423639749511052</v>
      </c>
      <c r="J113" s="230">
        <f t="shared" ref="J113:Q113" si="79">IFERROR($D$113*J165/100, 0)</f>
        <v>4.7652718323678052</v>
      </c>
      <c r="K113" s="231">
        <f t="shared" si="79"/>
        <v>2.0809577255325458</v>
      </c>
      <c r="L113" s="231">
        <f t="shared" si="79"/>
        <v>0.57741019161070084</v>
      </c>
      <c r="M113" s="228">
        <f t="shared" si="79"/>
        <v>0.34305626030448699</v>
      </c>
      <c r="N113" s="219">
        <f t="shared" si="76"/>
        <v>0.029127312149796292</v>
      </c>
      <c r="O113" s="234">
        <f t="shared" ref="O113:P113" si="80">IFERROR($D$113*O165/100, 0)</f>
        <v>0.029127312149796292</v>
      </c>
      <c r="P113" s="232">
        <f t="shared" si="80"/>
        <v>0</v>
      </c>
      <c r="Q113" s="229">
        <f t="shared" si="79"/>
        <v>0.057945762167002049</v>
      </c>
      <c r="R113" s="355"/>
      <c r="S113" s="356"/>
    </row>
    <row r="114">
      <c r="B114" s="157" t="s">
        <v>423</v>
      </c>
      <c r="C114" s="256" t="s">
        <v>339</v>
      </c>
      <c r="D114" s="357">
        <f>SUM(D115:D117)</f>
        <v>5.5659999999999998</v>
      </c>
      <c r="E114" s="160">
        <f t="shared" si="70"/>
        <v>1.9898552068685207</v>
      </c>
      <c r="F114" s="161">
        <f>SUM(F115:F117)</f>
        <v>0.21191504396310684</v>
      </c>
      <c r="G114" s="162">
        <f>SUM(G115:G117)</f>
        <v>0.27205885922519157</v>
      </c>
      <c r="H114" s="163">
        <f>SUM(H115:H117)</f>
        <v>1.5058813036802223</v>
      </c>
      <c r="I114" s="160">
        <f t="shared" si="32"/>
        <v>3.3802891773244417</v>
      </c>
      <c r="J114" s="161">
        <f t="shared" ref="J114:Q114" si="81">SUM(J115:J117)</f>
        <v>2.1698246878187799</v>
      </c>
      <c r="K114" s="162">
        <f t="shared" si="81"/>
        <v>0.94754582865509474</v>
      </c>
      <c r="L114" s="162">
        <f t="shared" si="81"/>
        <v>0.26291866085056698</v>
      </c>
      <c r="M114" s="159">
        <f t="shared" si="81"/>
        <v>0.15620765595434924</v>
      </c>
      <c r="N114" s="160">
        <f>SUM(O114:P114)</f>
        <v>0.013262865837609101</v>
      </c>
      <c r="O114" s="165">
        <f t="shared" ref="O114:P114" si="82">SUM(O115:O117)</f>
        <v>0.013262865837609101</v>
      </c>
      <c r="P114" s="163">
        <f t="shared" si="82"/>
        <v>0</v>
      </c>
      <c r="Q114" s="160">
        <f t="shared" si="81"/>
        <v>0.026385094015079873</v>
      </c>
      <c r="R114" s="344"/>
      <c r="S114" s="345"/>
    </row>
    <row r="115">
      <c r="B115" s="275" t="s">
        <v>424</v>
      </c>
      <c r="C115" s="276" t="s">
        <v>345</v>
      </c>
      <c r="D115" s="354">
        <v>0</v>
      </c>
      <c r="E115" s="219">
        <f t="shared" si="70"/>
        <v>0</v>
      </c>
      <c r="F115" s="222">
        <f>IFERROR($D$115*F167/100, 0)</f>
        <v>0</v>
      </c>
      <c r="G115" s="223">
        <f>IFERROR($D$115*G167/100, 0)</f>
        <v>0</v>
      </c>
      <c r="H115" s="224">
        <f>IFERROR($D$115*H167/100, 0)</f>
        <v>0</v>
      </c>
      <c r="I115" s="219">
        <f t="shared" si="32"/>
        <v>0</v>
      </c>
      <c r="J115" s="222">
        <f t="shared" ref="J115:Q115" si="83">IFERROR($D$115*J167/100, 0)</f>
        <v>0</v>
      </c>
      <c r="K115" s="223">
        <f t="shared" si="83"/>
        <v>0</v>
      </c>
      <c r="L115" s="223">
        <f t="shared" si="83"/>
        <v>0</v>
      </c>
      <c r="M115" s="221">
        <f t="shared" si="83"/>
        <v>0</v>
      </c>
      <c r="N115" s="219">
        <f>SUM(O115:P115)</f>
        <v>0</v>
      </c>
      <c r="O115" s="226">
        <f t="shared" ref="O115:P115" si="84">IFERROR($D$115*O167/100, 0)</f>
        <v>0</v>
      </c>
      <c r="P115" s="224">
        <f t="shared" si="84"/>
        <v>0</v>
      </c>
      <c r="Q115" s="219">
        <f t="shared" si="83"/>
        <v>0</v>
      </c>
      <c r="R115" s="355"/>
      <c r="S115" s="356"/>
    </row>
    <row r="116">
      <c r="B116" s="278" t="s">
        <v>425</v>
      </c>
      <c r="C116" s="276" t="s">
        <v>347</v>
      </c>
      <c r="D116" s="362">
        <v>0</v>
      </c>
      <c r="E116" s="219">
        <f t="shared" si="70"/>
        <v>0</v>
      </c>
      <c r="F116" s="222">
        <f>IFERROR($D$116*F168/100, 0)</f>
        <v>0</v>
      </c>
      <c r="G116" s="223">
        <f>IFERROR($D$116*G168/100, 0)</f>
        <v>0</v>
      </c>
      <c r="H116" s="224">
        <f>IFERROR($D$116*H168/100, 0)</f>
        <v>0</v>
      </c>
      <c r="I116" s="219">
        <f t="shared" si="32"/>
        <v>0</v>
      </c>
      <c r="J116" s="222">
        <f t="shared" ref="J116:Q116" si="85">IFERROR($D$116*J168/100, 0)</f>
        <v>0</v>
      </c>
      <c r="K116" s="223">
        <f t="shared" si="85"/>
        <v>0</v>
      </c>
      <c r="L116" s="223">
        <f t="shared" si="85"/>
        <v>0</v>
      </c>
      <c r="M116" s="221">
        <f t="shared" si="85"/>
        <v>0</v>
      </c>
      <c r="N116" s="219">
        <f t="shared" ref="N116:N117" si="86">SUM(O116:P116)</f>
        <v>0</v>
      </c>
      <c r="O116" s="226">
        <f t="shared" ref="O116:P116" si="87">IFERROR($D$116*O168/100, 0)</f>
        <v>0</v>
      </c>
      <c r="P116" s="224">
        <f t="shared" si="87"/>
        <v>0</v>
      </c>
      <c r="Q116" s="219">
        <f t="shared" si="85"/>
        <v>0</v>
      </c>
      <c r="R116" s="355"/>
      <c r="S116" s="356"/>
    </row>
    <row r="117">
      <c r="B117" s="278" t="s">
        <v>426</v>
      </c>
      <c r="C117" s="266" t="s">
        <v>351</v>
      </c>
      <c r="D117" s="362">
        <v>5.5659999999999998</v>
      </c>
      <c r="E117" s="229">
        <f t="shared" si="70"/>
        <v>1.9898552068685207</v>
      </c>
      <c r="F117" s="230">
        <f>IFERROR($D$117*F169/100, 0)</f>
        <v>0.21191504396310684</v>
      </c>
      <c r="G117" s="231">
        <f>IFERROR($D$117*G169/100, 0)</f>
        <v>0.27205885922519157</v>
      </c>
      <c r="H117" s="232">
        <f>IFERROR($D$117*H169/100, 0)</f>
        <v>1.5058813036802223</v>
      </c>
      <c r="I117" s="229">
        <f t="shared" si="32"/>
        <v>3.3802891773244417</v>
      </c>
      <c r="J117" s="230">
        <f t="shared" ref="J117:Q117" si="88">IFERROR($D$117*J169/100, 0)</f>
        <v>2.1698246878187799</v>
      </c>
      <c r="K117" s="231">
        <f t="shared" si="88"/>
        <v>0.94754582865509474</v>
      </c>
      <c r="L117" s="231">
        <f t="shared" si="88"/>
        <v>0.26291866085056698</v>
      </c>
      <c r="M117" s="228">
        <f t="shared" si="88"/>
        <v>0.15620765595434924</v>
      </c>
      <c r="N117" s="219">
        <f t="shared" si="86"/>
        <v>0.013262865837609101</v>
      </c>
      <c r="O117" s="234">
        <f t="shared" ref="O117:P117" si="89">IFERROR($D$117*O169/100, 0)</f>
        <v>0.013262865837609101</v>
      </c>
      <c r="P117" s="232">
        <f t="shared" si="89"/>
        <v>0</v>
      </c>
      <c r="Q117" s="229">
        <f t="shared" si="88"/>
        <v>0.026385094015079873</v>
      </c>
      <c r="R117" s="355"/>
      <c r="S117" s="356"/>
    </row>
    <row r="118">
      <c r="B118" s="157" t="s">
        <v>427</v>
      </c>
      <c r="C118" s="256" t="s">
        <v>353</v>
      </c>
      <c r="D118" s="357">
        <f>SUM(D119:D120)</f>
        <v>0</v>
      </c>
      <c r="E118" s="160">
        <f t="shared" si="70"/>
        <v>0</v>
      </c>
      <c r="F118" s="161">
        <f>F119+F120</f>
        <v>0</v>
      </c>
      <c r="G118" s="162">
        <f>G119+G120</f>
        <v>0</v>
      </c>
      <c r="H118" s="163">
        <f>H119+H120</f>
        <v>0</v>
      </c>
      <c r="I118" s="160">
        <f t="shared" si="32"/>
        <v>0</v>
      </c>
      <c r="J118" s="161">
        <f t="shared" ref="J118:Q118" si="90">J119+J120</f>
        <v>0</v>
      </c>
      <c r="K118" s="162">
        <f t="shared" si="90"/>
        <v>0</v>
      </c>
      <c r="L118" s="162">
        <f t="shared" si="90"/>
        <v>0</v>
      </c>
      <c r="M118" s="159">
        <f t="shared" si="90"/>
        <v>0</v>
      </c>
      <c r="N118" s="160">
        <f>SUM(O118:P118)</f>
        <v>0</v>
      </c>
      <c r="O118" s="165">
        <f t="shared" ref="O118:P118" si="91">O119+O120</f>
        <v>0</v>
      </c>
      <c r="P118" s="163">
        <f t="shared" si="91"/>
        <v>0</v>
      </c>
      <c r="Q118" s="160">
        <f t="shared" si="90"/>
        <v>0</v>
      </c>
      <c r="R118" s="344"/>
      <c r="S118" s="345"/>
    </row>
    <row r="119">
      <c r="B119" s="275" t="s">
        <v>428</v>
      </c>
      <c r="C119" s="276" t="s">
        <v>355</v>
      </c>
      <c r="D119" s="364">
        <v>0</v>
      </c>
      <c r="E119" s="219">
        <f t="shared" si="70"/>
        <v>0</v>
      </c>
      <c r="F119" s="222">
        <f>IFERROR($D$119*F171/100, 0)</f>
        <v>0</v>
      </c>
      <c r="G119" s="223">
        <f>IFERROR($D$119*G171/100, 0)</f>
        <v>0</v>
      </c>
      <c r="H119" s="224">
        <f>IFERROR($D$119*H171/100, 0)</f>
        <v>0</v>
      </c>
      <c r="I119" s="219">
        <f t="shared" si="32"/>
        <v>0</v>
      </c>
      <c r="J119" s="222">
        <f t="shared" ref="J119:Q119" si="92">IFERROR($D$119*J171/100, 0)</f>
        <v>0</v>
      </c>
      <c r="K119" s="223">
        <f t="shared" si="92"/>
        <v>0</v>
      </c>
      <c r="L119" s="223">
        <f t="shared" si="92"/>
        <v>0</v>
      </c>
      <c r="M119" s="221">
        <f t="shared" si="92"/>
        <v>0</v>
      </c>
      <c r="N119" s="219">
        <f>SUM(O119:P119)</f>
        <v>0</v>
      </c>
      <c r="O119" s="226">
        <f t="shared" ref="O119:P119" si="93">IFERROR($D$119*O171/100, 0)</f>
        <v>0</v>
      </c>
      <c r="P119" s="224">
        <f t="shared" si="93"/>
        <v>0</v>
      </c>
      <c r="Q119" s="219">
        <f t="shared" si="92"/>
        <v>0</v>
      </c>
      <c r="R119" s="355"/>
      <c r="S119" s="356"/>
    </row>
    <row r="120">
      <c r="B120" s="278" t="s">
        <v>429</v>
      </c>
      <c r="C120" s="266" t="s">
        <v>357</v>
      </c>
      <c r="D120" s="365">
        <v>0</v>
      </c>
      <c r="E120" s="229">
        <f t="shared" si="70"/>
        <v>0</v>
      </c>
      <c r="F120" s="230">
        <f>IFERROR($D$120*F172/100, 0)</f>
        <v>0</v>
      </c>
      <c r="G120" s="231">
        <f>IFERROR($D$120*G172/100, 0)</f>
        <v>0</v>
      </c>
      <c r="H120" s="232">
        <f>IFERROR($D$120*H172/100, 0)</f>
        <v>0</v>
      </c>
      <c r="I120" s="229">
        <f t="shared" si="32"/>
        <v>0</v>
      </c>
      <c r="J120" s="230">
        <f t="shared" ref="J120:Q120" si="94">IFERROR($D$120*J172/100, 0)</f>
        <v>0</v>
      </c>
      <c r="K120" s="231">
        <f t="shared" si="94"/>
        <v>0</v>
      </c>
      <c r="L120" s="231">
        <f t="shared" si="94"/>
        <v>0</v>
      </c>
      <c r="M120" s="228">
        <f t="shared" si="94"/>
        <v>0</v>
      </c>
      <c r="N120" s="219">
        <f>SUM(O120:P120)</f>
        <v>0</v>
      </c>
      <c r="O120" s="234">
        <f t="shared" ref="O120:P120" si="95">IFERROR($D$120*O172/100, 0)</f>
        <v>0</v>
      </c>
      <c r="P120" s="232">
        <f t="shared" si="95"/>
        <v>0</v>
      </c>
      <c r="Q120" s="229">
        <f t="shared" si="94"/>
        <v>0</v>
      </c>
      <c r="R120" s="355"/>
      <c r="S120" s="356"/>
    </row>
    <row r="121">
      <c r="B121" s="157" t="s">
        <v>430</v>
      </c>
      <c r="C121" s="256" t="s">
        <v>359</v>
      </c>
      <c r="D121" s="357">
        <f>SUM(D122:D135)</f>
        <v>7.7999999999999998</v>
      </c>
      <c r="E121" s="160">
        <f t="shared" si="70"/>
        <v>2.7885143035527244</v>
      </c>
      <c r="F121" s="161">
        <f>SUM(F122:F135)</f>
        <v>0.29697041733960355</v>
      </c>
      <c r="G121" s="162">
        <f>SUM(G122:G135)</f>
        <v>0.38125388105578412</v>
      </c>
      <c r="H121" s="163">
        <f>SUM(H122:H135)</f>
        <v>2.1102900051573368</v>
      </c>
      <c r="I121" s="160">
        <f t="shared" si="32"/>
        <v>4.7370204065991102</v>
      </c>
      <c r="J121" s="161">
        <f t="shared" ref="J121:Q121" si="96">SUM(J122:J135)</f>
        <v>3.0407173131488476</v>
      </c>
      <c r="K121" s="162">
        <f t="shared" si="96"/>
        <v>1.3278579704473124</v>
      </c>
      <c r="L121" s="162">
        <f t="shared" si="96"/>
        <v>0.36844512300295051</v>
      </c>
      <c r="M121" s="159">
        <f t="shared" si="96"/>
        <v>0.21890400942219262</v>
      </c>
      <c r="N121" s="160">
        <f>SUM(O121:P121)</f>
        <v>0.018586121727156128</v>
      </c>
      <c r="O121" s="165">
        <f t="shared" ref="O121:P121" si="97">SUM(O122:O135)</f>
        <v>0.018586121727156128</v>
      </c>
      <c r="P121" s="163">
        <f t="shared" si="97"/>
        <v>0</v>
      </c>
      <c r="Q121" s="160">
        <f t="shared" si="96"/>
        <v>0.036975158698818365</v>
      </c>
      <c r="R121" s="344"/>
      <c r="S121" s="345"/>
    </row>
    <row r="122">
      <c r="B122" s="275" t="s">
        <v>431</v>
      </c>
      <c r="C122" s="276" t="s">
        <v>361</v>
      </c>
      <c r="D122" s="354">
        <v>0</v>
      </c>
      <c r="E122" s="219">
        <f t="shared" si="70"/>
        <v>0</v>
      </c>
      <c r="F122" s="222">
        <f>IFERROR($D$122*F174/100, 0)</f>
        <v>0</v>
      </c>
      <c r="G122" s="223">
        <f>IFERROR($D$122*G174/100, 0)</f>
        <v>0</v>
      </c>
      <c r="H122" s="224">
        <f>IFERROR($D$122*H174/100, 0)</f>
        <v>0</v>
      </c>
      <c r="I122" s="219">
        <f t="shared" si="32"/>
        <v>0</v>
      </c>
      <c r="J122" s="222">
        <f t="shared" ref="J122:Q122" si="98">IFERROR($D$122*J174/100, 0)</f>
        <v>0</v>
      </c>
      <c r="K122" s="223">
        <f t="shared" si="98"/>
        <v>0</v>
      </c>
      <c r="L122" s="223">
        <f t="shared" si="98"/>
        <v>0</v>
      </c>
      <c r="M122" s="221">
        <f t="shared" si="98"/>
        <v>0</v>
      </c>
      <c r="N122" s="219">
        <f>SUM(O122:P122)</f>
        <v>0</v>
      </c>
      <c r="O122" s="226">
        <f t="shared" ref="O122:P122" si="99">IFERROR($D$122*O174/100, 0)</f>
        <v>0</v>
      </c>
      <c r="P122" s="224">
        <f t="shared" si="99"/>
        <v>0</v>
      </c>
      <c r="Q122" s="219">
        <f t="shared" si="98"/>
        <v>0</v>
      </c>
      <c r="R122" s="355"/>
      <c r="S122" s="356"/>
    </row>
    <row r="123">
      <c r="B123" s="275" t="s">
        <v>432</v>
      </c>
      <c r="C123" s="276" t="s">
        <v>363</v>
      </c>
      <c r="D123" s="354">
        <v>0</v>
      </c>
      <c r="E123" s="219">
        <f t="shared" si="70"/>
        <v>0</v>
      </c>
      <c r="F123" s="222">
        <f>IFERROR($D$123*F175/100, 0)</f>
        <v>0</v>
      </c>
      <c r="G123" s="223">
        <f>IFERROR($D$123*G175/100, 0)</f>
        <v>0</v>
      </c>
      <c r="H123" s="224">
        <f>IFERROR($D$123*H175/100, 0)</f>
        <v>0</v>
      </c>
      <c r="I123" s="219">
        <f t="shared" si="32"/>
        <v>0</v>
      </c>
      <c r="J123" s="222">
        <f t="shared" ref="J123:Q123" si="100">IFERROR($D$123*J175/100, 0)</f>
        <v>0</v>
      </c>
      <c r="K123" s="223">
        <f t="shared" si="100"/>
        <v>0</v>
      </c>
      <c r="L123" s="223">
        <f t="shared" si="100"/>
        <v>0</v>
      </c>
      <c r="M123" s="221">
        <f t="shared" si="100"/>
        <v>0</v>
      </c>
      <c r="N123" s="219">
        <f t="shared" ref="N123:N135" si="101">SUM(O123:P123)</f>
        <v>0</v>
      </c>
      <c r="O123" s="226">
        <f t="shared" ref="O123:P123" si="102">IFERROR($D$123*O175/100, 0)</f>
        <v>0</v>
      </c>
      <c r="P123" s="224">
        <f t="shared" si="102"/>
        <v>0</v>
      </c>
      <c r="Q123" s="219">
        <f t="shared" si="100"/>
        <v>0</v>
      </c>
      <c r="R123" s="355"/>
      <c r="S123" s="356"/>
    </row>
    <row r="124">
      <c r="B124" s="275" t="s">
        <v>433</v>
      </c>
      <c r="C124" s="276" t="s">
        <v>365</v>
      </c>
      <c r="D124" s="354">
        <v>7.7999999999999998</v>
      </c>
      <c r="E124" s="219">
        <f t="shared" si="70"/>
        <v>2.7885143035527244</v>
      </c>
      <c r="F124" s="222">
        <f>IFERROR($D$124*F176/100, 0)</f>
        <v>0.29697041733960355</v>
      </c>
      <c r="G124" s="223">
        <f>IFERROR($D$124*G176/100, 0)</f>
        <v>0.38125388105578412</v>
      </c>
      <c r="H124" s="224">
        <f>IFERROR($D$124*H176/100, 0)</f>
        <v>2.1102900051573368</v>
      </c>
      <c r="I124" s="219">
        <f t="shared" ref="I124:I143" si="103">SUM(J124:L124)</f>
        <v>4.7370204065991102</v>
      </c>
      <c r="J124" s="222">
        <f t="shared" ref="J124:Q124" si="104">IFERROR($D$124*J176/100, 0)</f>
        <v>3.0407173131488476</v>
      </c>
      <c r="K124" s="223">
        <f t="shared" si="104"/>
        <v>1.3278579704473124</v>
      </c>
      <c r="L124" s="223">
        <f t="shared" si="104"/>
        <v>0.36844512300295051</v>
      </c>
      <c r="M124" s="221">
        <f t="shared" si="104"/>
        <v>0.21890400942219262</v>
      </c>
      <c r="N124" s="219">
        <f t="shared" si="101"/>
        <v>0.018586121727156128</v>
      </c>
      <c r="O124" s="226">
        <f t="shared" ref="O124:P124" si="105">IFERROR($D$124*O176/100, 0)</f>
        <v>0.018586121727156128</v>
      </c>
      <c r="P124" s="224">
        <f t="shared" si="105"/>
        <v>0</v>
      </c>
      <c r="Q124" s="219">
        <f t="shared" si="104"/>
        <v>0.036975158698818365</v>
      </c>
      <c r="R124" s="355"/>
      <c r="S124" s="356"/>
    </row>
    <row r="125">
      <c r="B125" s="275" t="s">
        <v>434</v>
      </c>
      <c r="C125" s="276" t="s">
        <v>367</v>
      </c>
      <c r="D125" s="354">
        <v>0</v>
      </c>
      <c r="E125" s="219">
        <f t="shared" si="70"/>
        <v>0</v>
      </c>
      <c r="F125" s="222">
        <f>IFERROR($D$125*F177/100, 0)</f>
        <v>0</v>
      </c>
      <c r="G125" s="223">
        <f>IFERROR($D$125*G177/100, 0)</f>
        <v>0</v>
      </c>
      <c r="H125" s="224">
        <f>IFERROR($D$125*H177/100, 0)</f>
        <v>0</v>
      </c>
      <c r="I125" s="219">
        <f t="shared" si="103"/>
        <v>0</v>
      </c>
      <c r="J125" s="222">
        <f t="shared" ref="J125:Q125" si="106">IFERROR($D$125*J177/100, 0)</f>
        <v>0</v>
      </c>
      <c r="K125" s="223">
        <f t="shared" si="106"/>
        <v>0</v>
      </c>
      <c r="L125" s="223">
        <f t="shared" si="106"/>
        <v>0</v>
      </c>
      <c r="M125" s="221">
        <f t="shared" si="106"/>
        <v>0</v>
      </c>
      <c r="N125" s="219">
        <f t="shared" si="101"/>
        <v>0</v>
      </c>
      <c r="O125" s="226">
        <f t="shared" ref="O125:P125" si="107">IFERROR($D$125*O177/100, 0)</f>
        <v>0</v>
      </c>
      <c r="P125" s="224">
        <f t="shared" si="107"/>
        <v>0</v>
      </c>
      <c r="Q125" s="219">
        <f t="shared" si="106"/>
        <v>0</v>
      </c>
      <c r="R125" s="355"/>
      <c r="S125" s="356"/>
    </row>
    <row r="126">
      <c r="B126" s="275" t="s">
        <v>435</v>
      </c>
      <c r="C126" s="276" t="s">
        <v>369</v>
      </c>
      <c r="D126" s="354">
        <v>0</v>
      </c>
      <c r="E126" s="219">
        <f t="shared" si="70"/>
        <v>0</v>
      </c>
      <c r="F126" s="222">
        <f>IFERROR($D$126*F178/100, 0)</f>
        <v>0</v>
      </c>
      <c r="G126" s="223">
        <f>IFERROR($D$126*G178/100, 0)</f>
        <v>0</v>
      </c>
      <c r="H126" s="224">
        <f>IFERROR($D$126*H178/100, 0)</f>
        <v>0</v>
      </c>
      <c r="I126" s="219">
        <f t="shared" si="103"/>
        <v>0</v>
      </c>
      <c r="J126" s="222">
        <f t="shared" ref="J126:Q126" si="108">IFERROR($D$126*J178/100, 0)</f>
        <v>0</v>
      </c>
      <c r="K126" s="223">
        <f t="shared" si="108"/>
        <v>0</v>
      </c>
      <c r="L126" s="223">
        <f t="shared" si="108"/>
        <v>0</v>
      </c>
      <c r="M126" s="221">
        <f t="shared" si="108"/>
        <v>0</v>
      </c>
      <c r="N126" s="219">
        <f t="shared" si="101"/>
        <v>0</v>
      </c>
      <c r="O126" s="226">
        <f t="shared" ref="O126:P126" si="109">IFERROR($D$126*O178/100, 0)</f>
        <v>0</v>
      </c>
      <c r="P126" s="224">
        <f t="shared" si="109"/>
        <v>0</v>
      </c>
      <c r="Q126" s="219">
        <f t="shared" si="108"/>
        <v>0</v>
      </c>
      <c r="R126" s="355"/>
      <c r="S126" s="356"/>
    </row>
    <row r="127">
      <c r="B127" s="275" t="s">
        <v>436</v>
      </c>
      <c r="C127" s="276" t="s">
        <v>371</v>
      </c>
      <c r="D127" s="364">
        <v>0</v>
      </c>
      <c r="E127" s="219">
        <f t="shared" si="70"/>
        <v>0</v>
      </c>
      <c r="F127" s="222">
        <f>IFERROR($D$127*F179/100, 0)</f>
        <v>0</v>
      </c>
      <c r="G127" s="223">
        <f>IFERROR($D$127*G179/100, 0)</f>
        <v>0</v>
      </c>
      <c r="H127" s="224">
        <f>IFERROR($D$127*H179/100, 0)</f>
        <v>0</v>
      </c>
      <c r="I127" s="219">
        <f t="shared" si="103"/>
        <v>0</v>
      </c>
      <c r="J127" s="222">
        <f t="shared" ref="J127:Q127" si="110">IFERROR($D$127*J179/100, 0)</f>
        <v>0</v>
      </c>
      <c r="K127" s="223">
        <f t="shared" si="110"/>
        <v>0</v>
      </c>
      <c r="L127" s="223">
        <f t="shared" si="110"/>
        <v>0</v>
      </c>
      <c r="M127" s="221">
        <f t="shared" si="110"/>
        <v>0</v>
      </c>
      <c r="N127" s="219">
        <f t="shared" si="101"/>
        <v>0</v>
      </c>
      <c r="O127" s="226">
        <f t="shared" ref="O127:P127" si="111">IFERROR($D$127*O179/100, 0)</f>
        <v>0</v>
      </c>
      <c r="P127" s="224">
        <f t="shared" si="111"/>
        <v>0</v>
      </c>
      <c r="Q127" s="219">
        <f t="shared" si="110"/>
        <v>0</v>
      </c>
      <c r="R127" s="355"/>
      <c r="S127" s="356"/>
    </row>
    <row r="128">
      <c r="B128" s="275" t="s">
        <v>437</v>
      </c>
      <c r="C128" s="276" t="s">
        <v>373</v>
      </c>
      <c r="D128" s="354">
        <v>0</v>
      </c>
      <c r="E128" s="219">
        <f t="shared" si="70"/>
        <v>0</v>
      </c>
      <c r="F128" s="222">
        <f>IFERROR($D$128*F180/100, 0)</f>
        <v>0</v>
      </c>
      <c r="G128" s="223">
        <f>IFERROR($D$128*G180/100, 0)</f>
        <v>0</v>
      </c>
      <c r="H128" s="224">
        <f>IFERROR($D$128*H180/100, 0)</f>
        <v>0</v>
      </c>
      <c r="I128" s="219">
        <f t="shared" si="103"/>
        <v>0</v>
      </c>
      <c r="J128" s="222">
        <f t="shared" ref="J128:Q128" si="112">IFERROR($D$128*J180/100, 0)</f>
        <v>0</v>
      </c>
      <c r="K128" s="223">
        <f t="shared" si="112"/>
        <v>0</v>
      </c>
      <c r="L128" s="223">
        <f t="shared" si="112"/>
        <v>0</v>
      </c>
      <c r="M128" s="221">
        <f t="shared" si="112"/>
        <v>0</v>
      </c>
      <c r="N128" s="219">
        <f t="shared" si="101"/>
        <v>0</v>
      </c>
      <c r="O128" s="226">
        <f t="shared" ref="O128:P128" si="113">IFERROR($D$128*O180/100, 0)</f>
        <v>0</v>
      </c>
      <c r="P128" s="224">
        <f t="shared" si="113"/>
        <v>0</v>
      </c>
      <c r="Q128" s="219">
        <f t="shared" si="112"/>
        <v>0</v>
      </c>
      <c r="R128" s="355"/>
      <c r="S128" s="356"/>
    </row>
    <row r="129">
      <c r="B129" s="275" t="s">
        <v>438</v>
      </c>
      <c r="C129" s="276" t="s">
        <v>375</v>
      </c>
      <c r="D129" s="354">
        <v>0</v>
      </c>
      <c r="E129" s="219">
        <f t="shared" si="70"/>
        <v>0</v>
      </c>
      <c r="F129" s="222">
        <f>IFERROR($D$129*F181/100, 0)</f>
        <v>0</v>
      </c>
      <c r="G129" s="223">
        <f>IFERROR($D$129*G181/100, 0)</f>
        <v>0</v>
      </c>
      <c r="H129" s="224">
        <f>IFERROR($D$129*H181/100, 0)</f>
        <v>0</v>
      </c>
      <c r="I129" s="219">
        <f t="shared" si="103"/>
        <v>0</v>
      </c>
      <c r="J129" s="222">
        <f t="shared" ref="J129:Q129" si="114">IFERROR($D$129*J181/100, 0)</f>
        <v>0</v>
      </c>
      <c r="K129" s="223">
        <f t="shared" si="114"/>
        <v>0</v>
      </c>
      <c r="L129" s="223">
        <f t="shared" si="114"/>
        <v>0</v>
      </c>
      <c r="M129" s="221">
        <f t="shared" si="114"/>
        <v>0</v>
      </c>
      <c r="N129" s="219">
        <f t="shared" si="101"/>
        <v>0</v>
      </c>
      <c r="O129" s="226">
        <f t="shared" ref="O129:P129" si="115">IFERROR($D$129*O181/100, 0)</f>
        <v>0</v>
      </c>
      <c r="P129" s="224">
        <f t="shared" si="115"/>
        <v>0</v>
      </c>
      <c r="Q129" s="219">
        <f t="shared" si="114"/>
        <v>0</v>
      </c>
      <c r="R129" s="355"/>
      <c r="S129" s="356"/>
    </row>
    <row r="130">
      <c r="B130" s="275" t="s">
        <v>439</v>
      </c>
      <c r="C130" s="276" t="s">
        <v>377</v>
      </c>
      <c r="D130" s="354">
        <v>0</v>
      </c>
      <c r="E130" s="219">
        <f t="shared" si="70"/>
        <v>0</v>
      </c>
      <c r="F130" s="222">
        <f>IFERROR($D$130*F182/100, 0)</f>
        <v>0</v>
      </c>
      <c r="G130" s="223">
        <f>IFERROR($D$130*G182/100, 0)</f>
        <v>0</v>
      </c>
      <c r="H130" s="224">
        <f>IFERROR($D$130*H182/100, 0)</f>
        <v>0</v>
      </c>
      <c r="I130" s="219">
        <f t="shared" si="103"/>
        <v>0</v>
      </c>
      <c r="J130" s="222">
        <f t="shared" ref="J130:Q130" si="116">IFERROR($D$130*J182/100, 0)</f>
        <v>0</v>
      </c>
      <c r="K130" s="223">
        <f t="shared" si="116"/>
        <v>0</v>
      </c>
      <c r="L130" s="223">
        <f t="shared" si="116"/>
        <v>0</v>
      </c>
      <c r="M130" s="221">
        <f t="shared" si="116"/>
        <v>0</v>
      </c>
      <c r="N130" s="219">
        <f t="shared" si="101"/>
        <v>0</v>
      </c>
      <c r="O130" s="226">
        <f t="shared" ref="O130:P130" si="117">IFERROR($D$130*O182/100, 0)</f>
        <v>0</v>
      </c>
      <c r="P130" s="224">
        <f t="shared" si="117"/>
        <v>0</v>
      </c>
      <c r="Q130" s="219">
        <f t="shared" si="116"/>
        <v>0</v>
      </c>
      <c r="R130" s="355"/>
      <c r="S130" s="356"/>
    </row>
    <row r="131">
      <c r="B131" s="275" t="s">
        <v>440</v>
      </c>
      <c r="C131" s="276" t="s">
        <v>379</v>
      </c>
      <c r="D131" s="354">
        <v>0</v>
      </c>
      <c r="E131" s="219">
        <f t="shared" si="70"/>
        <v>0</v>
      </c>
      <c r="F131" s="222">
        <f>IFERROR($D$131*F183/100, 0)</f>
        <v>0</v>
      </c>
      <c r="G131" s="223">
        <f>IFERROR($D$131*G183/100, 0)</f>
        <v>0</v>
      </c>
      <c r="H131" s="224">
        <f>IFERROR($D$131*H183/100, 0)</f>
        <v>0</v>
      </c>
      <c r="I131" s="219">
        <f t="shared" si="103"/>
        <v>0</v>
      </c>
      <c r="J131" s="222">
        <f t="shared" ref="J131:Q131" si="118">IFERROR($D$131*J183/100, 0)</f>
        <v>0</v>
      </c>
      <c r="K131" s="223">
        <f t="shared" si="118"/>
        <v>0</v>
      </c>
      <c r="L131" s="223">
        <f t="shared" si="118"/>
        <v>0</v>
      </c>
      <c r="M131" s="221">
        <f t="shared" si="118"/>
        <v>0</v>
      </c>
      <c r="N131" s="219">
        <f t="shared" si="101"/>
        <v>0</v>
      </c>
      <c r="O131" s="226">
        <f t="shared" ref="O131:P131" si="119">IFERROR($D$131*O183/100, 0)</f>
        <v>0</v>
      </c>
      <c r="P131" s="224">
        <f t="shared" si="119"/>
        <v>0</v>
      </c>
      <c r="Q131" s="219">
        <f t="shared" si="118"/>
        <v>0</v>
      </c>
      <c r="R131" s="355"/>
      <c r="S131" s="356"/>
    </row>
    <row r="132">
      <c r="B132" s="275" t="s">
        <v>441</v>
      </c>
      <c r="C132" s="276" t="s">
        <v>381</v>
      </c>
      <c r="D132" s="354">
        <v>0</v>
      </c>
      <c r="E132" s="219">
        <f t="shared" si="70"/>
        <v>0</v>
      </c>
      <c r="F132" s="222">
        <f>IFERROR($D$132*F184/100, 0)</f>
        <v>0</v>
      </c>
      <c r="G132" s="223">
        <f>IFERROR($D$132*G184/100, 0)</f>
        <v>0</v>
      </c>
      <c r="H132" s="224">
        <f>IFERROR($D$132*H184/100, 0)</f>
        <v>0</v>
      </c>
      <c r="I132" s="219">
        <f t="shared" si="103"/>
        <v>0</v>
      </c>
      <c r="J132" s="222">
        <f t="shared" ref="J132:Q132" si="120">IFERROR($D$132*J184/100, 0)</f>
        <v>0</v>
      </c>
      <c r="K132" s="223">
        <f t="shared" si="120"/>
        <v>0</v>
      </c>
      <c r="L132" s="223">
        <f t="shared" si="120"/>
        <v>0</v>
      </c>
      <c r="M132" s="221">
        <f t="shared" si="120"/>
        <v>0</v>
      </c>
      <c r="N132" s="219">
        <f t="shared" si="101"/>
        <v>0</v>
      </c>
      <c r="O132" s="226">
        <f t="shared" ref="O132:P132" si="121">IFERROR($D$132*O184/100, 0)</f>
        <v>0</v>
      </c>
      <c r="P132" s="224">
        <f t="shared" si="121"/>
        <v>0</v>
      </c>
      <c r="Q132" s="219">
        <f t="shared" si="120"/>
        <v>0</v>
      </c>
      <c r="R132" s="355"/>
      <c r="S132" s="356"/>
    </row>
    <row r="133">
      <c r="B133" s="275" t="s">
        <v>442</v>
      </c>
      <c r="C133" s="276" t="s">
        <v>383</v>
      </c>
      <c r="D133" s="354">
        <v>0</v>
      </c>
      <c r="E133" s="219">
        <f t="shared" si="70"/>
        <v>0</v>
      </c>
      <c r="F133" s="222">
        <f>IFERROR($D$133*F185/100, 0)</f>
        <v>0</v>
      </c>
      <c r="G133" s="223">
        <f>IFERROR($D$133*G185/100, 0)</f>
        <v>0</v>
      </c>
      <c r="H133" s="224">
        <f>IFERROR($D$133*H185/100, 0)</f>
        <v>0</v>
      </c>
      <c r="I133" s="219">
        <f t="shared" si="103"/>
        <v>0</v>
      </c>
      <c r="J133" s="222">
        <f t="shared" ref="J133:Q133" si="122">IFERROR($D$133*J185/100, 0)</f>
        <v>0</v>
      </c>
      <c r="K133" s="223">
        <f t="shared" si="122"/>
        <v>0</v>
      </c>
      <c r="L133" s="223">
        <f t="shared" si="122"/>
        <v>0</v>
      </c>
      <c r="M133" s="221">
        <f t="shared" si="122"/>
        <v>0</v>
      </c>
      <c r="N133" s="219">
        <f t="shared" si="101"/>
        <v>0</v>
      </c>
      <c r="O133" s="226">
        <f t="shared" ref="O133:P133" si="123">IFERROR($D$133*O185/100, 0)</f>
        <v>0</v>
      </c>
      <c r="P133" s="224">
        <f t="shared" si="123"/>
        <v>0</v>
      </c>
      <c r="Q133" s="219">
        <f t="shared" si="122"/>
        <v>0</v>
      </c>
      <c r="R133" s="355"/>
      <c r="S133" s="356"/>
    </row>
    <row r="134">
      <c r="B134" s="275" t="s">
        <v>443</v>
      </c>
      <c r="C134" s="276" t="s">
        <v>385</v>
      </c>
      <c r="D134" s="354">
        <v>0</v>
      </c>
      <c r="E134" s="219">
        <f t="shared" si="70"/>
        <v>0</v>
      </c>
      <c r="F134" s="222">
        <f>IFERROR($D$134*F186/100, 0)</f>
        <v>0</v>
      </c>
      <c r="G134" s="223">
        <f>IFERROR($D$134*G186/100, 0)</f>
        <v>0</v>
      </c>
      <c r="H134" s="224">
        <f>IFERROR($D$134*H186/100, 0)</f>
        <v>0</v>
      </c>
      <c r="I134" s="219">
        <f t="shared" si="103"/>
        <v>0</v>
      </c>
      <c r="J134" s="222">
        <f t="shared" ref="J134:Q134" si="124">IFERROR($D$134*J186/100, 0)</f>
        <v>0</v>
      </c>
      <c r="K134" s="223">
        <f t="shared" si="124"/>
        <v>0</v>
      </c>
      <c r="L134" s="223">
        <f t="shared" si="124"/>
        <v>0</v>
      </c>
      <c r="M134" s="221">
        <f t="shared" si="124"/>
        <v>0</v>
      </c>
      <c r="N134" s="219">
        <f t="shared" si="101"/>
        <v>0</v>
      </c>
      <c r="O134" s="226">
        <f t="shared" ref="O134:P134" si="125">IFERROR($D$134*O186/100, 0)</f>
        <v>0</v>
      </c>
      <c r="P134" s="224">
        <f t="shared" si="125"/>
        <v>0</v>
      </c>
      <c r="Q134" s="219">
        <f t="shared" si="124"/>
        <v>0</v>
      </c>
      <c r="R134" s="355"/>
      <c r="S134" s="356"/>
    </row>
    <row r="135" ht="15.75">
      <c r="B135" s="300" t="s">
        <v>444</v>
      </c>
      <c r="C135" s="301" t="s">
        <v>387</v>
      </c>
      <c r="D135" s="366">
        <v>0</v>
      </c>
      <c r="E135" s="367">
        <f t="shared" si="70"/>
        <v>0</v>
      </c>
      <c r="F135" s="368">
        <f>IFERROR($D$135*F187/100, 0)</f>
        <v>0</v>
      </c>
      <c r="G135" s="369">
        <f>IFERROR($D$135*G187/100, 0)</f>
        <v>0</v>
      </c>
      <c r="H135" s="370">
        <f>IFERROR($D$135*H187/100, 0)</f>
        <v>0</v>
      </c>
      <c r="I135" s="367">
        <f t="shared" si="103"/>
        <v>0</v>
      </c>
      <c r="J135" s="368">
        <f t="shared" ref="J135:Q135" si="126">IFERROR($D$135*J187/100, 0)</f>
        <v>0</v>
      </c>
      <c r="K135" s="369">
        <f t="shared" si="126"/>
        <v>0</v>
      </c>
      <c r="L135" s="369">
        <f t="shared" si="126"/>
        <v>0</v>
      </c>
      <c r="M135" s="371">
        <f t="shared" si="126"/>
        <v>0</v>
      </c>
      <c r="N135" s="367">
        <f t="shared" si="101"/>
        <v>0</v>
      </c>
      <c r="O135" s="372">
        <f t="shared" ref="O135:P135" si="127">IFERROR($D$135*O187/100, 0)</f>
        <v>0</v>
      </c>
      <c r="P135" s="370">
        <f t="shared" si="127"/>
        <v>0</v>
      </c>
      <c r="Q135" s="367">
        <f t="shared" si="126"/>
        <v>0</v>
      </c>
      <c r="R135" s="355"/>
      <c r="S135" s="356"/>
    </row>
    <row r="136">
      <c r="B136" s="311" t="s">
        <v>445</v>
      </c>
      <c r="C136" s="312" t="s">
        <v>389</v>
      </c>
      <c r="D136" s="373">
        <v>0</v>
      </c>
      <c r="E136" s="314">
        <f t="shared" si="70"/>
        <v>0</v>
      </c>
      <c r="F136" s="374">
        <f>IFERROR($D$136*F188/100, 0)</f>
        <v>0</v>
      </c>
      <c r="G136" s="375">
        <f>IFERROR($D$136*G188/100, 0)</f>
        <v>0</v>
      </c>
      <c r="H136" s="376">
        <f>IFERROR($D$136*H188/100, 0)</f>
        <v>0</v>
      </c>
      <c r="I136" s="314">
        <f t="shared" si="103"/>
        <v>0</v>
      </c>
      <c r="J136" s="374">
        <f t="shared" ref="J136:Q136" si="128">IFERROR($D$136*J188/100, 0)</f>
        <v>0</v>
      </c>
      <c r="K136" s="375">
        <f t="shared" si="128"/>
        <v>0</v>
      </c>
      <c r="L136" s="375">
        <f t="shared" si="128"/>
        <v>0</v>
      </c>
      <c r="M136" s="313">
        <f t="shared" si="128"/>
        <v>0</v>
      </c>
      <c r="N136" s="314">
        <f>SUM(O136:P136)</f>
        <v>0</v>
      </c>
      <c r="O136" s="377">
        <f t="shared" si="128"/>
        <v>0</v>
      </c>
      <c r="P136" s="376">
        <f t="shared" si="128"/>
        <v>0</v>
      </c>
      <c r="Q136" s="314">
        <f t="shared" si="128"/>
        <v>0</v>
      </c>
      <c r="R136" s="344"/>
      <c r="S136" s="345"/>
    </row>
    <row r="137">
      <c r="B137" s="157" t="s">
        <v>446</v>
      </c>
      <c r="C137" s="217" t="s">
        <v>391</v>
      </c>
      <c r="D137" s="357">
        <f>SUM(D138:D143)</f>
        <v>7.1556499999999996</v>
      </c>
      <c r="E137" s="160">
        <f t="shared" si="70"/>
        <v>2.5581579969509041</v>
      </c>
      <c r="F137" s="161">
        <f>SUM(F138:F143)</f>
        <v>0.27243799574822236</v>
      </c>
      <c r="G137" s="162">
        <f>SUM(G138:G143)</f>
        <v>0.3497588889713874</v>
      </c>
      <c r="H137" s="163">
        <f>SUM(H138:H143)</f>
        <v>1.9359611122312943</v>
      </c>
      <c r="I137" s="160">
        <f t="shared" si="103"/>
        <v>4.3457000092924263</v>
      </c>
      <c r="J137" s="161">
        <f t="shared" ref="J137:Q137" si="129">SUM(J138:J143)</f>
        <v>2.7895267745940453</v>
      </c>
      <c r="K137" s="162">
        <f t="shared" si="129"/>
        <v>1.2181649854142704</v>
      </c>
      <c r="L137" s="162">
        <f t="shared" si="129"/>
        <v>0.33800824928411061</v>
      </c>
      <c r="M137" s="159">
        <f t="shared" si="129"/>
        <v>0.20082057372075804</v>
      </c>
      <c r="N137" s="160">
        <f>SUM(O137:P137)</f>
        <v>0.01705074127396471</v>
      </c>
      <c r="O137" s="165">
        <f t="shared" ref="O137:P137" si="130">SUM(O138:O143)</f>
        <v>0.01705074127396471</v>
      </c>
      <c r="P137" s="163">
        <f t="shared" si="130"/>
        <v>0</v>
      </c>
      <c r="Q137" s="160">
        <f t="shared" si="129"/>
        <v>0.033920678761948674</v>
      </c>
      <c r="R137" s="344"/>
      <c r="S137" s="345"/>
    </row>
    <row r="138">
      <c r="B138" s="176" t="s">
        <v>447</v>
      </c>
      <c r="C138" s="378" t="s">
        <v>393</v>
      </c>
      <c r="D138" s="379">
        <v>0</v>
      </c>
      <c r="E138" s="326">
        <f t="shared" si="70"/>
        <v>0</v>
      </c>
      <c r="F138" s="380">
        <f>IFERROR($D$138*F189/100, 0)</f>
        <v>0</v>
      </c>
      <c r="G138" s="381">
        <f>IFERROR($D$138*G189/100, 0)</f>
        <v>0</v>
      </c>
      <c r="H138" s="382">
        <f>IFERROR($D$138*H189/100, 0)</f>
        <v>0</v>
      </c>
      <c r="I138" s="326">
        <f t="shared" si="103"/>
        <v>0</v>
      </c>
      <c r="J138" s="380">
        <f t="shared" ref="J138:Q138" si="131">IFERROR($D$138*J189/100, 0)</f>
        <v>0</v>
      </c>
      <c r="K138" s="381">
        <f t="shared" si="131"/>
        <v>0</v>
      </c>
      <c r="L138" s="381">
        <f t="shared" si="131"/>
        <v>0</v>
      </c>
      <c r="M138" s="325">
        <f t="shared" si="131"/>
        <v>0</v>
      </c>
      <c r="N138" s="326">
        <f>SUM(O138:P138)</f>
        <v>0</v>
      </c>
      <c r="O138" s="383">
        <f t="shared" ref="O138:P138" si="132">IFERROR($D$138*O189/100, 0)</f>
        <v>0</v>
      </c>
      <c r="P138" s="382">
        <f t="shared" si="132"/>
        <v>0</v>
      </c>
      <c r="Q138" s="326">
        <f t="shared" si="131"/>
        <v>0</v>
      </c>
      <c r="R138" s="355"/>
      <c r="S138" s="356"/>
    </row>
    <row r="139">
      <c r="B139" s="176" t="s">
        <v>448</v>
      </c>
      <c r="C139" s="378" t="s">
        <v>449</v>
      </c>
      <c r="D139" s="379">
        <v>0</v>
      </c>
      <c r="E139" s="326">
        <f t="shared" si="70"/>
        <v>0</v>
      </c>
      <c r="F139" s="380">
        <f>IFERROR($D$139*F189/100, 0)</f>
        <v>0</v>
      </c>
      <c r="G139" s="381">
        <f>IFERROR($D$139*G189/100, 0)</f>
        <v>0</v>
      </c>
      <c r="H139" s="382">
        <f>IFERROR($D$139*H189/100, 0)</f>
        <v>0</v>
      </c>
      <c r="I139" s="326">
        <f t="shared" si="103"/>
        <v>0</v>
      </c>
      <c r="J139" s="380">
        <f t="shared" ref="J139:Q139" si="133">IFERROR($D$139*J189/100, 0)</f>
        <v>0</v>
      </c>
      <c r="K139" s="381">
        <f t="shared" si="133"/>
        <v>0</v>
      </c>
      <c r="L139" s="381">
        <f t="shared" si="133"/>
        <v>0</v>
      </c>
      <c r="M139" s="325">
        <f t="shared" si="133"/>
        <v>0</v>
      </c>
      <c r="N139" s="326">
        <f t="shared" ref="N139:N143" si="134">SUM(O139:P139)</f>
        <v>0</v>
      </c>
      <c r="O139" s="383">
        <f t="shared" ref="O139:P139" si="135">IFERROR($D$139*O189/100, 0)</f>
        <v>0</v>
      </c>
      <c r="P139" s="382">
        <f t="shared" si="135"/>
        <v>0</v>
      </c>
      <c r="Q139" s="326">
        <f t="shared" si="133"/>
        <v>0</v>
      </c>
      <c r="R139" s="355"/>
      <c r="S139" s="356"/>
    </row>
    <row r="140">
      <c r="B140" s="275" t="s">
        <v>450</v>
      </c>
      <c r="C140" s="276" t="s">
        <v>397</v>
      </c>
      <c r="D140" s="354">
        <v>0</v>
      </c>
      <c r="E140" s="219">
        <f t="shared" si="70"/>
        <v>0</v>
      </c>
      <c r="F140" s="222">
        <f>IFERROR($D$140*F189/100, 0)</f>
        <v>0</v>
      </c>
      <c r="G140" s="223">
        <f>IFERROR($D$140*G189/100, 0)</f>
        <v>0</v>
      </c>
      <c r="H140" s="224">
        <f>IFERROR($D$140*H189/100, 0)</f>
        <v>0</v>
      </c>
      <c r="I140" s="219">
        <f t="shared" si="103"/>
        <v>0</v>
      </c>
      <c r="J140" s="222">
        <f t="shared" ref="J140:Q140" si="136">IFERROR($D$140*J189/100, 0)</f>
        <v>0</v>
      </c>
      <c r="K140" s="223">
        <f t="shared" si="136"/>
        <v>0</v>
      </c>
      <c r="L140" s="223">
        <f t="shared" si="136"/>
        <v>0</v>
      </c>
      <c r="M140" s="221">
        <f t="shared" si="136"/>
        <v>0</v>
      </c>
      <c r="N140" s="326">
        <f t="shared" si="134"/>
        <v>0</v>
      </c>
      <c r="O140" s="226">
        <f t="shared" ref="O140:P140" si="137">IFERROR($D$140*O189/100, 0)</f>
        <v>0</v>
      </c>
      <c r="P140" s="224">
        <f t="shared" si="137"/>
        <v>0</v>
      </c>
      <c r="Q140" s="219">
        <f t="shared" si="136"/>
        <v>0</v>
      </c>
      <c r="R140" s="355"/>
      <c r="S140" s="356"/>
    </row>
    <row r="141">
      <c r="B141" s="278" t="s">
        <v>451</v>
      </c>
      <c r="C141" s="266" t="s">
        <v>452</v>
      </c>
      <c r="D141" s="362">
        <v>6.1318700000000002</v>
      </c>
      <c r="E141" s="229">
        <f t="shared" si="70"/>
        <v>2.1921547695545955</v>
      </c>
      <c r="F141" s="230">
        <f>IFERROR($D$141*F189/100, 0)</f>
        <v>0.23345948627848653</v>
      </c>
      <c r="G141" s="231">
        <f>IFERROR($D$141*G189/100, 0)</f>
        <v>0.29971785072173474</v>
      </c>
      <c r="H141" s="232">
        <f>IFERROR($D$141*H189/100, 0)</f>
        <v>1.658977432554374</v>
      </c>
      <c r="I141" s="229">
        <f t="shared" si="103"/>
        <v>3.7239478616170372</v>
      </c>
      <c r="J141" s="230">
        <f t="shared" ref="J141:Q141" si="138">IFERROR($D$141*J189/100, 0)</f>
        <v>2.3904209321766698</v>
      </c>
      <c r="K141" s="231">
        <f t="shared" si="138"/>
        <v>1.0438785196470206</v>
      </c>
      <c r="L141" s="231">
        <f t="shared" si="138"/>
        <v>0.28964840979334644</v>
      </c>
      <c r="M141" s="228">
        <f t="shared" si="138"/>
        <v>0.17208858054559747</v>
      </c>
      <c r="N141" s="326">
        <f t="shared" si="134"/>
        <v>0.014611241312191903</v>
      </c>
      <c r="O141" s="234">
        <f t="shared" ref="O141:P141" si="139">IFERROR($D$141*O189/100, 0)</f>
        <v>0.014611241312191903</v>
      </c>
      <c r="P141" s="232">
        <f t="shared" si="139"/>
        <v>0</v>
      </c>
      <c r="Q141" s="229">
        <f t="shared" si="138"/>
        <v>0.029067546970579922</v>
      </c>
      <c r="R141" s="355"/>
      <c r="S141" s="356"/>
    </row>
    <row r="142">
      <c r="B142" s="278" t="s">
        <v>453</v>
      </c>
      <c r="C142" s="384" t="s">
        <v>401</v>
      </c>
      <c r="D142" s="362">
        <v>1.0237799999999999</v>
      </c>
      <c r="E142" s="229">
        <f t="shared" si="70"/>
        <v>0.36600322739630875</v>
      </c>
      <c r="F142" s="230">
        <f>IFERROR($D$142*F189/100, 0)</f>
        <v>0.038978509469735807</v>
      </c>
      <c r="G142" s="231">
        <f>IFERROR($D$142*G189/100, 0)</f>
        <v>0.050041038249652649</v>
      </c>
      <c r="H142" s="232">
        <f>IFERROR($D$142*H189/100, 0)</f>
        <v>0.27698367967692028</v>
      </c>
      <c r="I142" s="229">
        <f t="shared" si="103"/>
        <v>0.62175214767538933</v>
      </c>
      <c r="J142" s="230">
        <f t="shared" ref="J142:Q142" si="140">IFERROR($D$142*J189/100, 0)</f>
        <v>0.39910584241737523</v>
      </c>
      <c r="K142" s="231">
        <f t="shared" si="140"/>
        <v>0.1742864657672499</v>
      </c>
      <c r="L142" s="231">
        <f t="shared" si="140"/>
        <v>0.048359839490764188</v>
      </c>
      <c r="M142" s="228">
        <f t="shared" si="140"/>
        <v>0.028731993175160557</v>
      </c>
      <c r="N142" s="326">
        <f t="shared" si="134"/>
        <v>0.0024394999617728076</v>
      </c>
      <c r="O142" s="234">
        <f t="shared" ref="O142:P142" si="141">IFERROR($D$142*O189/100, 0)</f>
        <v>0.0024394999617728076</v>
      </c>
      <c r="P142" s="232">
        <f t="shared" si="141"/>
        <v>0</v>
      </c>
      <c r="Q142" s="229">
        <f t="shared" si="140"/>
        <v>0.0048531317913687519</v>
      </c>
      <c r="R142" s="355"/>
      <c r="S142" s="356"/>
    </row>
    <row r="143">
      <c r="B143" s="278" t="s">
        <v>454</v>
      </c>
      <c r="C143" s="384" t="s">
        <v>405</v>
      </c>
      <c r="D143" s="362">
        <v>0</v>
      </c>
      <c r="E143" s="229">
        <f t="shared" si="70"/>
        <v>0</v>
      </c>
      <c r="F143" s="230">
        <f>IFERROR($D$143*F189/100, 0)</f>
        <v>0</v>
      </c>
      <c r="G143" s="231">
        <f>IFERROR($D$143*G189/100, 0)</f>
        <v>0</v>
      </c>
      <c r="H143" s="232">
        <f>IFERROR($D$143*H189/100, 0)</f>
        <v>0</v>
      </c>
      <c r="I143" s="229">
        <f t="shared" si="103"/>
        <v>0</v>
      </c>
      <c r="J143" s="230">
        <f t="shared" ref="J143:Q143" si="142">IFERROR($D$143*J189/100, 0)</f>
        <v>0</v>
      </c>
      <c r="K143" s="231">
        <f t="shared" si="142"/>
        <v>0</v>
      </c>
      <c r="L143" s="231">
        <f t="shared" si="142"/>
        <v>0</v>
      </c>
      <c r="M143" s="228">
        <f t="shared" si="142"/>
        <v>0</v>
      </c>
      <c r="N143" s="326">
        <f t="shared" si="134"/>
        <v>0</v>
      </c>
      <c r="O143" s="234">
        <f t="shared" ref="O143:P143" si="143">IFERROR($D$143*O189/100, 0)</f>
        <v>0</v>
      </c>
      <c r="P143" s="232">
        <f t="shared" si="143"/>
        <v>0</v>
      </c>
      <c r="Q143" s="229">
        <f t="shared" si="142"/>
        <v>0</v>
      </c>
      <c r="R143" s="355"/>
      <c r="S143" s="356"/>
    </row>
    <row r="144" ht="119.25" customHeight="1">
      <c r="B144" s="129" t="s">
        <v>144</v>
      </c>
      <c r="C144" s="130" t="s">
        <v>455</v>
      </c>
      <c r="D144" s="385" t="s">
        <v>246</v>
      </c>
      <c r="E144" s="386" t="s">
        <v>247</v>
      </c>
      <c r="F144" s="387" t="s">
        <v>248</v>
      </c>
      <c r="G144" s="388" t="s">
        <v>249</v>
      </c>
      <c r="H144" s="389" t="s">
        <v>250</v>
      </c>
      <c r="I144" s="390" t="s">
        <v>251</v>
      </c>
      <c r="J144" s="387" t="s">
        <v>252</v>
      </c>
      <c r="K144" s="388" t="s">
        <v>253</v>
      </c>
      <c r="L144" s="391" t="s">
        <v>254</v>
      </c>
      <c r="M144" s="386" t="s">
        <v>255</v>
      </c>
      <c r="N144" s="390" t="s">
        <v>256</v>
      </c>
      <c r="O144" s="392" t="s">
        <v>257</v>
      </c>
      <c r="P144" s="393" t="s">
        <v>258</v>
      </c>
      <c r="Q144" s="394" t="s">
        <v>456</v>
      </c>
    </row>
    <row r="145">
      <c r="B145" s="395" t="s">
        <v>146</v>
      </c>
      <c r="C145" s="396" t="s">
        <v>457</v>
      </c>
      <c r="D145" s="397"/>
      <c r="E145" s="398"/>
      <c r="F145" s="399"/>
      <c r="G145" s="399"/>
      <c r="H145" s="399"/>
      <c r="I145" s="398"/>
      <c r="J145" s="399"/>
      <c r="K145" s="399"/>
      <c r="L145" s="400"/>
      <c r="M145" s="398"/>
      <c r="N145" s="401"/>
      <c r="O145" s="402"/>
      <c r="P145" s="403"/>
      <c r="Q145" s="404"/>
    </row>
    <row r="146">
      <c r="B146" s="395">
        <v>1</v>
      </c>
      <c r="C146" s="396" t="s">
        <v>264</v>
      </c>
      <c r="D146" s="405">
        <f>E146+I146+M146+N146+Q146</f>
        <v>100.00000000000001</v>
      </c>
      <c r="E146" s="406">
        <f>SUM(F146:H146)</f>
        <v>35.750183378881076</v>
      </c>
      <c r="F146" s="407">
        <v>3.80731304281543</v>
      </c>
      <c r="G146" s="407">
        <v>4.8878702699459504</v>
      </c>
      <c r="H146" s="407">
        <v>27.0550000661197</v>
      </c>
      <c r="I146" s="406">
        <f>SUM(J146:L146)</f>
        <v>60.731030853834746</v>
      </c>
      <c r="J146" s="407">
        <v>38.983555296780096</v>
      </c>
      <c r="K146" s="407">
        <v>17.0238201339399</v>
      </c>
      <c r="L146" s="408">
        <v>4.7236554231147503</v>
      </c>
      <c r="M146" s="409">
        <v>2.80646165925888</v>
      </c>
      <c r="N146" s="410">
        <f>SUM(O146:P146)</f>
        <v>0.23828361188661701</v>
      </c>
      <c r="O146" s="411">
        <v>0.23828361188661701</v>
      </c>
      <c r="P146" s="412">
        <v>0</v>
      </c>
      <c r="Q146" s="413">
        <v>0.47404049613869698</v>
      </c>
    </row>
    <row r="147">
      <c r="B147" s="414">
        <v>2</v>
      </c>
      <c r="C147" s="177" t="s">
        <v>299</v>
      </c>
      <c r="D147" s="415">
        <f>E147+I147+M147+N147+Q147</f>
        <v>100.00000000000001</v>
      </c>
      <c r="E147" s="416">
        <f>SUM(F147:H147)</f>
        <v>35.750183378881076</v>
      </c>
      <c r="F147" s="417">
        <v>3.80731304281543</v>
      </c>
      <c r="G147" s="417">
        <v>4.8878702699459504</v>
      </c>
      <c r="H147" s="417">
        <v>27.0550000661197</v>
      </c>
      <c r="I147" s="416">
        <f>SUM(J147:L147)</f>
        <v>60.731030853834746</v>
      </c>
      <c r="J147" s="417">
        <v>38.983555296780096</v>
      </c>
      <c r="K147" s="417">
        <v>17.0238201339399</v>
      </c>
      <c r="L147" s="418">
        <v>4.7236554231147503</v>
      </c>
      <c r="M147" s="419">
        <v>2.80646165925888</v>
      </c>
      <c r="N147" s="410">
        <f>SUM(O147:P147)</f>
        <v>0.23828361188661701</v>
      </c>
      <c r="O147" s="420">
        <v>0.23828361188661701</v>
      </c>
      <c r="P147" s="421">
        <v>0</v>
      </c>
      <c r="Q147" s="422">
        <v>0.47404049613869698</v>
      </c>
    </row>
    <row r="148">
      <c r="B148" s="423" t="s">
        <v>148</v>
      </c>
      <c r="C148" s="424" t="s">
        <v>458</v>
      </c>
      <c r="D148" s="397"/>
      <c r="E148" s="398"/>
      <c r="F148" s="399"/>
      <c r="G148" s="399"/>
      <c r="H148" s="399"/>
      <c r="I148" s="398"/>
      <c r="J148" s="399"/>
      <c r="K148" s="399"/>
      <c r="L148" s="400"/>
      <c r="M148" s="398"/>
      <c r="N148" s="404"/>
      <c r="O148" s="402"/>
      <c r="P148" s="403"/>
      <c r="Q148" s="404"/>
    </row>
    <row r="149" ht="28.5" customHeight="1">
      <c r="B149" s="425">
        <v>1</v>
      </c>
      <c r="C149" s="426" t="s">
        <v>308</v>
      </c>
      <c r="D149" s="405">
        <f>E149+I149+M149+N149+Q149</f>
        <v>100.00000000000001</v>
      </c>
      <c r="E149" s="406">
        <f>SUM(F149:H149)</f>
        <v>35.750183378881076</v>
      </c>
      <c r="F149" s="407">
        <v>3.80731304281543</v>
      </c>
      <c r="G149" s="407">
        <v>4.8878702699459504</v>
      </c>
      <c r="H149" s="407">
        <v>27.0550000661197</v>
      </c>
      <c r="I149" s="406">
        <f>SUM(J149:L149)</f>
        <v>60.731030853834746</v>
      </c>
      <c r="J149" s="407">
        <v>38.983555296780096</v>
      </c>
      <c r="K149" s="407">
        <v>17.0238201339399</v>
      </c>
      <c r="L149" s="408">
        <v>4.7236554231147503</v>
      </c>
      <c r="M149" s="409">
        <v>2.80646165925888</v>
      </c>
      <c r="N149" s="410">
        <f>SUM(O149:P149)</f>
        <v>0.23828361188661701</v>
      </c>
      <c r="O149" s="427">
        <v>0.23828361188661701</v>
      </c>
      <c r="P149" s="428">
        <v>0</v>
      </c>
      <c r="Q149" s="413">
        <v>0.47404049613869698</v>
      </c>
    </row>
    <row r="150">
      <c r="B150" s="429">
        <v>2</v>
      </c>
      <c r="C150" s="430" t="s">
        <v>310</v>
      </c>
      <c r="D150" s="415">
        <f>E150+I150+M150+N150+Q150</f>
        <v>100.00000000000001</v>
      </c>
      <c r="E150" s="416">
        <f>SUM(F150:H150)</f>
        <v>35.750183378881076</v>
      </c>
      <c r="F150" s="417">
        <v>3.80731304281543</v>
      </c>
      <c r="G150" s="417">
        <v>4.8878702699459504</v>
      </c>
      <c r="H150" s="417">
        <v>27.0550000661197</v>
      </c>
      <c r="I150" s="416">
        <f>SUM(J150:L150)</f>
        <v>60.731030853834746</v>
      </c>
      <c r="J150" s="417">
        <v>38.983555296780096</v>
      </c>
      <c r="K150" s="417">
        <v>17.0238201339399</v>
      </c>
      <c r="L150" s="418">
        <v>4.7236554231147503</v>
      </c>
      <c r="M150" s="419">
        <v>2.80646165925888</v>
      </c>
      <c r="N150" s="410">
        <f>SUM(O150:P150)</f>
        <v>0.23828361188661701</v>
      </c>
      <c r="O150" s="431">
        <v>0.23828361188661701</v>
      </c>
      <c r="P150" s="432">
        <v>0</v>
      </c>
      <c r="Q150" s="422">
        <v>0.47404049613869698</v>
      </c>
    </row>
    <row r="151">
      <c r="B151" s="423" t="s">
        <v>150</v>
      </c>
      <c r="C151" s="424" t="s">
        <v>459</v>
      </c>
      <c r="D151" s="397"/>
      <c r="E151" s="398"/>
      <c r="F151" s="399"/>
      <c r="G151" s="399"/>
      <c r="H151" s="399"/>
      <c r="I151" s="398"/>
      <c r="J151" s="399"/>
      <c r="K151" s="399"/>
      <c r="L151" s="400"/>
      <c r="M151" s="398"/>
      <c r="N151" s="404"/>
      <c r="O151" s="402"/>
      <c r="P151" s="403"/>
      <c r="Q151" s="404"/>
    </row>
    <row r="152">
      <c r="B152" s="429">
        <v>1</v>
      </c>
      <c r="C152" s="430" t="s">
        <v>314</v>
      </c>
      <c r="D152" s="415">
        <f>E152+I152+M152+N152+Q152</f>
        <v>100.00000000000001</v>
      </c>
      <c r="E152" s="416">
        <f>SUM(F152:H152)</f>
        <v>35.750183378881076</v>
      </c>
      <c r="F152" s="417">
        <v>3.80731304281543</v>
      </c>
      <c r="G152" s="417">
        <v>4.8878702699459504</v>
      </c>
      <c r="H152" s="417">
        <v>27.0550000661197</v>
      </c>
      <c r="I152" s="416">
        <f>SUM(J152:L152)</f>
        <v>60.731030853834746</v>
      </c>
      <c r="J152" s="417">
        <v>38.983555296780096</v>
      </c>
      <c r="K152" s="417">
        <v>17.0238201339399</v>
      </c>
      <c r="L152" s="418">
        <v>4.7236554231147503</v>
      </c>
      <c r="M152" s="419">
        <v>2.80646165925888</v>
      </c>
      <c r="N152" s="433">
        <f>SUM(O152:P152)</f>
        <v>0.23828361188661701</v>
      </c>
      <c r="O152" s="420">
        <v>0.23828361188661701</v>
      </c>
      <c r="P152" s="421">
        <v>0</v>
      </c>
      <c r="Q152" s="422">
        <v>0.47404049613869698</v>
      </c>
    </row>
    <row r="153">
      <c r="B153" s="423" t="s">
        <v>460</v>
      </c>
      <c r="C153" s="424" t="s">
        <v>461</v>
      </c>
      <c r="D153" s="397"/>
      <c r="E153" s="398"/>
      <c r="F153" s="399"/>
      <c r="G153" s="399"/>
      <c r="H153" s="399"/>
      <c r="I153" s="398"/>
      <c r="J153" s="399"/>
      <c r="K153" s="399"/>
      <c r="L153" s="400"/>
      <c r="M153" s="398"/>
      <c r="N153" s="404"/>
      <c r="O153" s="402"/>
      <c r="P153" s="403"/>
      <c r="Q153" s="404"/>
    </row>
    <row r="154">
      <c r="B154" s="425">
        <v>1</v>
      </c>
      <c r="C154" s="426" t="s">
        <v>270</v>
      </c>
      <c r="D154" s="405">
        <f t="shared" ref="D154:D159" si="144">E154+I154+M154+N154+Q154</f>
        <v>100.00000000000001</v>
      </c>
      <c r="E154" s="406">
        <f t="shared" ref="E154:E159" si="145">SUM(F154:H154)</f>
        <v>35.750183378881076</v>
      </c>
      <c r="F154" s="407">
        <v>3.80731304281543</v>
      </c>
      <c r="G154" s="407">
        <v>4.8878702699459504</v>
      </c>
      <c r="H154" s="407">
        <v>27.0550000661197</v>
      </c>
      <c r="I154" s="406">
        <f t="shared" ref="I154:I159" si="146">SUM(J154:L154)</f>
        <v>60.731030853834746</v>
      </c>
      <c r="J154" s="407">
        <v>38.983555296780096</v>
      </c>
      <c r="K154" s="407">
        <v>17.0238201339399</v>
      </c>
      <c r="L154" s="408">
        <v>4.7236554231147503</v>
      </c>
      <c r="M154" s="409">
        <v>2.80646165925888</v>
      </c>
      <c r="N154" s="410">
        <f>SUM(O154:P154)</f>
        <v>0.23828361188661701</v>
      </c>
      <c r="O154" s="427">
        <v>0.23828361188661701</v>
      </c>
      <c r="P154" s="428">
        <v>0</v>
      </c>
      <c r="Q154" s="413">
        <v>0.47404049613869698</v>
      </c>
    </row>
    <row r="155">
      <c r="B155" s="425">
        <v>2</v>
      </c>
      <c r="C155" s="426" t="s">
        <v>274</v>
      </c>
      <c r="D155" s="405">
        <f t="shared" si="144"/>
        <v>100.00000000000001</v>
      </c>
      <c r="E155" s="406">
        <f t="shared" si="145"/>
        <v>35.750183378881076</v>
      </c>
      <c r="F155" s="407">
        <v>3.80731304281543</v>
      </c>
      <c r="G155" s="407">
        <v>4.8878702699459504</v>
      </c>
      <c r="H155" s="407">
        <v>27.0550000661197</v>
      </c>
      <c r="I155" s="406">
        <f t="shared" si="146"/>
        <v>60.731030853834746</v>
      </c>
      <c r="J155" s="407">
        <v>38.983555296780096</v>
      </c>
      <c r="K155" s="407">
        <v>17.0238201339399</v>
      </c>
      <c r="L155" s="408">
        <v>4.7236554231147503</v>
      </c>
      <c r="M155" s="409">
        <v>2.80646165925888</v>
      </c>
      <c r="N155" s="410">
        <f t="shared" ref="N155:N158" si="147">SUM(O155:P155)</f>
        <v>0.23828361188661701</v>
      </c>
      <c r="O155" s="427">
        <v>0.23828361188661701</v>
      </c>
      <c r="P155" s="428">
        <v>0</v>
      </c>
      <c r="Q155" s="413">
        <v>0.47404049613869698</v>
      </c>
    </row>
    <row r="156">
      <c r="B156" s="425">
        <v>3</v>
      </c>
      <c r="C156" s="426" t="s">
        <v>462</v>
      </c>
      <c r="D156" s="405">
        <f t="shared" si="144"/>
        <v>100.00000000000001</v>
      </c>
      <c r="E156" s="406">
        <f t="shared" si="145"/>
        <v>35.750183378881076</v>
      </c>
      <c r="F156" s="407">
        <v>3.80731304281543</v>
      </c>
      <c r="G156" s="407">
        <v>4.8878702699459504</v>
      </c>
      <c r="H156" s="407">
        <v>27.0550000661197</v>
      </c>
      <c r="I156" s="406">
        <f t="shared" si="146"/>
        <v>60.731030853834746</v>
      </c>
      <c r="J156" s="407">
        <v>38.983555296780096</v>
      </c>
      <c r="K156" s="407">
        <v>17.0238201339399</v>
      </c>
      <c r="L156" s="408">
        <v>4.7236554231147503</v>
      </c>
      <c r="M156" s="409">
        <v>2.80646165925888</v>
      </c>
      <c r="N156" s="410">
        <f t="shared" si="147"/>
        <v>0.23828361188661701</v>
      </c>
      <c r="O156" s="427">
        <v>0.23828361188661701</v>
      </c>
      <c r="P156" s="428">
        <v>0</v>
      </c>
      <c r="Q156" s="413">
        <v>0.47404049613869698</v>
      </c>
    </row>
    <row r="157">
      <c r="B157" s="425">
        <v>4</v>
      </c>
      <c r="C157" s="426" t="s">
        <v>463</v>
      </c>
      <c r="D157" s="405">
        <f t="shared" si="144"/>
        <v>100.00000000000001</v>
      </c>
      <c r="E157" s="406">
        <f t="shared" si="145"/>
        <v>35.750183378881076</v>
      </c>
      <c r="F157" s="407">
        <v>3.80731304281543</v>
      </c>
      <c r="G157" s="407">
        <v>4.8878702699459504</v>
      </c>
      <c r="H157" s="407">
        <v>27.0550000661197</v>
      </c>
      <c r="I157" s="406">
        <f t="shared" si="146"/>
        <v>60.731030853834746</v>
      </c>
      <c r="J157" s="407">
        <v>38.983555296780096</v>
      </c>
      <c r="K157" s="407">
        <v>17.0238201339399</v>
      </c>
      <c r="L157" s="408">
        <v>4.7236554231147503</v>
      </c>
      <c r="M157" s="409">
        <v>2.80646165925888</v>
      </c>
      <c r="N157" s="410">
        <f t="shared" si="147"/>
        <v>0.23828361188661701</v>
      </c>
      <c r="O157" s="427">
        <v>0.23828361188661701</v>
      </c>
      <c r="P157" s="428">
        <v>0</v>
      </c>
      <c r="Q157" s="413">
        <v>0.47404049613869698</v>
      </c>
    </row>
    <row r="158" ht="30" customHeight="1">
      <c r="B158" s="429">
        <v>5</v>
      </c>
      <c r="C158" s="430" t="s">
        <v>323</v>
      </c>
      <c r="D158" s="415">
        <f t="shared" si="144"/>
        <v>100.00000000000001</v>
      </c>
      <c r="E158" s="416">
        <f t="shared" si="145"/>
        <v>35.750183378881076</v>
      </c>
      <c r="F158" s="417">
        <v>3.80731304281543</v>
      </c>
      <c r="G158" s="417">
        <v>4.8878702699459504</v>
      </c>
      <c r="H158" s="417">
        <v>27.0550000661197</v>
      </c>
      <c r="I158" s="416">
        <f t="shared" si="146"/>
        <v>60.731030853834746</v>
      </c>
      <c r="J158" s="417">
        <v>38.983555296780096</v>
      </c>
      <c r="K158" s="417">
        <v>17.0238201339399</v>
      </c>
      <c r="L158" s="418">
        <v>4.7236554231147503</v>
      </c>
      <c r="M158" s="419">
        <v>2.80646165925888</v>
      </c>
      <c r="N158" s="410">
        <f t="shared" si="147"/>
        <v>0.23828361188661701</v>
      </c>
      <c r="O158" s="431">
        <v>0.23828361188661701</v>
      </c>
      <c r="P158" s="432">
        <v>0</v>
      </c>
      <c r="Q158" s="422">
        <v>0.47404049613869698</v>
      </c>
    </row>
    <row r="159" ht="15.75">
      <c r="B159" s="434" t="s">
        <v>464</v>
      </c>
      <c r="C159" s="435" t="s">
        <v>325</v>
      </c>
      <c r="D159" s="436">
        <f t="shared" si="144"/>
        <v>100.00000000000001</v>
      </c>
      <c r="E159" s="437">
        <f t="shared" si="145"/>
        <v>35.750183378881076</v>
      </c>
      <c r="F159" s="438">
        <v>3.80731304281543</v>
      </c>
      <c r="G159" s="438">
        <v>4.8878702699459504</v>
      </c>
      <c r="H159" s="438">
        <v>27.0550000661197</v>
      </c>
      <c r="I159" s="437">
        <f t="shared" si="146"/>
        <v>60.731030853834746</v>
      </c>
      <c r="J159" s="438">
        <v>38.983555296780096</v>
      </c>
      <c r="K159" s="438">
        <v>17.0238201339399</v>
      </c>
      <c r="L159" s="439">
        <v>4.7236554231147503</v>
      </c>
      <c r="M159" s="440">
        <v>2.80646165925888</v>
      </c>
      <c r="N159" s="437">
        <f>SUM(O159:P159)</f>
        <v>0.23828361188661701</v>
      </c>
      <c r="O159" s="441">
        <v>0.23828361188661701</v>
      </c>
      <c r="P159" s="442">
        <v>0</v>
      </c>
      <c r="Q159" s="443">
        <v>0.47404049613869698</v>
      </c>
    </row>
    <row r="160">
      <c r="B160" s="423" t="s">
        <v>465</v>
      </c>
      <c r="C160" s="424" t="s">
        <v>466</v>
      </c>
      <c r="D160" s="397"/>
      <c r="E160" s="398"/>
      <c r="F160" s="399"/>
      <c r="G160" s="399"/>
      <c r="H160" s="399"/>
      <c r="I160" s="398"/>
      <c r="J160" s="399"/>
      <c r="K160" s="399"/>
      <c r="L160" s="400"/>
      <c r="M160" s="398"/>
      <c r="N160" s="404"/>
      <c r="O160" s="402"/>
      <c r="P160" s="403"/>
      <c r="Q160" s="404"/>
    </row>
    <row r="161">
      <c r="B161" s="425">
        <v>1</v>
      </c>
      <c r="C161" s="426" t="s">
        <v>278</v>
      </c>
      <c r="D161" s="405">
        <f>E161+I161+M161+N161+Q161</f>
        <v>100.00000000000001</v>
      </c>
      <c r="E161" s="406">
        <f>SUM(F161:H161)</f>
        <v>35.750183378881076</v>
      </c>
      <c r="F161" s="407">
        <v>3.80731304281543</v>
      </c>
      <c r="G161" s="407">
        <v>4.8878702699459504</v>
      </c>
      <c r="H161" s="407">
        <v>27.0550000661197</v>
      </c>
      <c r="I161" s="406">
        <f>SUM(J161:L161)</f>
        <v>60.731030853834746</v>
      </c>
      <c r="J161" s="407">
        <v>38.983555296780096</v>
      </c>
      <c r="K161" s="407">
        <v>17.0238201339399</v>
      </c>
      <c r="L161" s="408">
        <v>4.7236554231147503</v>
      </c>
      <c r="M161" s="409">
        <v>2.80646165925888</v>
      </c>
      <c r="N161" s="406">
        <f>SUM(O161:P161)</f>
        <v>0.23828361188661701</v>
      </c>
      <c r="O161" s="411">
        <v>0.23828361188661701</v>
      </c>
      <c r="P161" s="412">
        <v>0</v>
      </c>
      <c r="Q161" s="413">
        <v>0.47404049613869698</v>
      </c>
    </row>
    <row r="162">
      <c r="B162" s="425">
        <v>2</v>
      </c>
      <c r="C162" s="444" t="s">
        <v>331</v>
      </c>
      <c r="D162" s="405">
        <f>E162+I162+M162+N162+Q162</f>
        <v>100.00000000000001</v>
      </c>
      <c r="E162" s="406">
        <f>SUM(F162:H162)</f>
        <v>35.750183378881076</v>
      </c>
      <c r="F162" s="407">
        <v>3.80731304281543</v>
      </c>
      <c r="G162" s="407">
        <v>4.8878702699459504</v>
      </c>
      <c r="H162" s="407">
        <v>27.0550000661197</v>
      </c>
      <c r="I162" s="406">
        <f>SUM(J162:L162)</f>
        <v>60.731030853834746</v>
      </c>
      <c r="J162" s="407">
        <v>38.983555296780096</v>
      </c>
      <c r="K162" s="407">
        <v>17.0238201339399</v>
      </c>
      <c r="L162" s="408">
        <v>4.7236554231147503</v>
      </c>
      <c r="M162" s="409">
        <v>2.80646165925888</v>
      </c>
      <c r="N162" s="406">
        <f t="shared" ref="N162:N165" si="148">SUM(O162:P162)</f>
        <v>0.23828361188661701</v>
      </c>
      <c r="O162" s="411">
        <v>0.23828361188661701</v>
      </c>
      <c r="P162" s="412">
        <v>0</v>
      </c>
      <c r="Q162" s="413">
        <v>0.47404049613869698</v>
      </c>
    </row>
    <row r="163">
      <c r="B163" s="425">
        <v>3</v>
      </c>
      <c r="C163" s="426" t="s">
        <v>467</v>
      </c>
      <c r="D163" s="405">
        <f>E163+I163+M163+N163+Q163</f>
        <v>100.00000000000001</v>
      </c>
      <c r="E163" s="406">
        <f>SUM(F163:H163)</f>
        <v>35.750183378881076</v>
      </c>
      <c r="F163" s="417">
        <v>3.80731304281543</v>
      </c>
      <c r="G163" s="417">
        <v>4.8878702699459504</v>
      </c>
      <c r="H163" s="417">
        <v>27.0550000661197</v>
      </c>
      <c r="I163" s="416">
        <f>SUM(J163:L163)</f>
        <v>60.731030853834746</v>
      </c>
      <c r="J163" s="417">
        <v>38.983555296780096</v>
      </c>
      <c r="K163" s="417">
        <v>17.0238201339399</v>
      </c>
      <c r="L163" s="418">
        <v>4.7236554231147503</v>
      </c>
      <c r="M163" s="419">
        <v>2.80646165925888</v>
      </c>
      <c r="N163" s="416">
        <f t="shared" si="148"/>
        <v>0.23828361188661701</v>
      </c>
      <c r="O163" s="420">
        <v>0.23828361188661701</v>
      </c>
      <c r="P163" s="421">
        <v>0</v>
      </c>
      <c r="Q163" s="422">
        <v>0.47404049613869698</v>
      </c>
    </row>
    <row r="164">
      <c r="B164" s="429">
        <v>4</v>
      </c>
      <c r="C164" s="430" t="s">
        <v>335</v>
      </c>
      <c r="D164" s="405">
        <f>E164+I164+M164+N164+Q164</f>
        <v>100.00000000000001</v>
      </c>
      <c r="E164" s="445">
        <f>SUM(F164:H164)</f>
        <v>35.750183378881076</v>
      </c>
      <c r="F164" s="446">
        <v>3.80731304281543</v>
      </c>
      <c r="G164" s="447">
        <v>4.8878702699459504</v>
      </c>
      <c r="H164" s="448">
        <v>27.0550000661197</v>
      </c>
      <c r="I164" s="405">
        <f>SUM(J164:L164)</f>
        <v>60.731030853834746</v>
      </c>
      <c r="J164" s="447">
        <v>38.983555296780096</v>
      </c>
      <c r="K164" s="449">
        <v>17.0238201339399</v>
      </c>
      <c r="L164" s="450">
        <v>4.7236554231147503</v>
      </c>
      <c r="M164" s="449">
        <v>2.80646165925888</v>
      </c>
      <c r="N164" s="405">
        <f t="shared" si="148"/>
        <v>0.23828361188661701</v>
      </c>
      <c r="O164" s="451">
        <v>0.23828361188661701</v>
      </c>
      <c r="P164" s="452">
        <v>0</v>
      </c>
      <c r="Q164" s="453">
        <v>0.47404049613869698</v>
      </c>
      <c r="R164" s="454"/>
    </row>
    <row r="165">
      <c r="B165" s="429">
        <v>5</v>
      </c>
      <c r="C165" s="430" t="s">
        <v>468</v>
      </c>
      <c r="D165" s="415">
        <f>E165+I165+M165+N165+Q165</f>
        <v>100.00000000000001</v>
      </c>
      <c r="E165" s="416">
        <f>SUM(F165:H165)</f>
        <v>35.750183378881076</v>
      </c>
      <c r="F165" s="417">
        <v>3.80731304281543</v>
      </c>
      <c r="G165" s="417">
        <v>4.8878702699459504</v>
      </c>
      <c r="H165" s="417">
        <v>27.0550000661197</v>
      </c>
      <c r="I165" s="455">
        <f>SUM(J165:L165)</f>
        <v>60.731030853834746</v>
      </c>
      <c r="J165" s="417">
        <v>38.983555296780096</v>
      </c>
      <c r="K165" s="417">
        <v>17.0238201339399</v>
      </c>
      <c r="L165" s="418">
        <v>4.7236554231147503</v>
      </c>
      <c r="M165" s="419">
        <v>2.80646165925888</v>
      </c>
      <c r="N165" s="456">
        <f t="shared" si="148"/>
        <v>0.23828361188661701</v>
      </c>
      <c r="O165" s="420">
        <v>0.23828361188661701</v>
      </c>
      <c r="P165" s="421">
        <v>0</v>
      </c>
      <c r="Q165" s="422">
        <v>0.47404049613869698</v>
      </c>
    </row>
    <row r="166">
      <c r="B166" s="423" t="s">
        <v>469</v>
      </c>
      <c r="C166" s="424" t="s">
        <v>470</v>
      </c>
      <c r="D166" s="397"/>
      <c r="E166" s="398"/>
      <c r="F166" s="399"/>
      <c r="G166" s="399"/>
      <c r="H166" s="399"/>
      <c r="I166" s="398"/>
      <c r="J166" s="399"/>
      <c r="K166" s="399"/>
      <c r="L166" s="400"/>
      <c r="M166" s="398"/>
      <c r="N166" s="404"/>
      <c r="O166" s="402"/>
      <c r="P166" s="403"/>
      <c r="Q166" s="404"/>
    </row>
    <row r="167">
      <c r="B167" s="425">
        <v>1</v>
      </c>
      <c r="C167" s="426" t="s">
        <v>471</v>
      </c>
      <c r="D167" s="405">
        <f>E167+I167+M167+N167+Q167</f>
        <v>100.00000000000001</v>
      </c>
      <c r="E167" s="406">
        <f>SUM(F167:H167)</f>
        <v>35.750183378881076</v>
      </c>
      <c r="F167" s="407">
        <v>3.80731304281543</v>
      </c>
      <c r="G167" s="407">
        <v>4.8878702699459504</v>
      </c>
      <c r="H167" s="407">
        <v>27.0550000661197</v>
      </c>
      <c r="I167" s="406">
        <f>SUM(J167:L167)</f>
        <v>60.731030853834746</v>
      </c>
      <c r="J167" s="407">
        <v>38.983555296780096</v>
      </c>
      <c r="K167" s="407">
        <v>17.0238201339399</v>
      </c>
      <c r="L167" s="408">
        <v>4.7236554231147503</v>
      </c>
      <c r="M167" s="409">
        <v>2.80646165925888</v>
      </c>
      <c r="N167" s="406">
        <f>SUM(O167:P167)</f>
        <v>0.23828361188661701</v>
      </c>
      <c r="O167" s="411">
        <v>0.23828361188661701</v>
      </c>
      <c r="P167" s="412">
        <v>0</v>
      </c>
      <c r="Q167" s="413">
        <v>0.47404049613869698</v>
      </c>
    </row>
    <row r="168">
      <c r="B168" s="429">
        <v>2</v>
      </c>
      <c r="C168" s="430" t="s">
        <v>472</v>
      </c>
      <c r="D168" s="405">
        <f>E168+I168+M168+N168+Q168</f>
        <v>100.00000000000001</v>
      </c>
      <c r="E168" s="406">
        <f>SUM(F168:H168)</f>
        <v>35.750183378881076</v>
      </c>
      <c r="F168" s="450">
        <v>3.80731304281543</v>
      </c>
      <c r="G168" s="450">
        <v>4.8878702699459504</v>
      </c>
      <c r="H168" s="450">
        <v>27.0550000661197</v>
      </c>
      <c r="I168" s="406">
        <f>SUM(J168:L168)</f>
        <v>60.731030853834746</v>
      </c>
      <c r="J168" s="450">
        <v>38.983555296780096</v>
      </c>
      <c r="K168" s="450">
        <v>17.0238201339399</v>
      </c>
      <c r="L168" s="448">
        <v>4.7236554231147503</v>
      </c>
      <c r="M168" s="453">
        <v>2.80646165925888</v>
      </c>
      <c r="N168" s="406">
        <f t="shared" ref="N168:N169" si="149">SUM(O168:P168)</f>
        <v>0.23828361188661701</v>
      </c>
      <c r="O168" s="451">
        <v>0.23828361188661701</v>
      </c>
      <c r="P168" s="457">
        <v>0</v>
      </c>
      <c r="Q168" s="458">
        <v>0.47404049613869698</v>
      </c>
    </row>
    <row r="169">
      <c r="B169" s="429">
        <v>3</v>
      </c>
      <c r="C169" s="430" t="s">
        <v>351</v>
      </c>
      <c r="D169" s="415">
        <f>E169+I169+M169+N169+Q169</f>
        <v>100.00000000000001</v>
      </c>
      <c r="E169" s="416">
        <f>SUM(F169:H169)</f>
        <v>35.750183378881076</v>
      </c>
      <c r="F169" s="417">
        <v>3.80731304281543</v>
      </c>
      <c r="G169" s="417">
        <v>4.8878702699459504</v>
      </c>
      <c r="H169" s="417">
        <v>27.0550000661197</v>
      </c>
      <c r="I169" s="416">
        <f>SUM(J169:L169)</f>
        <v>60.731030853834746</v>
      </c>
      <c r="J169" s="417">
        <v>38.983555296780096</v>
      </c>
      <c r="K169" s="417">
        <v>17.0238201339399</v>
      </c>
      <c r="L169" s="418">
        <v>4.7236554231147503</v>
      </c>
      <c r="M169" s="419">
        <v>2.80646165925888</v>
      </c>
      <c r="N169" s="406">
        <f t="shared" si="149"/>
        <v>0.23828361188661701</v>
      </c>
      <c r="O169" s="420">
        <v>0.23828361188661701</v>
      </c>
      <c r="P169" s="421">
        <v>0</v>
      </c>
      <c r="Q169" s="422">
        <v>0.47404049613869698</v>
      </c>
    </row>
    <row r="170">
      <c r="B170" s="423" t="s">
        <v>473</v>
      </c>
      <c r="C170" s="424" t="s">
        <v>474</v>
      </c>
      <c r="D170" s="397"/>
      <c r="E170" s="398"/>
      <c r="F170" s="399"/>
      <c r="G170" s="399"/>
      <c r="H170" s="399"/>
      <c r="I170" s="398"/>
      <c r="J170" s="399"/>
      <c r="K170" s="399"/>
      <c r="L170" s="400"/>
      <c r="M170" s="398"/>
      <c r="N170" s="404"/>
      <c r="O170" s="402"/>
      <c r="P170" s="403"/>
      <c r="Q170" s="404"/>
    </row>
    <row r="171">
      <c r="B171" s="425">
        <v>1</v>
      </c>
      <c r="C171" s="426" t="s">
        <v>475</v>
      </c>
      <c r="D171" s="405">
        <f>E171+I171+M171+N171+Q171</f>
        <v>100.00000000000001</v>
      </c>
      <c r="E171" s="406">
        <f>SUM(F171:H171)</f>
        <v>35.750183378881076</v>
      </c>
      <c r="F171" s="407">
        <v>3.80731304281543</v>
      </c>
      <c r="G171" s="407">
        <v>4.8878702699459504</v>
      </c>
      <c r="H171" s="407">
        <v>27.0550000661197</v>
      </c>
      <c r="I171" s="406">
        <f>SUM(J171:L171)</f>
        <v>60.731030853834746</v>
      </c>
      <c r="J171" s="407">
        <v>38.983555296780096</v>
      </c>
      <c r="K171" s="407">
        <v>17.0238201339399</v>
      </c>
      <c r="L171" s="408">
        <v>4.7236554231147503</v>
      </c>
      <c r="M171" s="409">
        <v>2.80646165925888</v>
      </c>
      <c r="N171" s="406">
        <f>SUM(O171:P171)</f>
        <v>0.23828361188661701</v>
      </c>
      <c r="O171" s="427">
        <v>0.23828361188661701</v>
      </c>
      <c r="P171" s="428">
        <v>0</v>
      </c>
      <c r="Q171" s="413">
        <v>0.47404049613869698</v>
      </c>
    </row>
    <row r="172">
      <c r="B172" s="429">
        <v>2</v>
      </c>
      <c r="C172" s="430" t="s">
        <v>476</v>
      </c>
      <c r="D172" s="415">
        <f>E172+I172+M172+N172+Q172</f>
        <v>100.00000000000001</v>
      </c>
      <c r="E172" s="416">
        <f>SUM(F172:H172)</f>
        <v>35.750183378881076</v>
      </c>
      <c r="F172" s="417">
        <v>3.80731304281543</v>
      </c>
      <c r="G172" s="417">
        <v>4.8878702699459504</v>
      </c>
      <c r="H172" s="417">
        <v>27.0550000661197</v>
      </c>
      <c r="I172" s="416">
        <f>SUM(J172:L172)</f>
        <v>60.731030853834746</v>
      </c>
      <c r="J172" s="417">
        <v>38.983555296780096</v>
      </c>
      <c r="K172" s="417">
        <v>17.0238201339399</v>
      </c>
      <c r="L172" s="418">
        <v>4.7236554231147503</v>
      </c>
      <c r="M172" s="419">
        <v>2.80646165925888</v>
      </c>
      <c r="N172" s="406">
        <f>SUM(O172:P172)</f>
        <v>0.23828361188661701</v>
      </c>
      <c r="O172" s="431">
        <v>0.23828361188661701</v>
      </c>
      <c r="P172" s="432">
        <v>0</v>
      </c>
      <c r="Q172" s="422">
        <v>0.47404049613869698</v>
      </c>
    </row>
    <row r="173">
      <c r="B173" s="423" t="s">
        <v>477</v>
      </c>
      <c r="C173" s="424" t="s">
        <v>478</v>
      </c>
      <c r="D173" s="397"/>
      <c r="E173" s="398"/>
      <c r="F173" s="399"/>
      <c r="G173" s="399"/>
      <c r="H173" s="399"/>
      <c r="I173" s="398"/>
      <c r="J173" s="399"/>
      <c r="K173" s="399"/>
      <c r="L173" s="400"/>
      <c r="M173" s="398"/>
      <c r="N173" s="404"/>
      <c r="O173" s="402"/>
      <c r="P173" s="403"/>
      <c r="Q173" s="404"/>
    </row>
    <row r="174">
      <c r="B174" s="425">
        <v>1</v>
      </c>
      <c r="C174" s="426" t="s">
        <v>479</v>
      </c>
      <c r="D174" s="405">
        <f t="shared" ref="D174:D189" si="150">E174+I174+M174+N174+Q174</f>
        <v>100.00000000000001</v>
      </c>
      <c r="E174" s="406">
        <f t="shared" ref="E174:E189" si="151">SUM(F174:H174)</f>
        <v>35.750183378881076</v>
      </c>
      <c r="F174" s="407">
        <v>3.80731304281543</v>
      </c>
      <c r="G174" s="407">
        <v>4.8878702699459504</v>
      </c>
      <c r="H174" s="407">
        <v>27.0550000661197</v>
      </c>
      <c r="I174" s="406">
        <f t="shared" ref="I174:I189" si="152">SUM(J174:L174)</f>
        <v>60.731030853834746</v>
      </c>
      <c r="J174" s="407">
        <v>38.983555296780096</v>
      </c>
      <c r="K174" s="407">
        <v>17.0238201339399</v>
      </c>
      <c r="L174" s="408">
        <v>4.7236554231147503</v>
      </c>
      <c r="M174" s="409">
        <v>2.80646165925888</v>
      </c>
      <c r="N174" s="406">
        <f>SUM(O174:P174)</f>
        <v>0.23828361188661701</v>
      </c>
      <c r="O174" s="411">
        <v>0.23828361188661701</v>
      </c>
      <c r="P174" s="412">
        <v>0</v>
      </c>
      <c r="Q174" s="413">
        <v>0.47404049613869698</v>
      </c>
    </row>
    <row r="175">
      <c r="B175" s="425">
        <v>2</v>
      </c>
      <c r="C175" s="426" t="s">
        <v>480</v>
      </c>
      <c r="D175" s="405">
        <f t="shared" si="150"/>
        <v>100.00000000000001</v>
      </c>
      <c r="E175" s="406">
        <f t="shared" si="151"/>
        <v>35.750183378881076</v>
      </c>
      <c r="F175" s="407">
        <v>3.80731304281543</v>
      </c>
      <c r="G175" s="407">
        <v>4.8878702699459504</v>
      </c>
      <c r="H175" s="407">
        <v>27.0550000661197</v>
      </c>
      <c r="I175" s="406">
        <f t="shared" si="152"/>
        <v>60.731030853834746</v>
      </c>
      <c r="J175" s="407">
        <v>38.983555296780096</v>
      </c>
      <c r="K175" s="407">
        <v>17.0238201339399</v>
      </c>
      <c r="L175" s="408">
        <v>4.7236554231147503</v>
      </c>
      <c r="M175" s="409">
        <v>2.80646165925888</v>
      </c>
      <c r="N175" s="406">
        <f t="shared" ref="N175:N187" si="153">SUM(O175:P175)</f>
        <v>0.23828361188661701</v>
      </c>
      <c r="O175" s="411">
        <v>0.23828361188661701</v>
      </c>
      <c r="P175" s="412">
        <v>0</v>
      </c>
      <c r="Q175" s="413">
        <v>0.47404049613869698</v>
      </c>
    </row>
    <row r="176">
      <c r="B176" s="425">
        <v>3</v>
      </c>
      <c r="C176" s="426" t="s">
        <v>481</v>
      </c>
      <c r="D176" s="405">
        <f t="shared" si="150"/>
        <v>100.00000000000001</v>
      </c>
      <c r="E176" s="406">
        <f t="shared" si="151"/>
        <v>35.750183378881076</v>
      </c>
      <c r="F176" s="407">
        <v>3.80731304281543</v>
      </c>
      <c r="G176" s="407">
        <v>4.8878702699459504</v>
      </c>
      <c r="H176" s="407">
        <v>27.0550000661197</v>
      </c>
      <c r="I176" s="406">
        <f t="shared" si="152"/>
        <v>60.731030853834746</v>
      </c>
      <c r="J176" s="407">
        <v>38.983555296780096</v>
      </c>
      <c r="K176" s="407">
        <v>17.0238201339399</v>
      </c>
      <c r="L176" s="408">
        <v>4.7236554231147503</v>
      </c>
      <c r="M176" s="409">
        <v>2.80646165925888</v>
      </c>
      <c r="N176" s="406">
        <f t="shared" si="153"/>
        <v>0.23828361188661701</v>
      </c>
      <c r="O176" s="411">
        <v>0.23828361188661701</v>
      </c>
      <c r="P176" s="412">
        <v>0</v>
      </c>
      <c r="Q176" s="413">
        <v>0.47404049613869698</v>
      </c>
    </row>
    <row r="177">
      <c r="B177" s="425">
        <v>4</v>
      </c>
      <c r="C177" s="426" t="s">
        <v>482</v>
      </c>
      <c r="D177" s="405">
        <f t="shared" si="150"/>
        <v>100.00000000000001</v>
      </c>
      <c r="E177" s="406">
        <f t="shared" si="151"/>
        <v>35.750183378881076</v>
      </c>
      <c r="F177" s="407">
        <v>3.80731304281543</v>
      </c>
      <c r="G177" s="407">
        <v>4.8878702699459504</v>
      </c>
      <c r="H177" s="407">
        <v>27.0550000661197</v>
      </c>
      <c r="I177" s="406">
        <f t="shared" si="152"/>
        <v>60.731030853834746</v>
      </c>
      <c r="J177" s="407">
        <v>38.983555296780096</v>
      </c>
      <c r="K177" s="407">
        <v>17.0238201339399</v>
      </c>
      <c r="L177" s="408">
        <v>4.7236554231147503</v>
      </c>
      <c r="M177" s="409">
        <v>2.80646165925888</v>
      </c>
      <c r="N177" s="406">
        <f t="shared" si="153"/>
        <v>0.23828361188661701</v>
      </c>
      <c r="O177" s="411">
        <v>0.23828361188661701</v>
      </c>
      <c r="P177" s="412">
        <v>0</v>
      </c>
      <c r="Q177" s="413">
        <v>0.47404049613869698</v>
      </c>
    </row>
    <row r="178">
      <c r="B178" s="425">
        <v>5</v>
      </c>
      <c r="C178" s="426" t="s">
        <v>483</v>
      </c>
      <c r="D178" s="405">
        <f t="shared" si="150"/>
        <v>100.00000000000001</v>
      </c>
      <c r="E178" s="406">
        <f t="shared" si="151"/>
        <v>35.750183378881076</v>
      </c>
      <c r="F178" s="407">
        <v>3.80731304281543</v>
      </c>
      <c r="G178" s="407">
        <v>4.8878702699459504</v>
      </c>
      <c r="H178" s="407">
        <v>27.0550000661197</v>
      </c>
      <c r="I178" s="406">
        <f t="shared" si="152"/>
        <v>60.731030853834746</v>
      </c>
      <c r="J178" s="407">
        <v>38.983555296780096</v>
      </c>
      <c r="K178" s="407">
        <v>17.0238201339399</v>
      </c>
      <c r="L178" s="408">
        <v>4.7236554231147503</v>
      </c>
      <c r="M178" s="409">
        <v>2.80646165925888</v>
      </c>
      <c r="N178" s="406">
        <f t="shared" si="153"/>
        <v>0.23828361188661701</v>
      </c>
      <c r="O178" s="411">
        <v>0.23828361188661701</v>
      </c>
      <c r="P178" s="412">
        <v>0</v>
      </c>
      <c r="Q178" s="413">
        <v>0.47404049613869698</v>
      </c>
    </row>
    <row r="179">
      <c r="B179" s="425">
        <v>6</v>
      </c>
      <c r="C179" s="426" t="s">
        <v>484</v>
      </c>
      <c r="D179" s="405">
        <f t="shared" si="150"/>
        <v>100.00000000000001</v>
      </c>
      <c r="E179" s="406">
        <f t="shared" si="151"/>
        <v>35.750183378881076</v>
      </c>
      <c r="F179" s="407">
        <v>3.80731304281543</v>
      </c>
      <c r="G179" s="407">
        <v>4.8878702699459504</v>
      </c>
      <c r="H179" s="407">
        <v>27.0550000661197</v>
      </c>
      <c r="I179" s="406">
        <f t="shared" si="152"/>
        <v>60.731030853834746</v>
      </c>
      <c r="J179" s="407">
        <v>38.983555296780096</v>
      </c>
      <c r="K179" s="407">
        <v>17.0238201339399</v>
      </c>
      <c r="L179" s="408">
        <v>4.7236554231147503</v>
      </c>
      <c r="M179" s="409">
        <v>2.80646165925888</v>
      </c>
      <c r="N179" s="406">
        <f t="shared" si="153"/>
        <v>0.23828361188661701</v>
      </c>
      <c r="O179" s="411">
        <v>0.23828361188661701</v>
      </c>
      <c r="P179" s="412">
        <v>0</v>
      </c>
      <c r="Q179" s="413">
        <v>0.47404049613869698</v>
      </c>
    </row>
    <row r="180">
      <c r="B180" s="425">
        <v>7</v>
      </c>
      <c r="C180" s="426" t="s">
        <v>485</v>
      </c>
      <c r="D180" s="405">
        <f t="shared" si="150"/>
        <v>100.00000000000001</v>
      </c>
      <c r="E180" s="406">
        <f t="shared" si="151"/>
        <v>35.750183378881076</v>
      </c>
      <c r="F180" s="407">
        <v>3.80731304281543</v>
      </c>
      <c r="G180" s="407">
        <v>4.8878702699459504</v>
      </c>
      <c r="H180" s="407">
        <v>27.0550000661197</v>
      </c>
      <c r="I180" s="406">
        <f t="shared" si="152"/>
        <v>60.731030853834746</v>
      </c>
      <c r="J180" s="407">
        <v>38.983555296780096</v>
      </c>
      <c r="K180" s="407">
        <v>17.0238201339399</v>
      </c>
      <c r="L180" s="408">
        <v>4.7236554231147503</v>
      </c>
      <c r="M180" s="409">
        <v>2.80646165925888</v>
      </c>
      <c r="N180" s="406">
        <f t="shared" si="153"/>
        <v>0.23828361188661701</v>
      </c>
      <c r="O180" s="411">
        <v>0.23828361188661701</v>
      </c>
      <c r="P180" s="412">
        <v>0</v>
      </c>
      <c r="Q180" s="413">
        <v>0.47404049613869698</v>
      </c>
    </row>
    <row r="181">
      <c r="B181" s="425">
        <v>8</v>
      </c>
      <c r="C181" s="426" t="s">
        <v>486</v>
      </c>
      <c r="D181" s="405">
        <f t="shared" si="150"/>
        <v>100.00000000000001</v>
      </c>
      <c r="E181" s="406">
        <f t="shared" si="151"/>
        <v>35.750183378881076</v>
      </c>
      <c r="F181" s="407">
        <v>3.80731304281543</v>
      </c>
      <c r="G181" s="407">
        <v>4.8878702699459504</v>
      </c>
      <c r="H181" s="407">
        <v>27.0550000661197</v>
      </c>
      <c r="I181" s="406">
        <f t="shared" si="152"/>
        <v>60.731030853834746</v>
      </c>
      <c r="J181" s="407">
        <v>38.983555296780096</v>
      </c>
      <c r="K181" s="407">
        <v>17.0238201339399</v>
      </c>
      <c r="L181" s="408">
        <v>4.7236554231147503</v>
      </c>
      <c r="M181" s="409">
        <v>2.80646165925888</v>
      </c>
      <c r="N181" s="406">
        <f t="shared" si="153"/>
        <v>0.23828361188661701</v>
      </c>
      <c r="O181" s="411">
        <v>0.23828361188661701</v>
      </c>
      <c r="P181" s="412">
        <v>0</v>
      </c>
      <c r="Q181" s="413">
        <v>0.47404049613869698</v>
      </c>
    </row>
    <row r="182">
      <c r="B182" s="425">
        <v>9</v>
      </c>
      <c r="C182" s="426" t="s">
        <v>487</v>
      </c>
      <c r="D182" s="405">
        <f t="shared" si="150"/>
        <v>100.00000000000001</v>
      </c>
      <c r="E182" s="406">
        <f t="shared" si="151"/>
        <v>35.750183378881076</v>
      </c>
      <c r="F182" s="407">
        <v>3.80731304281543</v>
      </c>
      <c r="G182" s="407">
        <v>4.8878702699459504</v>
      </c>
      <c r="H182" s="407">
        <v>27.0550000661197</v>
      </c>
      <c r="I182" s="406">
        <f t="shared" si="152"/>
        <v>60.731030853834746</v>
      </c>
      <c r="J182" s="407">
        <v>38.983555296780096</v>
      </c>
      <c r="K182" s="407">
        <v>17.0238201339399</v>
      </c>
      <c r="L182" s="408">
        <v>4.7236554231147503</v>
      </c>
      <c r="M182" s="409">
        <v>2.80646165925888</v>
      </c>
      <c r="N182" s="406">
        <f t="shared" si="153"/>
        <v>0.23828361188661701</v>
      </c>
      <c r="O182" s="411">
        <v>0.23828361188661701</v>
      </c>
      <c r="P182" s="412">
        <v>0</v>
      </c>
      <c r="Q182" s="413">
        <v>0.47404049613869698</v>
      </c>
    </row>
    <row r="183">
      <c r="B183" s="425">
        <v>10</v>
      </c>
      <c r="C183" s="426" t="s">
        <v>488</v>
      </c>
      <c r="D183" s="405">
        <f t="shared" si="150"/>
        <v>100.00000000000001</v>
      </c>
      <c r="E183" s="406">
        <f t="shared" si="151"/>
        <v>35.750183378881076</v>
      </c>
      <c r="F183" s="407">
        <v>3.80731304281543</v>
      </c>
      <c r="G183" s="407">
        <v>4.8878702699459504</v>
      </c>
      <c r="H183" s="407">
        <v>27.0550000661197</v>
      </c>
      <c r="I183" s="406">
        <f t="shared" si="152"/>
        <v>60.731030853834746</v>
      </c>
      <c r="J183" s="407">
        <v>38.983555296780096</v>
      </c>
      <c r="K183" s="407">
        <v>17.0238201339399</v>
      </c>
      <c r="L183" s="408">
        <v>4.7236554231147503</v>
      </c>
      <c r="M183" s="409">
        <v>2.80646165925888</v>
      </c>
      <c r="N183" s="406">
        <f t="shared" si="153"/>
        <v>0.23828361188661701</v>
      </c>
      <c r="O183" s="411">
        <v>0.23828361188661701</v>
      </c>
      <c r="P183" s="412">
        <v>0</v>
      </c>
      <c r="Q183" s="413">
        <v>0.47404049613869698</v>
      </c>
    </row>
    <row r="184">
      <c r="B184" s="425">
        <v>11</v>
      </c>
      <c r="C184" s="426" t="s">
        <v>489</v>
      </c>
      <c r="D184" s="405">
        <f t="shared" si="150"/>
        <v>100.00000000000001</v>
      </c>
      <c r="E184" s="406">
        <f t="shared" si="151"/>
        <v>35.750183378881076</v>
      </c>
      <c r="F184" s="407">
        <v>3.80731304281543</v>
      </c>
      <c r="G184" s="407">
        <v>4.8878702699459504</v>
      </c>
      <c r="H184" s="407">
        <v>27.0550000661197</v>
      </c>
      <c r="I184" s="406">
        <f t="shared" si="152"/>
        <v>60.731030853834746</v>
      </c>
      <c r="J184" s="407">
        <v>38.983555296780096</v>
      </c>
      <c r="K184" s="407">
        <v>17.0238201339399</v>
      </c>
      <c r="L184" s="408">
        <v>4.7236554231147503</v>
      </c>
      <c r="M184" s="409">
        <v>2.80646165925888</v>
      </c>
      <c r="N184" s="406">
        <f t="shared" si="153"/>
        <v>0.23828361188661701</v>
      </c>
      <c r="O184" s="411">
        <v>0.23828361188661701</v>
      </c>
      <c r="P184" s="412">
        <v>0</v>
      </c>
      <c r="Q184" s="413">
        <v>0.47404049613869698</v>
      </c>
    </row>
    <row r="185">
      <c r="B185" s="425">
        <v>12</v>
      </c>
      <c r="C185" s="426" t="s">
        <v>490</v>
      </c>
      <c r="D185" s="405">
        <f t="shared" si="150"/>
        <v>100.00000000000001</v>
      </c>
      <c r="E185" s="406">
        <f t="shared" si="151"/>
        <v>35.750183378881076</v>
      </c>
      <c r="F185" s="407">
        <v>3.80731304281543</v>
      </c>
      <c r="G185" s="407">
        <v>4.8878702699459504</v>
      </c>
      <c r="H185" s="407">
        <v>27.0550000661197</v>
      </c>
      <c r="I185" s="406">
        <f t="shared" si="152"/>
        <v>60.731030853834746</v>
      </c>
      <c r="J185" s="407">
        <v>38.983555296780096</v>
      </c>
      <c r="K185" s="407">
        <v>17.0238201339399</v>
      </c>
      <c r="L185" s="408">
        <v>4.7236554231147503</v>
      </c>
      <c r="M185" s="409">
        <v>2.80646165925888</v>
      </c>
      <c r="N185" s="406">
        <f t="shared" si="153"/>
        <v>0.23828361188661701</v>
      </c>
      <c r="O185" s="411">
        <v>0.23828361188661701</v>
      </c>
      <c r="P185" s="412">
        <v>0</v>
      </c>
      <c r="Q185" s="413">
        <v>0.47404049613869698</v>
      </c>
    </row>
    <row r="186">
      <c r="B186" s="425">
        <v>13</v>
      </c>
      <c r="C186" s="426" t="s">
        <v>491</v>
      </c>
      <c r="D186" s="405">
        <f t="shared" si="150"/>
        <v>100.00000000000001</v>
      </c>
      <c r="E186" s="406">
        <f t="shared" si="151"/>
        <v>35.750183378881076</v>
      </c>
      <c r="F186" s="407">
        <v>3.80731304281543</v>
      </c>
      <c r="G186" s="407">
        <v>4.8878702699459504</v>
      </c>
      <c r="H186" s="407">
        <v>27.0550000661197</v>
      </c>
      <c r="I186" s="406">
        <f t="shared" si="152"/>
        <v>60.731030853834746</v>
      </c>
      <c r="J186" s="407">
        <v>38.983555296780096</v>
      </c>
      <c r="K186" s="407">
        <v>17.0238201339399</v>
      </c>
      <c r="L186" s="408">
        <v>4.7236554231147503</v>
      </c>
      <c r="M186" s="409">
        <v>2.80646165925888</v>
      </c>
      <c r="N186" s="406">
        <f t="shared" si="153"/>
        <v>0.23828361188661701</v>
      </c>
      <c r="O186" s="411">
        <v>0.23828361188661701</v>
      </c>
      <c r="P186" s="412">
        <v>0</v>
      </c>
      <c r="Q186" s="413">
        <v>0.47404049613869698</v>
      </c>
    </row>
    <row r="187">
      <c r="B187" s="429">
        <v>14</v>
      </c>
      <c r="C187" s="430" t="s">
        <v>492</v>
      </c>
      <c r="D187" s="415">
        <f t="shared" si="150"/>
        <v>100.00000000000001</v>
      </c>
      <c r="E187" s="416">
        <f t="shared" si="151"/>
        <v>35.750183378881076</v>
      </c>
      <c r="F187" s="417">
        <v>3.80731304281543</v>
      </c>
      <c r="G187" s="417">
        <v>4.8878702699459504</v>
      </c>
      <c r="H187" s="417">
        <v>27.0550000661197</v>
      </c>
      <c r="I187" s="416">
        <f t="shared" si="152"/>
        <v>60.731030853834746</v>
      </c>
      <c r="J187" s="417">
        <v>38.983555296780096</v>
      </c>
      <c r="K187" s="417">
        <v>17.0238201339399</v>
      </c>
      <c r="L187" s="418">
        <v>4.7236554231147503</v>
      </c>
      <c r="M187" s="419">
        <v>2.80646165925888</v>
      </c>
      <c r="N187" s="406">
        <f t="shared" si="153"/>
        <v>0.23828361188661701</v>
      </c>
      <c r="O187" s="420">
        <v>0.23828361188661701</v>
      </c>
      <c r="P187" s="421">
        <v>0</v>
      </c>
      <c r="Q187" s="422">
        <v>0.47404049613869698</v>
      </c>
    </row>
    <row r="188" ht="15.75">
      <c r="B188" s="434" t="s">
        <v>493</v>
      </c>
      <c r="C188" s="435" t="s">
        <v>389</v>
      </c>
      <c r="D188" s="436">
        <f t="shared" si="150"/>
        <v>100.00000000000001</v>
      </c>
      <c r="E188" s="437">
        <f t="shared" si="151"/>
        <v>35.750183378881076</v>
      </c>
      <c r="F188" s="438">
        <v>3.80731304281543</v>
      </c>
      <c r="G188" s="438">
        <v>4.8878702699459504</v>
      </c>
      <c r="H188" s="438">
        <v>27.0550000661197</v>
      </c>
      <c r="I188" s="437">
        <f t="shared" si="152"/>
        <v>60.731030853834746</v>
      </c>
      <c r="J188" s="438">
        <v>38.983555296780096</v>
      </c>
      <c r="K188" s="438">
        <v>17.0238201339399</v>
      </c>
      <c r="L188" s="439">
        <v>4.7236554231147503</v>
      </c>
      <c r="M188" s="440">
        <v>2.80646165925888</v>
      </c>
      <c r="N188" s="437">
        <f>SUM(O188:P188)</f>
        <v>0.23828361188661701</v>
      </c>
      <c r="O188" s="459">
        <v>0.23828361188661701</v>
      </c>
      <c r="P188" s="460">
        <v>0</v>
      </c>
      <c r="Q188" s="443">
        <v>0.47404049613869698</v>
      </c>
    </row>
    <row r="189" ht="15.75">
      <c r="B189" s="461" t="s">
        <v>494</v>
      </c>
      <c r="C189" s="462" t="s">
        <v>391</v>
      </c>
      <c r="D189" s="463">
        <f t="shared" si="150"/>
        <v>100.00000000000001</v>
      </c>
      <c r="E189" s="464">
        <f t="shared" si="151"/>
        <v>35.750183378881076</v>
      </c>
      <c r="F189" s="465">
        <v>3.80731304281543</v>
      </c>
      <c r="G189" s="465">
        <v>4.8878702699459504</v>
      </c>
      <c r="H189" s="465">
        <v>27.0550000661197</v>
      </c>
      <c r="I189" s="464">
        <f t="shared" si="152"/>
        <v>60.731030853834746</v>
      </c>
      <c r="J189" s="465">
        <v>38.983555296780096</v>
      </c>
      <c r="K189" s="465">
        <v>17.0238201339399</v>
      </c>
      <c r="L189" s="466">
        <v>4.7236554231147503</v>
      </c>
      <c r="M189" s="467">
        <v>2.80646165925888</v>
      </c>
      <c r="N189" s="464">
        <f>SUM(O189:P189)</f>
        <v>0.23828361188661701</v>
      </c>
      <c r="O189" s="468">
        <v>0.23828361188661701</v>
      </c>
      <c r="P189" s="469">
        <v>0</v>
      </c>
      <c r="Q189" s="470">
        <v>0.47404049613869698</v>
      </c>
    </row>
    <row r="190" ht="45" customHeight="1">
      <c r="B190" s="140" t="s">
        <v>495</v>
      </c>
      <c r="C190" s="141" t="s">
        <v>496</v>
      </c>
      <c r="D190" s="343">
        <f t="shared" ref="D190:Q190" si="154">D191+D193+D196+D198+D205+D204+D211+D215+D218+D234+D235</f>
        <v>299.3724985972222</v>
      </c>
      <c r="E190" s="140">
        <f t="shared" si="154"/>
        <v>90.66912405979042</v>
      </c>
      <c r="F190" s="244">
        <f t="shared" si="154"/>
        <v>15.972483482830857</v>
      </c>
      <c r="G190" s="245">
        <f t="shared" si="154"/>
        <v>4.311873121875192</v>
      </c>
      <c r="H190" s="246">
        <f t="shared" si="154"/>
        <v>70.384767455084386</v>
      </c>
      <c r="I190" s="140">
        <f t="shared" si="154"/>
        <v>162.44494479130634</v>
      </c>
      <c r="J190" s="244">
        <f t="shared" si="154"/>
        <v>73.657613173383226</v>
      </c>
      <c r="K190" s="245">
        <f t="shared" si="154"/>
        <v>62.608389112544444</v>
      </c>
      <c r="L190" s="471">
        <f t="shared" si="154"/>
        <v>26.178942505378703</v>
      </c>
      <c r="M190" s="140">
        <f t="shared" si="154"/>
        <v>10.464044878408679</v>
      </c>
      <c r="N190" s="247">
        <f t="shared" si="154"/>
        <v>13.045836043311166</v>
      </c>
      <c r="O190" s="248">
        <f t="shared" si="154"/>
        <v>13.045836043311166</v>
      </c>
      <c r="P190" s="246">
        <f t="shared" si="154"/>
        <v>0</v>
      </c>
      <c r="Q190" s="247">
        <f t="shared" si="154"/>
        <v>22.748548824405553</v>
      </c>
      <c r="R190" s="344"/>
      <c r="S190" s="345"/>
      <c r="T190" s="218"/>
    </row>
    <row r="191" ht="15.75">
      <c r="B191" s="472" t="s">
        <v>497</v>
      </c>
      <c r="C191" s="473" t="s">
        <v>296</v>
      </c>
      <c r="D191" s="474">
        <f t="shared" ref="D191:Q191" si="155">D192</f>
        <v>2.3786800000000001</v>
      </c>
      <c r="E191" s="472">
        <f t="shared" si="155"/>
        <v>0.72041631422100005</v>
      </c>
      <c r="F191" s="475">
        <f t="shared" si="155"/>
        <v>0.12691021115488874</v>
      </c>
      <c r="G191" s="476">
        <f t="shared" si="155"/>
        <v>0.034260215636377933</v>
      </c>
      <c r="H191" s="477">
        <f t="shared" si="155"/>
        <v>0.55924588742973336</v>
      </c>
      <c r="I191" s="472">
        <f t="shared" si="155"/>
        <v>1.2907148889319187</v>
      </c>
      <c r="J191" s="475">
        <f t="shared" si="155"/>
        <v>0.58525045595116298</v>
      </c>
      <c r="K191" s="476">
        <f t="shared" si="155"/>
        <v>0.49745826257271658</v>
      </c>
      <c r="L191" s="478">
        <f t="shared" si="155"/>
        <v>0.20800617040803904</v>
      </c>
      <c r="M191" s="472">
        <f t="shared" si="155"/>
        <v>0.083142621276181938</v>
      </c>
      <c r="N191" s="479">
        <f t="shared" si="155"/>
        <v>0.10365637934316035</v>
      </c>
      <c r="O191" s="480">
        <f t="shared" si="155"/>
        <v>0.10365637934316035</v>
      </c>
      <c r="P191" s="477">
        <f t="shared" si="155"/>
        <v>0</v>
      </c>
      <c r="Q191" s="479">
        <f t="shared" si="155"/>
        <v>0.18074979622773901</v>
      </c>
      <c r="R191" s="344"/>
      <c r="S191" s="345"/>
    </row>
    <row r="192" ht="25.5">
      <c r="A192" s="481"/>
      <c r="B192" s="179" t="s">
        <v>498</v>
      </c>
      <c r="C192" s="177" t="s">
        <v>499</v>
      </c>
      <c r="D192" s="482">
        <v>2.3786800000000001</v>
      </c>
      <c r="E192" s="334">
        <f>SUM(F192:H192)</f>
        <v>0.72041631422100005</v>
      </c>
      <c r="F192" s="483">
        <f>IFERROR($D192*F$242/100, 0)</f>
        <v>0.12691021115488874</v>
      </c>
      <c r="G192" s="484">
        <f>IFERROR($D192*G$242/100, 0)</f>
        <v>0.034260215636377933</v>
      </c>
      <c r="H192" s="485">
        <f>IFERROR($D192*H$242/100, 0)</f>
        <v>0.55924588742973336</v>
      </c>
      <c r="I192" s="334">
        <f t="shared" ref="I192:I240" si="156">SUM(J192:L192)</f>
        <v>1.2907148889319187</v>
      </c>
      <c r="J192" s="483">
        <f t="shared" ref="J192:Q192" si="157">IFERROR($D192*J$242/100, 0)</f>
        <v>0.58525045595116298</v>
      </c>
      <c r="K192" s="484">
        <f t="shared" si="157"/>
        <v>0.49745826257271658</v>
      </c>
      <c r="L192" s="486">
        <f t="shared" si="157"/>
        <v>0.20800617040803904</v>
      </c>
      <c r="M192" s="334">
        <f t="shared" si="157"/>
        <v>0.083142621276181938</v>
      </c>
      <c r="N192" s="334">
        <f t="shared" ref="N192:N203" si="158">SUM(O192:P192)</f>
        <v>0.10365637934316035</v>
      </c>
      <c r="O192" s="487">
        <f t="shared" si="157"/>
        <v>0.10365637934316035</v>
      </c>
      <c r="P192" s="485">
        <f t="shared" si="157"/>
        <v>0</v>
      </c>
      <c r="Q192" s="488">
        <f t="shared" si="157"/>
        <v>0.18074979622773901</v>
      </c>
      <c r="R192" s="355"/>
      <c r="S192" s="356"/>
    </row>
    <row r="193" s="3" customFormat="1">
      <c r="B193" s="157" t="s">
        <v>156</v>
      </c>
      <c r="C193" s="217" t="s">
        <v>306</v>
      </c>
      <c r="D193" s="357">
        <f t="shared" ref="D193:H193" si="159">SUM(D194:D195)</f>
        <v>1.57565</v>
      </c>
      <c r="E193" s="160">
        <f t="shared" si="159"/>
        <v>0.47720751236077097</v>
      </c>
      <c r="F193" s="161">
        <f t="shared" si="159"/>
        <v>0.084065983741487049</v>
      </c>
      <c r="G193" s="162">
        <f t="shared" si="159"/>
        <v>0.022694144974296206</v>
      </c>
      <c r="H193" s="163">
        <f t="shared" si="159"/>
        <v>0.37044738364498769</v>
      </c>
      <c r="I193" s="160">
        <f t="shared" si="156"/>
        <v>0.85497625352951112</v>
      </c>
      <c r="J193" s="161">
        <f t="shared" ref="J193:Q193" si="160">SUM(J194:J195)</f>
        <v>0.38767294504491984</v>
      </c>
      <c r="K193" s="162">
        <f t="shared" si="160"/>
        <v>0.32951893967355878</v>
      </c>
      <c r="L193" s="489">
        <f t="shared" si="160"/>
        <v>0.13778436881103245</v>
      </c>
      <c r="M193" s="160">
        <f t="shared" si="160"/>
        <v>0.055074104635266651</v>
      </c>
      <c r="N193" s="160">
        <f t="shared" si="158"/>
        <v>0.068662524640578218</v>
      </c>
      <c r="O193" s="165">
        <f t="shared" ref="O193:P193" si="161">SUM(O194:O195)</f>
        <v>0.068662524640578218</v>
      </c>
      <c r="P193" s="163">
        <f t="shared" si="161"/>
        <v>0</v>
      </c>
      <c r="Q193" s="164">
        <f t="shared" si="160"/>
        <v>0.11972960483387297</v>
      </c>
      <c r="R193" s="344"/>
      <c r="S193" s="345"/>
    </row>
    <row r="194">
      <c r="B194" s="275" t="s">
        <v>500</v>
      </c>
      <c r="C194" s="177" t="s">
        <v>501</v>
      </c>
      <c r="D194" s="354">
        <v>0</v>
      </c>
      <c r="E194" s="219">
        <f t="shared" ref="E194:E240" si="162">SUM(F194:H194)</f>
        <v>0</v>
      </c>
      <c r="F194" s="222">
        <f t="shared" ref="F194:H195" si="163">IFERROR($D194*F$242/100, 0)</f>
        <v>0</v>
      </c>
      <c r="G194" s="223">
        <f t="shared" si="163"/>
        <v>0</v>
      </c>
      <c r="H194" s="224">
        <f t="shared" si="163"/>
        <v>0</v>
      </c>
      <c r="I194" s="219">
        <f t="shared" si="156"/>
        <v>0</v>
      </c>
      <c r="J194" s="222">
        <f t="shared" ref="J194:M195" si="164">IFERROR($D194*J$242/100, 0)</f>
        <v>0</v>
      </c>
      <c r="K194" s="223">
        <f t="shared" si="164"/>
        <v>0</v>
      </c>
      <c r="L194" s="363">
        <f t="shared" si="164"/>
        <v>0</v>
      </c>
      <c r="M194" s="219">
        <f t="shared" si="164"/>
        <v>0</v>
      </c>
      <c r="N194" s="219">
        <f t="shared" si="158"/>
        <v>0</v>
      </c>
      <c r="O194" s="226">
        <f t="shared" ref="O194:Q195" si="165">IFERROR($D194*O$242/100, 0)</f>
        <v>0</v>
      </c>
      <c r="P194" s="224">
        <f t="shared" si="165"/>
        <v>0</v>
      </c>
      <c r="Q194" s="225">
        <f t="shared" si="165"/>
        <v>0</v>
      </c>
      <c r="R194" s="355"/>
      <c r="S194" s="356"/>
    </row>
    <row r="195" ht="15.75">
      <c r="B195" s="490" t="s">
        <v>502</v>
      </c>
      <c r="C195" s="491" t="s">
        <v>310</v>
      </c>
      <c r="D195" s="366">
        <v>1.57565</v>
      </c>
      <c r="E195" s="367">
        <f t="shared" si="162"/>
        <v>0.47720751236077097</v>
      </c>
      <c r="F195" s="368">
        <f t="shared" si="163"/>
        <v>0.084065983741487049</v>
      </c>
      <c r="G195" s="369">
        <f t="shared" si="163"/>
        <v>0.022694144974296206</v>
      </c>
      <c r="H195" s="370">
        <f t="shared" si="163"/>
        <v>0.37044738364498769</v>
      </c>
      <c r="I195" s="367">
        <f t="shared" si="156"/>
        <v>0.85497625352951112</v>
      </c>
      <c r="J195" s="368">
        <f t="shared" si="164"/>
        <v>0.38767294504491984</v>
      </c>
      <c r="K195" s="369">
        <f t="shared" si="164"/>
        <v>0.32951893967355878</v>
      </c>
      <c r="L195" s="492">
        <f t="shared" si="164"/>
        <v>0.13778436881103245</v>
      </c>
      <c r="M195" s="367">
        <f t="shared" si="164"/>
        <v>0.055074104635266651</v>
      </c>
      <c r="N195" s="367">
        <f t="shared" si="158"/>
        <v>0.068662524640578218</v>
      </c>
      <c r="O195" s="372">
        <f t="shared" si="165"/>
        <v>0.068662524640578218</v>
      </c>
      <c r="P195" s="370">
        <f t="shared" si="165"/>
        <v>0</v>
      </c>
      <c r="Q195" s="493">
        <f t="shared" si="165"/>
        <v>0.11972960483387297</v>
      </c>
      <c r="R195" s="355"/>
      <c r="S195" s="356"/>
    </row>
    <row r="196">
      <c r="B196" s="149" t="s">
        <v>158</v>
      </c>
      <c r="C196" s="150" t="s">
        <v>312</v>
      </c>
      <c r="D196" s="494">
        <f>D197</f>
        <v>0</v>
      </c>
      <c r="E196" s="152">
        <f t="shared" si="162"/>
        <v>0</v>
      </c>
      <c r="F196" s="153">
        <f>F197</f>
        <v>0</v>
      </c>
      <c r="G196" s="154">
        <f>G197</f>
        <v>0</v>
      </c>
      <c r="H196" s="155">
        <f>H197</f>
        <v>0</v>
      </c>
      <c r="I196" s="152">
        <f t="shared" si="156"/>
        <v>0</v>
      </c>
      <c r="J196" s="153">
        <f t="shared" ref="J196:Q196" si="166">J197</f>
        <v>0</v>
      </c>
      <c r="K196" s="154">
        <f t="shared" si="166"/>
        <v>0</v>
      </c>
      <c r="L196" s="495">
        <f t="shared" si="166"/>
        <v>0</v>
      </c>
      <c r="M196" s="152">
        <f t="shared" si="166"/>
        <v>0</v>
      </c>
      <c r="N196" s="152">
        <f t="shared" si="158"/>
        <v>0</v>
      </c>
      <c r="O196" s="496">
        <f t="shared" si="166"/>
        <v>0</v>
      </c>
      <c r="P196" s="155">
        <f t="shared" si="166"/>
        <v>0</v>
      </c>
      <c r="Q196" s="156">
        <f t="shared" si="166"/>
        <v>0</v>
      </c>
      <c r="R196" s="344"/>
      <c r="S196" s="345"/>
    </row>
    <row r="197">
      <c r="B197" s="176" t="s">
        <v>503</v>
      </c>
      <c r="C197" s="177" t="s">
        <v>314</v>
      </c>
      <c r="D197" s="354">
        <v>0</v>
      </c>
      <c r="E197" s="219">
        <f t="shared" si="162"/>
        <v>0</v>
      </c>
      <c r="F197" s="222">
        <f>IFERROR($D197*F$242/100, 0)</f>
        <v>0</v>
      </c>
      <c r="G197" s="223">
        <f>IFERROR($D197*G$242/100, 0)</f>
        <v>0</v>
      </c>
      <c r="H197" s="224">
        <f>IFERROR($D197*H$242/100, 0)</f>
        <v>0</v>
      </c>
      <c r="I197" s="219">
        <f t="shared" si="156"/>
        <v>0</v>
      </c>
      <c r="J197" s="222">
        <f t="shared" ref="J197:Q197" si="167">IFERROR($D197*J$242/100, 0)</f>
        <v>0</v>
      </c>
      <c r="K197" s="223">
        <f t="shared" si="167"/>
        <v>0</v>
      </c>
      <c r="L197" s="363">
        <f t="shared" si="167"/>
        <v>0</v>
      </c>
      <c r="M197" s="219">
        <f t="shared" si="167"/>
        <v>0</v>
      </c>
      <c r="N197" s="219">
        <f t="shared" si="158"/>
        <v>0</v>
      </c>
      <c r="O197" s="226">
        <f t="shared" si="167"/>
        <v>0</v>
      </c>
      <c r="P197" s="224">
        <f t="shared" si="167"/>
        <v>0</v>
      </c>
      <c r="Q197" s="225">
        <f t="shared" si="167"/>
        <v>0</v>
      </c>
      <c r="R197" s="355"/>
      <c r="S197" s="356"/>
    </row>
    <row r="198" s="3" customFormat="1">
      <c r="B198" s="157" t="s">
        <v>160</v>
      </c>
      <c r="C198" s="217" t="s">
        <v>316</v>
      </c>
      <c r="D198" s="357">
        <f>SUM(D199:D203)</f>
        <v>11.6913</v>
      </c>
      <c r="E198" s="160">
        <f t="shared" si="162"/>
        <v>3.5408727758470979</v>
      </c>
      <c r="F198" s="161">
        <f>SUM(F199:F203)</f>
        <v>0.62376837223802717</v>
      </c>
      <c r="G198" s="162">
        <f>SUM(G199:G203)</f>
        <v>0.16839022443943083</v>
      </c>
      <c r="H198" s="163">
        <f>SUM(H199:H203)</f>
        <v>2.7487141791696401</v>
      </c>
      <c r="I198" s="160">
        <f t="shared" si="156"/>
        <v>6.3439113209720253</v>
      </c>
      <c r="J198" s="161">
        <f t="shared" ref="J198:Q198" si="168">SUM(J199:J203)</f>
        <v>2.876527593313027</v>
      </c>
      <c r="K198" s="162">
        <f t="shared" si="168"/>
        <v>2.44502572234029</v>
      </c>
      <c r="L198" s="489">
        <f t="shared" si="168"/>
        <v>1.0223580053187089</v>
      </c>
      <c r="M198" s="160">
        <f t="shared" si="168"/>
        <v>0.40864905246869104</v>
      </c>
      <c r="N198" s="160">
        <f t="shared" si="158"/>
        <v>0.50947493055589255</v>
      </c>
      <c r="O198" s="165">
        <f t="shared" ref="O198:P198" si="169">SUM(O199:O203)</f>
        <v>0.50947493055589255</v>
      </c>
      <c r="P198" s="163">
        <f t="shared" si="169"/>
        <v>0</v>
      </c>
      <c r="Q198" s="164">
        <f t="shared" si="168"/>
        <v>0.88839192015629054</v>
      </c>
      <c r="R198" s="344"/>
      <c r="S198" s="345"/>
    </row>
    <row r="199">
      <c r="B199" s="176" t="s">
        <v>504</v>
      </c>
      <c r="C199" s="177" t="s">
        <v>270</v>
      </c>
      <c r="D199" s="354">
        <v>11.18258</v>
      </c>
      <c r="E199" s="219">
        <f t="shared" si="162"/>
        <v>3.3867998499510099</v>
      </c>
      <c r="F199" s="222">
        <f t="shared" ref="F199:H203" si="170">IFERROR($D199*F$242/100, 0)</f>
        <v>0.59662652776179881</v>
      </c>
      <c r="G199" s="223">
        <f t="shared" si="170"/>
        <v>0.16106311154549882</v>
      </c>
      <c r="H199" s="224">
        <f t="shared" si="170"/>
        <v>2.6291102106437125</v>
      </c>
      <c r="I199" s="219">
        <f t="shared" si="156"/>
        <v>6.0678706268486273</v>
      </c>
      <c r="J199" s="222">
        <f t="shared" ref="J199:M203" si="171">IFERROR($D199*J$242/100, 0)</f>
        <v>2.7513621183641161</v>
      </c>
      <c r="K199" s="223">
        <f t="shared" si="171"/>
        <v>2.338636057763301</v>
      </c>
      <c r="L199" s="363">
        <f t="shared" si="171"/>
        <v>0.97787245072121054</v>
      </c>
      <c r="M199" s="219">
        <f t="shared" si="171"/>
        <v>0.39086762987480733</v>
      </c>
      <c r="N199" s="219">
        <f t="shared" si="158"/>
        <v>0.4873063020310584</v>
      </c>
      <c r="O199" s="226">
        <f t="shared" ref="O199:Q203" si="172">IFERROR($D199*O$242/100, 0)</f>
        <v>0.4873063020310584</v>
      </c>
      <c r="P199" s="224">
        <f t="shared" si="172"/>
        <v>0</v>
      </c>
      <c r="Q199" s="225">
        <f t="shared" si="172"/>
        <v>0.84973559129449516</v>
      </c>
      <c r="R199" s="355"/>
      <c r="S199" s="356"/>
    </row>
    <row r="200">
      <c r="B200" s="176" t="s">
        <v>505</v>
      </c>
      <c r="C200" s="177" t="s">
        <v>274</v>
      </c>
      <c r="D200" s="354">
        <v>0.50871999999999995</v>
      </c>
      <c r="E200" s="219">
        <f t="shared" si="162"/>
        <v>0.15407292589608818</v>
      </c>
      <c r="F200" s="222">
        <f t="shared" si="170"/>
        <v>0.027141844476228409</v>
      </c>
      <c r="G200" s="223">
        <f t="shared" si="170"/>
        <v>0.0073271128939320041</v>
      </c>
      <c r="H200" s="224">
        <f t="shared" si="170"/>
        <v>0.11960396852592778</v>
      </c>
      <c r="I200" s="219">
        <f t="shared" si="156"/>
        <v>0.27604069412339849</v>
      </c>
      <c r="J200" s="222">
        <f t="shared" si="171"/>
        <v>0.125165474948911</v>
      </c>
      <c r="K200" s="223">
        <f t="shared" si="171"/>
        <v>0.10638966457698906</v>
      </c>
      <c r="L200" s="363">
        <f t="shared" si="171"/>
        <v>0.04448555459749845</v>
      </c>
      <c r="M200" s="219">
        <f t="shared" si="171"/>
        <v>0.017781422593883697</v>
      </c>
      <c r="N200" s="219">
        <f t="shared" si="158"/>
        <v>0.022168628524834161</v>
      </c>
      <c r="O200" s="226">
        <f t="shared" si="172"/>
        <v>0.022168628524834161</v>
      </c>
      <c r="P200" s="224">
        <f t="shared" si="172"/>
        <v>0</v>
      </c>
      <c r="Q200" s="225">
        <f t="shared" si="172"/>
        <v>0.038656328861795354</v>
      </c>
      <c r="R200" s="355"/>
      <c r="S200" s="356"/>
    </row>
    <row r="201">
      <c r="B201" s="176" t="s">
        <v>506</v>
      </c>
      <c r="C201" s="266" t="s">
        <v>320</v>
      </c>
      <c r="D201" s="354">
        <v>0</v>
      </c>
      <c r="E201" s="219">
        <f t="shared" si="162"/>
        <v>0</v>
      </c>
      <c r="F201" s="222">
        <f t="shared" si="170"/>
        <v>0</v>
      </c>
      <c r="G201" s="223">
        <f t="shared" si="170"/>
        <v>0</v>
      </c>
      <c r="H201" s="224">
        <f t="shared" si="170"/>
        <v>0</v>
      </c>
      <c r="I201" s="219">
        <f t="shared" si="156"/>
        <v>0</v>
      </c>
      <c r="J201" s="222">
        <f t="shared" si="171"/>
        <v>0</v>
      </c>
      <c r="K201" s="223">
        <f t="shared" si="171"/>
        <v>0</v>
      </c>
      <c r="L201" s="363">
        <f t="shared" si="171"/>
        <v>0</v>
      </c>
      <c r="M201" s="219">
        <f t="shared" si="171"/>
        <v>0</v>
      </c>
      <c r="N201" s="219">
        <f t="shared" si="158"/>
        <v>0</v>
      </c>
      <c r="O201" s="226">
        <f t="shared" si="172"/>
        <v>0</v>
      </c>
      <c r="P201" s="224">
        <f t="shared" si="172"/>
        <v>0</v>
      </c>
      <c r="Q201" s="225">
        <f t="shared" si="172"/>
        <v>0</v>
      </c>
      <c r="R201" s="355"/>
      <c r="S201" s="356"/>
    </row>
    <row r="202">
      <c r="B202" s="176" t="s">
        <v>507</v>
      </c>
      <c r="C202" s="267" t="s">
        <v>272</v>
      </c>
      <c r="D202" s="354">
        <v>0</v>
      </c>
      <c r="E202" s="219">
        <f t="shared" si="162"/>
        <v>0</v>
      </c>
      <c r="F202" s="222">
        <f t="shared" si="170"/>
        <v>0</v>
      </c>
      <c r="G202" s="223">
        <f t="shared" si="170"/>
        <v>0</v>
      </c>
      <c r="H202" s="224">
        <f t="shared" si="170"/>
        <v>0</v>
      </c>
      <c r="I202" s="219">
        <f t="shared" si="156"/>
        <v>0</v>
      </c>
      <c r="J202" s="222">
        <f t="shared" si="171"/>
        <v>0</v>
      </c>
      <c r="K202" s="223">
        <f t="shared" si="171"/>
        <v>0</v>
      </c>
      <c r="L202" s="363">
        <f t="shared" si="171"/>
        <v>0</v>
      </c>
      <c r="M202" s="219">
        <f t="shared" si="171"/>
        <v>0</v>
      </c>
      <c r="N202" s="219">
        <f t="shared" si="158"/>
        <v>0</v>
      </c>
      <c r="O202" s="226">
        <f t="shared" si="172"/>
        <v>0</v>
      </c>
      <c r="P202" s="224">
        <f t="shared" si="172"/>
        <v>0</v>
      </c>
      <c r="Q202" s="225">
        <f t="shared" si="172"/>
        <v>0</v>
      </c>
      <c r="R202" s="355"/>
      <c r="S202" s="356"/>
    </row>
    <row r="203" ht="25.5">
      <c r="B203" s="176" t="s">
        <v>508</v>
      </c>
      <c r="C203" s="267" t="s">
        <v>323</v>
      </c>
      <c r="D203" s="354">
        <v>0</v>
      </c>
      <c r="E203" s="219">
        <f t="shared" si="162"/>
        <v>0</v>
      </c>
      <c r="F203" s="222">
        <f t="shared" si="170"/>
        <v>0</v>
      </c>
      <c r="G203" s="223">
        <f t="shared" si="170"/>
        <v>0</v>
      </c>
      <c r="H203" s="224">
        <f t="shared" si="170"/>
        <v>0</v>
      </c>
      <c r="I203" s="219">
        <f t="shared" si="156"/>
        <v>0</v>
      </c>
      <c r="J203" s="222">
        <f t="shared" si="171"/>
        <v>0</v>
      </c>
      <c r="K203" s="223">
        <f t="shared" si="171"/>
        <v>0</v>
      </c>
      <c r="L203" s="363">
        <f t="shared" si="171"/>
        <v>0</v>
      </c>
      <c r="M203" s="219">
        <f t="shared" si="171"/>
        <v>0</v>
      </c>
      <c r="N203" s="219">
        <f t="shared" si="158"/>
        <v>0</v>
      </c>
      <c r="O203" s="226">
        <f t="shared" si="172"/>
        <v>0</v>
      </c>
      <c r="P203" s="224">
        <f t="shared" si="172"/>
        <v>0</v>
      </c>
      <c r="Q203" s="225">
        <f t="shared" si="172"/>
        <v>0</v>
      </c>
      <c r="R203" s="355"/>
      <c r="S203" s="356"/>
    </row>
    <row r="204" s="3" customFormat="1">
      <c r="B204" s="157" t="s">
        <v>162</v>
      </c>
      <c r="C204" s="256" t="s">
        <v>325</v>
      </c>
      <c r="D204" s="497">
        <v>1.03571859722222</v>
      </c>
      <c r="E204" s="160">
        <f t="shared" si="162"/>
        <v>0.31368177913001194</v>
      </c>
      <c r="F204" s="161">
        <f>IFERROR($D204*F$243/100, 0)</f>
        <v>0.055258910770056187</v>
      </c>
      <c r="G204" s="162">
        <f>IFERROR($D204*G$243/100, 0)</f>
        <v>0.014917493096776403</v>
      </c>
      <c r="H204" s="163">
        <f>IFERROR($D204*H$243/100, 0)</f>
        <v>0.24350537526317934</v>
      </c>
      <c r="I204" s="160">
        <f t="shared" si="156"/>
        <v>0.56199968645568099</v>
      </c>
      <c r="J204" s="161">
        <f t="shared" ref="J204:Q204" si="173">IFERROR($D204*J$243/100, 0)</f>
        <v>0.25482821617931056</v>
      </c>
      <c r="K204" s="162">
        <f t="shared" si="173"/>
        <v>0.21660196995325837</v>
      </c>
      <c r="L204" s="489">
        <f t="shared" si="173"/>
        <v>0.090569500323112034</v>
      </c>
      <c r="M204" s="160">
        <f t="shared" si="173"/>
        <v>0.036201741754899944</v>
      </c>
      <c r="N204" s="160">
        <f>SUM(O204:P204)</f>
        <v>0.045133788406356692</v>
      </c>
      <c r="O204" s="165">
        <f t="shared" si="173"/>
        <v>0.045133788406356692</v>
      </c>
      <c r="P204" s="163">
        <f t="shared" si="173"/>
        <v>0</v>
      </c>
      <c r="Q204" s="164">
        <f t="shared" si="173"/>
        <v>0.078701601475270305</v>
      </c>
      <c r="R204" s="344"/>
      <c r="S204" s="345"/>
    </row>
    <row r="205" s="3" customFormat="1">
      <c r="B205" s="157" t="s">
        <v>164</v>
      </c>
      <c r="C205" s="217" t="s">
        <v>327</v>
      </c>
      <c r="D205" s="357">
        <f>SUM(D206:D210)</f>
        <v>148.93369999999999</v>
      </c>
      <c r="E205" s="160">
        <f t="shared" si="162"/>
        <v>45.106642010399099</v>
      </c>
      <c r="F205" s="161">
        <f>SUM(F206:F210)</f>
        <v>7.9460908214130743</v>
      </c>
      <c r="G205" s="162">
        <f>SUM(G206:G210)</f>
        <v>2.1450975656766018</v>
      </c>
      <c r="H205" s="163">
        <f>SUM(H206:H210)</f>
        <v>35.015453623309426</v>
      </c>
      <c r="I205" s="160">
        <f t="shared" si="156"/>
        <v>80.814125503943231</v>
      </c>
      <c r="J205" s="161">
        <f t="shared" ref="J205:Q205" si="174">SUM(J206:J210)</f>
        <v>36.643649348165255</v>
      </c>
      <c r="K205" s="162">
        <f t="shared" si="174"/>
        <v>31.146812366743831</v>
      </c>
      <c r="L205" s="489">
        <f t="shared" si="174"/>
        <v>13.023663789034151</v>
      </c>
      <c r="M205" s="160">
        <f t="shared" si="174"/>
        <v>5.2057183876605926</v>
      </c>
      <c r="N205" s="160">
        <f>SUM(O205:P205)</f>
        <v>6.4901239780804643</v>
      </c>
      <c r="O205" s="165">
        <f t="shared" ref="O205:P205" si="175">SUM(O206:O210)</f>
        <v>6.4901239780804643</v>
      </c>
      <c r="P205" s="163">
        <f t="shared" si="175"/>
        <v>0</v>
      </c>
      <c r="Q205" s="164">
        <f t="shared" si="174"/>
        <v>11.317090119916596</v>
      </c>
      <c r="R205" s="344"/>
      <c r="S205" s="345"/>
    </row>
    <row r="206">
      <c r="B206" s="275" t="s">
        <v>509</v>
      </c>
      <c r="C206" s="276" t="s">
        <v>329</v>
      </c>
      <c r="D206" s="354">
        <v>130.78133</v>
      </c>
      <c r="E206" s="219">
        <f t="shared" si="162"/>
        <v>39.608944342038562</v>
      </c>
      <c r="F206" s="222">
        <f t="shared" ref="F206:H210" si="176">IFERROR($D206*F$242/100, 0)</f>
        <v>6.9776036311808163</v>
      </c>
      <c r="G206" s="223">
        <f t="shared" si="176"/>
        <v>1.8836483120942296</v>
      </c>
      <c r="H206" s="224">
        <f t="shared" si="176"/>
        <v>30.747692398763515</v>
      </c>
      <c r="I206" s="219">
        <f t="shared" si="156"/>
        <v>70.964320474094293</v>
      </c>
      <c r="J206" s="222">
        <f t="shared" ref="J206:M210" si="177">IFERROR($D206*J$242/100, 0)</f>
        <v>32.177440013957117</v>
      </c>
      <c r="K206" s="223">
        <f t="shared" si="177"/>
        <v>27.350569727222283</v>
      </c>
      <c r="L206" s="363">
        <f t="shared" si="177"/>
        <v>11.436310732914887</v>
      </c>
      <c r="M206" s="219">
        <f t="shared" si="177"/>
        <v>4.5712338734867117</v>
      </c>
      <c r="N206" s="219">
        <f>SUM(O206:P206)</f>
        <v>5.6990932590693308</v>
      </c>
      <c r="O206" s="226">
        <f t="shared" ref="O206:Q210" si="178">IFERROR($D206*O$242/100, 0)</f>
        <v>5.6990932590693308</v>
      </c>
      <c r="P206" s="224">
        <f t="shared" si="178"/>
        <v>0</v>
      </c>
      <c r="Q206" s="225">
        <f t="shared" si="178"/>
        <v>9.9377380513111007</v>
      </c>
      <c r="R206" s="355"/>
      <c r="S206" s="356"/>
    </row>
    <row r="207">
      <c r="B207" s="275" t="s">
        <v>510</v>
      </c>
      <c r="C207" s="276" t="s">
        <v>331</v>
      </c>
      <c r="D207" s="354">
        <v>2.3162699999999998</v>
      </c>
      <c r="E207" s="219">
        <f t="shared" si="162"/>
        <v>0.70151457789222404</v>
      </c>
      <c r="F207" s="222">
        <f t="shared" si="176"/>
        <v>0.12358043738196567</v>
      </c>
      <c r="G207" s="223">
        <f t="shared" si="176"/>
        <v>0.033361322108090667</v>
      </c>
      <c r="H207" s="224">
        <f t="shared" si="176"/>
        <v>0.54457281840216765</v>
      </c>
      <c r="I207" s="219">
        <f t="shared" si="156"/>
        <v>1.2568500915576433</v>
      </c>
      <c r="J207" s="222">
        <f t="shared" si="177"/>
        <v>0.56989509879681177</v>
      </c>
      <c r="K207" s="223">
        <f t="shared" si="177"/>
        <v>0.48440633033838354</v>
      </c>
      <c r="L207" s="363">
        <f t="shared" si="177"/>
        <v>0.20254866242244798</v>
      </c>
      <c r="M207" s="219">
        <f t="shared" si="177"/>
        <v>0.080961188299133097</v>
      </c>
      <c r="N207" s="219">
        <f t="shared" ref="N207:N210" si="179">SUM(O207:P207)</f>
        <v>0.10093672195553079</v>
      </c>
      <c r="O207" s="226">
        <f t="shared" si="178"/>
        <v>0.10093672195553079</v>
      </c>
      <c r="P207" s="224">
        <f t="shared" si="178"/>
        <v>0</v>
      </c>
      <c r="Q207" s="225">
        <f t="shared" si="178"/>
        <v>0.17600742029546848</v>
      </c>
      <c r="R207" s="355"/>
      <c r="S207" s="356"/>
    </row>
    <row r="208">
      <c r="B208" s="275" t="s">
        <v>511</v>
      </c>
      <c r="C208" s="276" t="s">
        <v>333</v>
      </c>
      <c r="D208" s="354">
        <v>0.30001</v>
      </c>
      <c r="E208" s="219">
        <f t="shared" si="162"/>
        <v>0.090862200224259754</v>
      </c>
      <c r="F208" s="222">
        <f t="shared" si="176"/>
        <v>0.016006496228403218</v>
      </c>
      <c r="G208" s="223">
        <f t="shared" si="176"/>
        <v>0.0043210550780557891</v>
      </c>
      <c r="H208" s="224">
        <f t="shared" si="176"/>
        <v>0.070534648917800744</v>
      </c>
      <c r="I208" s="219">
        <f t="shared" si="156"/>
        <v>0.16279086460913822</v>
      </c>
      <c r="J208" s="222">
        <f t="shared" si="177"/>
        <v>0.073814464026228169</v>
      </c>
      <c r="K208" s="223">
        <f t="shared" si="177"/>
        <v>0.06274171109793697</v>
      </c>
      <c r="L208" s="363">
        <f t="shared" si="177"/>
        <v>0.026234689484973091</v>
      </c>
      <c r="M208" s="219">
        <f t="shared" si="177"/>
        <v>0.010486327630899215</v>
      </c>
      <c r="N208" s="219">
        <f t="shared" si="179"/>
        <v>0.013073616613727586</v>
      </c>
      <c r="O208" s="226">
        <f t="shared" si="178"/>
        <v>0.013073616613727586</v>
      </c>
      <c r="P208" s="224">
        <f t="shared" si="178"/>
        <v>0</v>
      </c>
      <c r="Q208" s="225">
        <f t="shared" si="178"/>
        <v>0.022796990921975201</v>
      </c>
      <c r="R208" s="355"/>
      <c r="S208" s="356"/>
    </row>
    <row r="209">
      <c r="B209" s="275" t="s">
        <v>512</v>
      </c>
      <c r="C209" s="276" t="s">
        <v>335</v>
      </c>
      <c r="D209" s="354">
        <v>0.105</v>
      </c>
      <c r="E209" s="219">
        <f t="shared" si="162"/>
        <v>0.03180071005482242</v>
      </c>
      <c r="F209" s="222">
        <f t="shared" si="176"/>
        <v>0.0056020869437096686</v>
      </c>
      <c r="G209" s="223">
        <f t="shared" si="176"/>
        <v>0.0015123188666906363</v>
      </c>
      <c r="H209" s="224">
        <f t="shared" si="176"/>
        <v>0.024686304244422114</v>
      </c>
      <c r="I209" s="219">
        <f t="shared" si="156"/>
        <v>0.05697490344975005</v>
      </c>
      <c r="J209" s="222">
        <f t="shared" si="177"/>
        <v>0.025834201269137554</v>
      </c>
      <c r="K209" s="223">
        <f t="shared" si="177"/>
        <v>0.021958866922047203</v>
      </c>
      <c r="L209" s="363">
        <f t="shared" si="177"/>
        <v>0.0091818352585652969</v>
      </c>
      <c r="M209" s="219">
        <f t="shared" si="177"/>
        <v>0.003670092334403578</v>
      </c>
      <c r="N209" s="219">
        <f t="shared" si="179"/>
        <v>0.0045756132943615101</v>
      </c>
      <c r="O209" s="226">
        <f t="shared" si="178"/>
        <v>0.0045756132943615101</v>
      </c>
      <c r="P209" s="224">
        <f t="shared" si="178"/>
        <v>0</v>
      </c>
      <c r="Q209" s="225">
        <f t="shared" si="178"/>
        <v>0.0079786808666624312</v>
      </c>
      <c r="R209" s="355"/>
      <c r="S209" s="356"/>
    </row>
    <row r="210">
      <c r="B210" s="275" t="s">
        <v>513</v>
      </c>
      <c r="C210" s="276" t="s">
        <v>337</v>
      </c>
      <c r="D210" s="354">
        <v>15.431089999999999</v>
      </c>
      <c r="E210" s="219">
        <f t="shared" si="162"/>
        <v>4.673520180189235</v>
      </c>
      <c r="F210" s="222">
        <f t="shared" si="176"/>
        <v>0.82329816967817948</v>
      </c>
      <c r="G210" s="223">
        <f t="shared" si="176"/>
        <v>0.22225455752953535</v>
      </c>
      <c r="H210" s="224">
        <f t="shared" si="176"/>
        <v>3.6279674529815202</v>
      </c>
      <c r="I210" s="219">
        <f t="shared" si="156"/>
        <v>8.3731891702324148</v>
      </c>
      <c r="J210" s="222">
        <f t="shared" si="177"/>
        <v>3.7966655701159602</v>
      </c>
      <c r="K210" s="223">
        <f t="shared" si="177"/>
        <v>3.227135731163175</v>
      </c>
      <c r="L210" s="363">
        <f t="shared" si="177"/>
        <v>1.3493878689532794</v>
      </c>
      <c r="M210" s="219">
        <f t="shared" si="177"/>
        <v>0.53936690590944492</v>
      </c>
      <c r="N210" s="219">
        <f t="shared" si="179"/>
        <v>0.67244476714751367</v>
      </c>
      <c r="O210" s="226">
        <f t="shared" si="178"/>
        <v>0.67244476714751367</v>
      </c>
      <c r="P210" s="224">
        <f t="shared" si="178"/>
        <v>0</v>
      </c>
      <c r="Q210" s="225">
        <f t="shared" si="178"/>
        <v>1.1725689765213905</v>
      </c>
      <c r="R210" s="355"/>
      <c r="S210" s="356"/>
    </row>
    <row r="211" s="3" customFormat="1">
      <c r="B211" s="157" t="s">
        <v>166</v>
      </c>
      <c r="C211" s="217" t="s">
        <v>339</v>
      </c>
      <c r="D211" s="357">
        <f>SUM(D212:D214)</f>
        <v>7.1229199999999988</v>
      </c>
      <c r="E211" s="160">
        <f t="shared" si="162"/>
        <v>2.1572753682256733</v>
      </c>
      <c r="F211" s="161">
        <f>SUM(F212:F214)</f>
        <v>0.38003063936274745</v>
      </c>
      <c r="G211" s="162">
        <f>SUM(G212:G214)</f>
        <v>0.1025916790659816</v>
      </c>
      <c r="H211" s="163">
        <f>SUM(H212:H214)</f>
        <v>1.6746530497969445</v>
      </c>
      <c r="I211" s="160">
        <f t="shared" si="156"/>
        <v>3.865025516955177</v>
      </c>
      <c r="J211" s="161">
        <f t="shared" ref="J211:Q211" si="180">SUM(J212:J214)</f>
        <v>1.7525233228949071</v>
      </c>
      <c r="K211" s="162">
        <f t="shared" si="180"/>
        <v>1.4896309750132233</v>
      </c>
      <c r="L211" s="489">
        <f t="shared" si="180"/>
        <v>0.62287121904704679</v>
      </c>
      <c r="M211" s="160">
        <f t="shared" si="180"/>
        <v>0.24896927705304697</v>
      </c>
      <c r="N211" s="160">
        <f>SUM(O211:P211)</f>
        <v>0.31039740425403317</v>
      </c>
      <c r="O211" s="165">
        <f t="shared" ref="O211:P211" si="181">SUM(O212:O214)</f>
        <v>0.31039740425403317</v>
      </c>
      <c r="P211" s="163">
        <f t="shared" si="181"/>
        <v>0</v>
      </c>
      <c r="Q211" s="164">
        <f t="shared" si="180"/>
        <v>0.54125243351206831</v>
      </c>
      <c r="R211" s="344"/>
      <c r="S211" s="345"/>
    </row>
    <row r="212">
      <c r="B212" s="275" t="s">
        <v>514</v>
      </c>
      <c r="C212" s="276" t="s">
        <v>345</v>
      </c>
      <c r="D212" s="354">
        <v>1.129</v>
      </c>
      <c r="E212" s="219">
        <f t="shared" si="162"/>
        <v>0.34193334906566203</v>
      </c>
      <c r="F212" s="222">
        <f t="shared" ref="F212:H214" si="182">IFERROR($D212*F$242/100, 0)</f>
        <v>0.060235772947125871</v>
      </c>
      <c r="G212" s="223">
        <f t="shared" si="182"/>
        <v>0.016261028576130748</v>
      </c>
      <c r="H212" s="224">
        <f t="shared" si="182"/>
        <v>0.26543654754240542</v>
      </c>
      <c r="I212" s="219">
        <f t="shared" si="156"/>
        <v>0.61261586661683631</v>
      </c>
      <c r="J212" s="222">
        <f t="shared" ref="J212:Q214" si="183">IFERROR($D212*J$242/100, 0)</f>
        <v>0.27777917364625049</v>
      </c>
      <c r="K212" s="223">
        <f t="shared" si="183"/>
        <v>0.23611010242848848</v>
      </c>
      <c r="L212" s="363">
        <f t="shared" si="183"/>
        <v>0.098726590542097328</v>
      </c>
      <c r="M212" s="219">
        <f t="shared" si="183"/>
        <v>0.039462230909920383</v>
      </c>
      <c r="N212" s="219">
        <f>SUM(O212:P212)</f>
        <v>0.049198737231753754</v>
      </c>
      <c r="O212" s="226">
        <f t="shared" si="183"/>
        <v>0.049198737231753754</v>
      </c>
      <c r="P212" s="224">
        <f t="shared" si="183"/>
        <v>0</v>
      </c>
      <c r="Q212" s="225">
        <f t="shared" si="183"/>
        <v>0.085789816175827482</v>
      </c>
      <c r="R212" s="355"/>
      <c r="S212" s="356"/>
    </row>
    <row r="213">
      <c r="B213" s="278" t="s">
        <v>515</v>
      </c>
      <c r="C213" s="276" t="s">
        <v>347</v>
      </c>
      <c r="D213" s="362">
        <v>5.0082199999999997</v>
      </c>
      <c r="E213" s="219">
        <f t="shared" si="162"/>
        <v>1.5168090677215498</v>
      </c>
      <c r="F213" s="222">
        <f t="shared" si="182"/>
        <v>0.26720460831643467</v>
      </c>
      <c r="G213" s="223">
        <f t="shared" si="182"/>
        <v>0.072133577090832179</v>
      </c>
      <c r="H213" s="224">
        <f t="shared" si="182"/>
        <v>1.177470882314283</v>
      </c>
      <c r="I213" s="219">
        <f t="shared" si="156"/>
        <v>2.7175509614772109</v>
      </c>
      <c r="J213" s="222">
        <f t="shared" si="183"/>
        <v>1.2322225093344767</v>
      </c>
      <c r="K213" s="223">
        <f t="shared" si="183"/>
        <v>1.0473793952031927</v>
      </c>
      <c r="L213" s="363">
        <f t="shared" si="183"/>
        <v>0.43794905693954178</v>
      </c>
      <c r="M213" s="219">
        <f t="shared" si="183"/>
        <v>0.17505361743815892</v>
      </c>
      <c r="N213" s="219">
        <f t="shared" ref="N213:N214" si="184">SUM(O213:P213)</f>
        <v>0.21824455250559235</v>
      </c>
      <c r="O213" s="226">
        <f t="shared" si="183"/>
        <v>0.21824455250559235</v>
      </c>
      <c r="P213" s="224">
        <f t="shared" si="183"/>
        <v>0</v>
      </c>
      <c r="Q213" s="225">
        <f t="shared" si="183"/>
        <v>0.38056180085748692</v>
      </c>
      <c r="R213" s="355"/>
      <c r="S213" s="356"/>
    </row>
    <row r="214">
      <c r="B214" s="278" t="s">
        <v>516</v>
      </c>
      <c r="C214" s="266" t="s">
        <v>351</v>
      </c>
      <c r="D214" s="354">
        <v>0.98570000000000002</v>
      </c>
      <c r="E214" s="219">
        <f t="shared" si="162"/>
        <v>0.29853295143846154</v>
      </c>
      <c r="F214" s="222">
        <f t="shared" si="182"/>
        <v>0.052590258099186868</v>
      </c>
      <c r="G214" s="223">
        <f t="shared" si="182"/>
        <v>0.01419707339901867</v>
      </c>
      <c r="H214" s="224">
        <f t="shared" si="182"/>
        <v>0.231745619940256</v>
      </c>
      <c r="I214" s="219">
        <f t="shared" si="156"/>
        <v>0.53485868886112975</v>
      </c>
      <c r="J214" s="222">
        <f t="shared" si="183"/>
        <v>0.24252163991417988</v>
      </c>
      <c r="K214" s="223">
        <f t="shared" si="183"/>
        <v>0.2061414773815422</v>
      </c>
      <c r="L214" s="363">
        <f t="shared" si="183"/>
        <v>0.086195571565407733</v>
      </c>
      <c r="M214" s="219">
        <f t="shared" si="183"/>
        <v>0.034453428704967683</v>
      </c>
      <c r="N214" s="219">
        <f t="shared" si="184"/>
        <v>0.042954114516687049</v>
      </c>
      <c r="O214" s="226">
        <f t="shared" si="183"/>
        <v>0.042954114516687049</v>
      </c>
      <c r="P214" s="224">
        <f t="shared" si="183"/>
        <v>0</v>
      </c>
      <c r="Q214" s="225">
        <f t="shared" si="183"/>
        <v>0.074900816478753907</v>
      </c>
      <c r="R214" s="355"/>
      <c r="S214" s="356"/>
    </row>
    <row r="215" s="3" customFormat="1">
      <c r="B215" s="157" t="s">
        <v>168</v>
      </c>
      <c r="C215" s="217" t="s">
        <v>353</v>
      </c>
      <c r="D215" s="357">
        <f>SUM(D216:D217)</f>
        <v>0.80979999999999996</v>
      </c>
      <c r="E215" s="160">
        <f t="shared" si="162"/>
        <v>0.24525919049900186</v>
      </c>
      <c r="F215" s="161">
        <f>SUM(F216:F217)</f>
        <v>0.043205428638248479</v>
      </c>
      <c r="G215" s="162">
        <f>SUM(G216:G217)</f>
        <v>0.011663579221391211</v>
      </c>
      <c r="H215" s="163">
        <f>SUM(H216:H217)</f>
        <v>0.19039018263936217</v>
      </c>
      <c r="I215" s="160">
        <f t="shared" si="156"/>
        <v>0.43941216012959605</v>
      </c>
      <c r="J215" s="161">
        <f t="shared" ref="J215:Q215" si="185">SUM(J216:J217)</f>
        <v>0.19924320178807228</v>
      </c>
      <c r="K215" s="162">
        <f t="shared" si="185"/>
        <v>0.16935514698546497</v>
      </c>
      <c r="L215" s="489">
        <f t="shared" si="185"/>
        <v>0.070813811356058826</v>
      </c>
      <c r="M215" s="160">
        <f t="shared" si="185"/>
        <v>0.028305150213333498</v>
      </c>
      <c r="N215" s="160">
        <f>SUM(O215:P215)</f>
        <v>0.035288872816894766</v>
      </c>
      <c r="O215" s="165">
        <f t="shared" ref="O215:P215" si="186">SUM(O216:O217)</f>
        <v>0.035288872816894766</v>
      </c>
      <c r="P215" s="163">
        <f t="shared" si="186"/>
        <v>0</v>
      </c>
      <c r="Q215" s="164">
        <f t="shared" si="185"/>
        <v>0.061534626341173695</v>
      </c>
      <c r="R215" s="344"/>
      <c r="S215" s="345"/>
    </row>
    <row r="216">
      <c r="B216" s="275" t="s">
        <v>517</v>
      </c>
      <c r="C216" s="276" t="s">
        <v>355</v>
      </c>
      <c r="D216" s="354">
        <v>0.80979999999999996</v>
      </c>
      <c r="E216" s="219">
        <f t="shared" si="162"/>
        <v>0.24525919049900186</v>
      </c>
      <c r="F216" s="222">
        <f t="shared" ref="F216:H217" si="187">IFERROR($D216*F$242/100, 0)</f>
        <v>0.043205428638248479</v>
      </c>
      <c r="G216" s="223">
        <f t="shared" si="187"/>
        <v>0.011663579221391211</v>
      </c>
      <c r="H216" s="224">
        <f t="shared" si="187"/>
        <v>0.19039018263936217</v>
      </c>
      <c r="I216" s="219">
        <f t="shared" si="156"/>
        <v>0.43941216012959605</v>
      </c>
      <c r="J216" s="222">
        <f t="shared" ref="J216:Q217" si="188">IFERROR($D216*J$242/100, 0)</f>
        <v>0.19924320178807228</v>
      </c>
      <c r="K216" s="223">
        <f t="shared" si="188"/>
        <v>0.16935514698546497</v>
      </c>
      <c r="L216" s="363">
        <f t="shared" si="188"/>
        <v>0.070813811356058826</v>
      </c>
      <c r="M216" s="219">
        <f t="shared" si="188"/>
        <v>0.028305150213333498</v>
      </c>
      <c r="N216" s="219">
        <f>SUM(O216:P216)</f>
        <v>0.035288872816894766</v>
      </c>
      <c r="O216" s="226">
        <f t="shared" si="188"/>
        <v>0.035288872816894766</v>
      </c>
      <c r="P216" s="224">
        <f t="shared" si="188"/>
        <v>0</v>
      </c>
      <c r="Q216" s="225">
        <f t="shared" si="188"/>
        <v>0.061534626341173695</v>
      </c>
      <c r="R216" s="355"/>
      <c r="S216" s="356"/>
    </row>
    <row r="217">
      <c r="B217" s="278" t="s">
        <v>518</v>
      </c>
      <c r="C217" s="266" t="s">
        <v>519</v>
      </c>
      <c r="D217" s="354">
        <v>0</v>
      </c>
      <c r="E217" s="219">
        <f t="shared" si="162"/>
        <v>0</v>
      </c>
      <c r="F217" s="222">
        <f t="shared" si="187"/>
        <v>0</v>
      </c>
      <c r="G217" s="223">
        <f t="shared" si="187"/>
        <v>0</v>
      </c>
      <c r="H217" s="224">
        <f t="shared" si="187"/>
        <v>0</v>
      </c>
      <c r="I217" s="219">
        <f t="shared" si="156"/>
        <v>0</v>
      </c>
      <c r="J217" s="222">
        <f t="shared" si="188"/>
        <v>0</v>
      </c>
      <c r="K217" s="223">
        <f t="shared" si="188"/>
        <v>0</v>
      </c>
      <c r="L217" s="363">
        <f t="shared" si="188"/>
        <v>0</v>
      </c>
      <c r="M217" s="219">
        <f t="shared" si="188"/>
        <v>0</v>
      </c>
      <c r="N217" s="219">
        <f>SUM(O217:P217)</f>
        <v>0</v>
      </c>
      <c r="O217" s="226">
        <f t="shared" si="188"/>
        <v>0</v>
      </c>
      <c r="P217" s="224">
        <f t="shared" si="188"/>
        <v>0</v>
      </c>
      <c r="Q217" s="225">
        <f t="shared" si="188"/>
        <v>0</v>
      </c>
      <c r="R217" s="355"/>
      <c r="S217" s="356"/>
    </row>
    <row r="218" s="3" customFormat="1">
      <c r="B218" s="157" t="s">
        <v>170</v>
      </c>
      <c r="C218" s="217" t="s">
        <v>359</v>
      </c>
      <c r="D218" s="357">
        <f>SUM(D219:D233)</f>
        <v>116.88212999999999</v>
      </c>
      <c r="E218" s="160">
        <f t="shared" si="162"/>
        <v>35.399378349714866</v>
      </c>
      <c r="F218" s="161">
        <f>SUM(F219:F233)</f>
        <v>6.2360367088188209</v>
      </c>
      <c r="G218" s="162">
        <f>SUM(G219:G233)</f>
        <v>1.6834576226475009</v>
      </c>
      <c r="H218" s="163">
        <f>SUM(H219:H233)</f>
        <v>27.479884018248544</v>
      </c>
      <c r="I218" s="160">
        <f t="shared" si="156"/>
        <v>63.42236258810604</v>
      </c>
      <c r="J218" s="161">
        <f t="shared" ref="J218:Q218" si="189">SUM(J219:J233)</f>
        <v>28.757680677957143</v>
      </c>
      <c r="K218" s="162">
        <f t="shared" si="189"/>
        <v>24.443801316527818</v>
      </c>
      <c r="L218" s="489">
        <f t="shared" si="189"/>
        <v>10.220880593621072</v>
      </c>
      <c r="M218" s="160">
        <f t="shared" si="189"/>
        <v>4.085411517540595</v>
      </c>
      <c r="N218" s="160">
        <f>SUM(O218:P218)</f>
        <v>5.0934040752503833</v>
      </c>
      <c r="O218" s="165">
        <f t="shared" ref="O218:P218" si="190">SUM(O219:O233)</f>
        <v>5.0934040752503833</v>
      </c>
      <c r="P218" s="163">
        <f t="shared" si="190"/>
        <v>0</v>
      </c>
      <c r="Q218" s="164">
        <f t="shared" si="189"/>
        <v>8.8815734693881048</v>
      </c>
      <c r="R218" s="344"/>
      <c r="S218" s="345"/>
    </row>
    <row r="219">
      <c r="B219" s="275" t="s">
        <v>520</v>
      </c>
      <c r="C219" s="276" t="s">
        <v>361</v>
      </c>
      <c r="D219" s="354">
        <v>1.3049999999999999</v>
      </c>
      <c r="E219" s="219">
        <f t="shared" si="162"/>
        <v>0.39523739639565003</v>
      </c>
      <c r="F219" s="222">
        <f t="shared" ref="F219:H234" si="191">IFERROR($D219*F$242/100, 0)</f>
        <v>0.069625937728963028</v>
      </c>
      <c r="G219" s="223">
        <f t="shared" si="191"/>
        <v>0.018795963057440766</v>
      </c>
      <c r="H219" s="224">
        <f t="shared" si="191"/>
        <v>0.30681549560924626</v>
      </c>
      <c r="I219" s="219">
        <f t="shared" si="156"/>
        <v>0.70811665716117922</v>
      </c>
      <c r="J219" s="222">
        <f t="shared" ref="J219:Q234" si="192">IFERROR($D219*J$242/100, 0)</f>
        <v>0.32108221577356671</v>
      </c>
      <c r="K219" s="223">
        <f t="shared" si="192"/>
        <v>0.27291734603115808</v>
      </c>
      <c r="L219" s="363">
        <f t="shared" si="192"/>
        <v>0.1141170953564544</v>
      </c>
      <c r="M219" s="219">
        <f t="shared" si="192"/>
        <v>0.045614004727587323</v>
      </c>
      <c r="N219" s="219">
        <f>SUM(O219:P219)</f>
        <v>0.056868336658493043</v>
      </c>
      <c r="O219" s="226">
        <f t="shared" si="192"/>
        <v>0.056868336658493043</v>
      </c>
      <c r="P219" s="224">
        <f t="shared" si="192"/>
        <v>0</v>
      </c>
      <c r="Q219" s="225">
        <f t="shared" si="192"/>
        <v>0.099163605057090223</v>
      </c>
      <c r="R219" s="355"/>
      <c r="S219" s="356"/>
    </row>
    <row r="220">
      <c r="B220" s="275" t="s">
        <v>521</v>
      </c>
      <c r="C220" s="276" t="s">
        <v>363</v>
      </c>
      <c r="D220" s="354">
        <v>0</v>
      </c>
      <c r="E220" s="219">
        <f t="shared" si="162"/>
        <v>0</v>
      </c>
      <c r="F220" s="222">
        <f t="shared" si="191"/>
        <v>0</v>
      </c>
      <c r="G220" s="223">
        <f t="shared" si="191"/>
        <v>0</v>
      </c>
      <c r="H220" s="224">
        <f t="shared" si="191"/>
        <v>0</v>
      </c>
      <c r="I220" s="219">
        <f t="shared" si="156"/>
        <v>0</v>
      </c>
      <c r="J220" s="222">
        <f t="shared" si="192"/>
        <v>0</v>
      </c>
      <c r="K220" s="223">
        <f t="shared" si="192"/>
        <v>0</v>
      </c>
      <c r="L220" s="363">
        <f t="shared" si="192"/>
        <v>0</v>
      </c>
      <c r="M220" s="219">
        <f t="shared" si="192"/>
        <v>0</v>
      </c>
      <c r="N220" s="219">
        <f t="shared" ref="N220:N233" si="193">SUM(O220:P220)</f>
        <v>0</v>
      </c>
      <c r="O220" s="226">
        <f t="shared" si="192"/>
        <v>0</v>
      </c>
      <c r="P220" s="224">
        <f t="shared" si="192"/>
        <v>0</v>
      </c>
      <c r="Q220" s="225">
        <f t="shared" si="192"/>
        <v>0</v>
      </c>
      <c r="R220" s="355"/>
      <c r="S220" s="356"/>
    </row>
    <row r="221">
      <c r="B221" s="275" t="s">
        <v>522</v>
      </c>
      <c r="C221" s="276" t="s">
        <v>365</v>
      </c>
      <c r="D221" s="354">
        <v>0</v>
      </c>
      <c r="E221" s="219">
        <f t="shared" si="162"/>
        <v>0</v>
      </c>
      <c r="F221" s="222">
        <f t="shared" si="191"/>
        <v>0</v>
      </c>
      <c r="G221" s="223">
        <f t="shared" si="191"/>
        <v>0</v>
      </c>
      <c r="H221" s="224">
        <f t="shared" si="191"/>
        <v>0</v>
      </c>
      <c r="I221" s="219">
        <f t="shared" si="156"/>
        <v>0</v>
      </c>
      <c r="J221" s="222">
        <f t="shared" si="192"/>
        <v>0</v>
      </c>
      <c r="K221" s="223">
        <f t="shared" si="192"/>
        <v>0</v>
      </c>
      <c r="L221" s="363">
        <f t="shared" si="192"/>
        <v>0</v>
      </c>
      <c r="M221" s="219">
        <f t="shared" si="192"/>
        <v>0</v>
      </c>
      <c r="N221" s="219">
        <f t="shared" si="193"/>
        <v>0</v>
      </c>
      <c r="O221" s="226">
        <f t="shared" si="192"/>
        <v>0</v>
      </c>
      <c r="P221" s="224">
        <f t="shared" si="192"/>
        <v>0</v>
      </c>
      <c r="Q221" s="225">
        <f t="shared" si="192"/>
        <v>0</v>
      </c>
      <c r="R221" s="355"/>
      <c r="S221" s="356"/>
    </row>
    <row r="222">
      <c r="B222" s="275" t="s">
        <v>523</v>
      </c>
      <c r="C222" s="276" t="s">
        <v>367</v>
      </c>
      <c r="D222" s="354">
        <v>26.336189999999998</v>
      </c>
      <c r="E222" s="219">
        <f t="shared" si="162"/>
        <v>7.9762813537020349</v>
      </c>
      <c r="F222" s="222">
        <f t="shared" si="191"/>
        <v>1.405120249010068</v>
      </c>
      <c r="G222" s="223">
        <f t="shared" si="191"/>
        <v>0.37932111441665967</v>
      </c>
      <c r="H222" s="224">
        <f t="shared" si="191"/>
        <v>6.191839990275307</v>
      </c>
      <c r="I222" s="219">
        <f t="shared" si="156"/>
        <v>14.290494118897836</v>
      </c>
      <c r="J222" s="222">
        <f t="shared" si="192"/>
        <v>6.4797565059261686</v>
      </c>
      <c r="K222" s="223">
        <f t="shared" si="192"/>
        <v>5.5077418232738129</v>
      </c>
      <c r="L222" s="363">
        <f t="shared" si="192"/>
        <v>2.3029957896978548</v>
      </c>
      <c r="M222" s="219">
        <f t="shared" si="192"/>
        <v>0.92053570510853489</v>
      </c>
      <c r="N222" s="219">
        <f t="shared" si="193"/>
        <v>1.147659248446006</v>
      </c>
      <c r="O222" s="226">
        <f t="shared" si="192"/>
        <v>1.147659248446006</v>
      </c>
      <c r="P222" s="224">
        <f t="shared" si="192"/>
        <v>0</v>
      </c>
      <c r="Q222" s="225">
        <f t="shared" si="192"/>
        <v>2.0012195738455856</v>
      </c>
      <c r="R222" s="355"/>
      <c r="S222" s="356"/>
    </row>
    <row r="223">
      <c r="B223" s="275" t="s">
        <v>524</v>
      </c>
      <c r="C223" s="276" t="s">
        <v>369</v>
      </c>
      <c r="D223" s="354">
        <v>0.27298</v>
      </c>
      <c r="E223" s="219">
        <f t="shared" si="162"/>
        <v>0.082675788864432609</v>
      </c>
      <c r="F223" s="222">
        <f t="shared" si="191"/>
        <v>0.014564358989465388</v>
      </c>
      <c r="G223" s="223">
        <f t="shared" si="191"/>
        <v>0.0039317409926591419</v>
      </c>
      <c r="H223" s="224">
        <f t="shared" si="191"/>
        <v>0.064179688882308086</v>
      </c>
      <c r="I223" s="219">
        <f t="shared" si="156"/>
        <v>0.14812389660678826</v>
      </c>
      <c r="J223" s="222">
        <f t="shared" si="192"/>
        <v>0.067164002499515887</v>
      </c>
      <c r="K223" s="223">
        <f t="shared" si="192"/>
        <v>0.057088871356004239</v>
      </c>
      <c r="L223" s="363">
        <f t="shared" si="192"/>
        <v>0.023871022751268137</v>
      </c>
      <c r="M223" s="219">
        <f t="shared" si="192"/>
        <v>0.0095415410042427509</v>
      </c>
      <c r="N223" s="219">
        <f t="shared" si="193"/>
        <v>0.011895723019950524</v>
      </c>
      <c r="O223" s="226">
        <f t="shared" si="192"/>
        <v>0.011895723019950524</v>
      </c>
      <c r="P223" s="224">
        <f t="shared" si="192"/>
        <v>0</v>
      </c>
      <c r="Q223" s="225">
        <f t="shared" si="192"/>
        <v>0.020743050504585817</v>
      </c>
      <c r="R223" s="355"/>
      <c r="S223" s="356"/>
    </row>
    <row r="224">
      <c r="B224" s="275" t="s">
        <v>525</v>
      </c>
      <c r="C224" s="276" t="s">
        <v>371</v>
      </c>
      <c r="D224" s="354">
        <v>1.4853700000000001</v>
      </c>
      <c r="E224" s="219">
        <f t="shared" si="162"/>
        <v>0.44986495899172935</v>
      </c>
      <c r="F224" s="222">
        <f t="shared" si="191"/>
        <v>0.079249256034076496</v>
      </c>
      <c r="G224" s="223">
        <f t="shared" si="191"/>
        <v>0.02139383880967877</v>
      </c>
      <c r="H224" s="224">
        <f t="shared" si="191"/>
        <v>0.34922186414797407</v>
      </c>
      <c r="I224" s="219">
        <f t="shared" si="156"/>
        <v>0.80598868892528797</v>
      </c>
      <c r="J224" s="222">
        <f t="shared" si="192"/>
        <v>0.36546045275370331</v>
      </c>
      <c r="K224" s="223">
        <f t="shared" si="192"/>
        <v>0.31063849676191674</v>
      </c>
      <c r="L224" s="363">
        <f t="shared" si="192"/>
        <v>0.12988973940966797</v>
      </c>
      <c r="M224" s="219">
        <f t="shared" si="192"/>
        <v>0.051918524292886126</v>
      </c>
      <c r="N224" s="219">
        <f t="shared" si="193"/>
        <v>0.06472836875281672</v>
      </c>
      <c r="O224" s="226">
        <f t="shared" si="192"/>
        <v>0.06472836875281672</v>
      </c>
      <c r="P224" s="224">
        <f t="shared" si="192"/>
        <v>0</v>
      </c>
      <c r="Q224" s="225">
        <f t="shared" si="192"/>
        <v>0.1128694590372798</v>
      </c>
      <c r="R224" s="355"/>
      <c r="S224" s="356"/>
    </row>
    <row r="225">
      <c r="B225" s="275" t="s">
        <v>526</v>
      </c>
      <c r="C225" s="276" t="s">
        <v>373</v>
      </c>
      <c r="D225" s="354">
        <v>1.6411</v>
      </c>
      <c r="E225" s="219">
        <f t="shared" si="162"/>
        <v>0.49702995496161023</v>
      </c>
      <c r="F225" s="222">
        <f t="shared" si="191"/>
        <v>0.087557951269732759</v>
      </c>
      <c r="G225" s="223">
        <f t="shared" si="191"/>
        <v>0.023636823734533366</v>
      </c>
      <c r="H225" s="224">
        <f t="shared" si="191"/>
        <v>0.38583517995734412</v>
      </c>
      <c r="I225" s="219">
        <f t="shared" si="156"/>
        <v>0.89049061001318874</v>
      </c>
      <c r="J225" s="222">
        <f t="shared" si="192"/>
        <v>0.40377626383601561</v>
      </c>
      <c r="K225" s="223">
        <f t="shared" si="192"/>
        <v>0.3432066333883016</v>
      </c>
      <c r="L225" s="363">
        <f t="shared" si="192"/>
        <v>0.14350771278887151</v>
      </c>
      <c r="M225" s="219">
        <f t="shared" si="192"/>
        <v>0.057361795523711546</v>
      </c>
      <c r="N225" s="219">
        <f t="shared" si="193"/>
        <v>0.071514656927396891</v>
      </c>
      <c r="O225" s="226">
        <f t="shared" si="192"/>
        <v>0.071514656927396891</v>
      </c>
      <c r="P225" s="224">
        <f t="shared" si="192"/>
        <v>0</v>
      </c>
      <c r="Q225" s="225">
        <f t="shared" si="192"/>
        <v>0.12470298257409254</v>
      </c>
      <c r="R225" s="355"/>
      <c r="S225" s="356"/>
    </row>
    <row r="226">
      <c r="B226" s="275" t="s">
        <v>527</v>
      </c>
      <c r="C226" s="276" t="s">
        <v>375</v>
      </c>
      <c r="D226" s="354">
        <v>0</v>
      </c>
      <c r="E226" s="219">
        <f t="shared" si="162"/>
        <v>0</v>
      </c>
      <c r="F226" s="222">
        <f t="shared" si="191"/>
        <v>0</v>
      </c>
      <c r="G226" s="223">
        <f t="shared" si="191"/>
        <v>0</v>
      </c>
      <c r="H226" s="224">
        <f t="shared" si="191"/>
        <v>0</v>
      </c>
      <c r="I226" s="219">
        <f t="shared" si="156"/>
        <v>0</v>
      </c>
      <c r="J226" s="222">
        <f t="shared" si="192"/>
        <v>0</v>
      </c>
      <c r="K226" s="223">
        <f t="shared" si="192"/>
        <v>0</v>
      </c>
      <c r="L226" s="363">
        <f t="shared" si="192"/>
        <v>0</v>
      </c>
      <c r="M226" s="219">
        <f t="shared" si="192"/>
        <v>0</v>
      </c>
      <c r="N226" s="219">
        <f t="shared" si="193"/>
        <v>0</v>
      </c>
      <c r="O226" s="226">
        <f t="shared" si="192"/>
        <v>0</v>
      </c>
      <c r="P226" s="224">
        <f t="shared" si="192"/>
        <v>0</v>
      </c>
      <c r="Q226" s="225">
        <f t="shared" si="192"/>
        <v>0</v>
      </c>
      <c r="R226" s="355"/>
      <c r="S226" s="356"/>
    </row>
    <row r="227">
      <c r="B227" s="275" t="s">
        <v>528</v>
      </c>
      <c r="C227" s="276" t="s">
        <v>377</v>
      </c>
      <c r="D227" s="354">
        <v>1.9691000000000001</v>
      </c>
      <c r="E227" s="219">
        <f t="shared" si="162"/>
        <v>0.59636931589476982</v>
      </c>
      <c r="F227" s="222">
        <f t="shared" si="191"/>
        <v>0.10505780381770201</v>
      </c>
      <c r="G227" s="223">
        <f t="shared" si="191"/>
        <v>0.028361019813338401</v>
      </c>
      <c r="H227" s="224">
        <f t="shared" si="191"/>
        <v>0.46295049226372936</v>
      </c>
      <c r="I227" s="219">
        <f t="shared" si="156"/>
        <v>1.0684693560276459</v>
      </c>
      <c r="J227" s="222">
        <f t="shared" si="192"/>
        <v>0.48447738780055954</v>
      </c>
      <c r="K227" s="223">
        <f t="shared" si="192"/>
        <v>0.41180195101145856</v>
      </c>
      <c r="L227" s="363">
        <f t="shared" si="192"/>
        <v>0.17219001721562788</v>
      </c>
      <c r="M227" s="219">
        <f t="shared" si="192"/>
        <v>0.068826464911181773</v>
      </c>
      <c r="N227" s="219">
        <f t="shared" si="193"/>
        <v>0.085808001313592841</v>
      </c>
      <c r="O227" s="226">
        <f t="shared" si="192"/>
        <v>0.085808001313592841</v>
      </c>
      <c r="P227" s="224">
        <f t="shared" si="192"/>
        <v>0</v>
      </c>
      <c r="Q227" s="225">
        <f t="shared" si="192"/>
        <v>0.14962686185280949</v>
      </c>
      <c r="R227" s="355"/>
      <c r="S227" s="356"/>
    </row>
    <row r="228">
      <c r="B228" s="275" t="s">
        <v>529</v>
      </c>
      <c r="C228" s="276" t="s">
        <v>379</v>
      </c>
      <c r="D228" s="354">
        <v>0</v>
      </c>
      <c r="E228" s="219">
        <f t="shared" si="162"/>
        <v>0</v>
      </c>
      <c r="F228" s="222">
        <f t="shared" si="191"/>
        <v>0</v>
      </c>
      <c r="G228" s="223">
        <f t="shared" si="191"/>
        <v>0</v>
      </c>
      <c r="H228" s="224">
        <f t="shared" si="191"/>
        <v>0</v>
      </c>
      <c r="I228" s="219">
        <f t="shared" si="156"/>
        <v>0</v>
      </c>
      <c r="J228" s="222">
        <f t="shared" si="192"/>
        <v>0</v>
      </c>
      <c r="K228" s="223">
        <f t="shared" si="192"/>
        <v>0</v>
      </c>
      <c r="L228" s="363">
        <f t="shared" si="192"/>
        <v>0</v>
      </c>
      <c r="M228" s="219">
        <f t="shared" si="192"/>
        <v>0</v>
      </c>
      <c r="N228" s="219">
        <f t="shared" si="193"/>
        <v>0</v>
      </c>
      <c r="O228" s="226">
        <f t="shared" si="192"/>
        <v>0</v>
      </c>
      <c r="P228" s="224">
        <f t="shared" si="192"/>
        <v>0</v>
      </c>
      <c r="Q228" s="225">
        <f t="shared" si="192"/>
        <v>0</v>
      </c>
      <c r="R228" s="355"/>
      <c r="S228" s="356"/>
    </row>
    <row r="229">
      <c r="B229" s="275" t="s">
        <v>530</v>
      </c>
      <c r="C229" s="276" t="s">
        <v>381</v>
      </c>
      <c r="D229" s="354">
        <v>0.059999999999999998</v>
      </c>
      <c r="E229" s="219">
        <f t="shared" si="162"/>
        <v>0.018171834317041384</v>
      </c>
      <c r="F229" s="222">
        <f t="shared" si="191"/>
        <v>0.0032011925392626682</v>
      </c>
      <c r="G229" s="223">
        <f t="shared" si="191"/>
        <v>0.0008641822095375065</v>
      </c>
      <c r="H229" s="224">
        <f t="shared" si="191"/>
        <v>0.014106459568241208</v>
      </c>
      <c r="I229" s="219">
        <f t="shared" si="156"/>
        <v>0.032557087685571459</v>
      </c>
      <c r="J229" s="222">
        <f t="shared" si="192"/>
        <v>0.014762400725221458</v>
      </c>
      <c r="K229" s="223">
        <f t="shared" si="192"/>
        <v>0.012547923955455544</v>
      </c>
      <c r="L229" s="363">
        <f t="shared" si="192"/>
        <v>0.0052467630048944544</v>
      </c>
      <c r="M229" s="219">
        <f t="shared" si="192"/>
        <v>0.0020971956196591877</v>
      </c>
      <c r="N229" s="219">
        <f t="shared" si="193"/>
        <v>0.0026146361682065767</v>
      </c>
      <c r="O229" s="226">
        <f t="shared" si="192"/>
        <v>0.0026146361682065767</v>
      </c>
      <c r="P229" s="224">
        <f t="shared" si="192"/>
        <v>0</v>
      </c>
      <c r="Q229" s="225">
        <f t="shared" si="192"/>
        <v>0.0045592462095213901</v>
      </c>
      <c r="R229" s="355"/>
      <c r="S229" s="356"/>
    </row>
    <row r="230">
      <c r="B230" s="275" t="s">
        <v>531</v>
      </c>
      <c r="C230" s="276" t="s">
        <v>383</v>
      </c>
      <c r="D230" s="354">
        <v>18.310839999999999</v>
      </c>
      <c r="E230" s="219">
        <f t="shared" si="162"/>
        <v>5.545692511430901</v>
      </c>
      <c r="F230" s="222">
        <f t="shared" si="191"/>
        <v>0.9769420732605405</v>
      </c>
      <c r="G230" s="223">
        <f t="shared" si="191"/>
        <v>0.26373170282812924</v>
      </c>
      <c r="H230" s="224">
        <f t="shared" si="191"/>
        <v>4.3050187353422311</v>
      </c>
      <c r="I230" s="219">
        <f t="shared" si="156"/>
        <v>9.9357937246078212</v>
      </c>
      <c r="J230" s="222">
        <f t="shared" si="192"/>
        <v>4.5051992949235684</v>
      </c>
      <c r="K230" s="223">
        <f t="shared" si="192"/>
        <v>3.8293837980085601</v>
      </c>
      <c r="L230" s="363">
        <f t="shared" si="192"/>
        <v>1.6012106316756931</v>
      </c>
      <c r="M230" s="219">
        <f t="shared" si="192"/>
        <v>0.64002355733800398</v>
      </c>
      <c r="N230" s="219">
        <f t="shared" si="193"/>
        <v>0.79793640890406192</v>
      </c>
      <c r="O230" s="226">
        <f t="shared" si="192"/>
        <v>0.79793640890406192</v>
      </c>
      <c r="P230" s="224">
        <f t="shared" si="192"/>
        <v>0</v>
      </c>
      <c r="Q230" s="225">
        <f t="shared" si="192"/>
        <v>1.3913937977192108</v>
      </c>
      <c r="R230" s="355"/>
      <c r="S230" s="356"/>
    </row>
    <row r="231">
      <c r="B231" s="275" t="s">
        <v>532</v>
      </c>
      <c r="C231" s="276" t="s">
        <v>385</v>
      </c>
      <c r="D231" s="354">
        <v>0</v>
      </c>
      <c r="E231" s="219">
        <f t="shared" si="162"/>
        <v>0</v>
      </c>
      <c r="F231" s="222">
        <f t="shared" si="191"/>
        <v>0</v>
      </c>
      <c r="G231" s="223">
        <f t="shared" si="191"/>
        <v>0</v>
      </c>
      <c r="H231" s="224">
        <f t="shared" si="191"/>
        <v>0</v>
      </c>
      <c r="I231" s="219">
        <f t="shared" si="156"/>
        <v>0</v>
      </c>
      <c r="J231" s="222">
        <f t="shared" si="192"/>
        <v>0</v>
      </c>
      <c r="K231" s="223">
        <f t="shared" si="192"/>
        <v>0</v>
      </c>
      <c r="L231" s="363">
        <f t="shared" si="192"/>
        <v>0</v>
      </c>
      <c r="M231" s="219">
        <f t="shared" si="192"/>
        <v>0</v>
      </c>
      <c r="N231" s="219">
        <f t="shared" si="193"/>
        <v>0</v>
      </c>
      <c r="O231" s="226">
        <f t="shared" si="192"/>
        <v>0</v>
      </c>
      <c r="P231" s="224">
        <f t="shared" si="192"/>
        <v>0</v>
      </c>
      <c r="Q231" s="225">
        <f t="shared" si="192"/>
        <v>0</v>
      </c>
      <c r="R231" s="355"/>
      <c r="S231" s="356"/>
    </row>
    <row r="232">
      <c r="B232" s="278" t="s">
        <v>533</v>
      </c>
      <c r="C232" s="266" t="s">
        <v>534</v>
      </c>
      <c r="D232" s="354">
        <v>0</v>
      </c>
      <c r="E232" s="219">
        <f t="shared" si="162"/>
        <v>0</v>
      </c>
      <c r="F232" s="222">
        <f t="shared" si="191"/>
        <v>0</v>
      </c>
      <c r="G232" s="223">
        <f t="shared" si="191"/>
        <v>0</v>
      </c>
      <c r="H232" s="224">
        <f t="shared" si="191"/>
        <v>0</v>
      </c>
      <c r="I232" s="219">
        <f t="shared" si="156"/>
        <v>0</v>
      </c>
      <c r="J232" s="222">
        <f t="shared" si="192"/>
        <v>0</v>
      </c>
      <c r="K232" s="223">
        <f t="shared" si="192"/>
        <v>0</v>
      </c>
      <c r="L232" s="363">
        <f t="shared" si="192"/>
        <v>0</v>
      </c>
      <c r="M232" s="219">
        <f t="shared" si="192"/>
        <v>0</v>
      </c>
      <c r="N232" s="219">
        <f t="shared" si="193"/>
        <v>0</v>
      </c>
      <c r="O232" s="226">
        <f t="shared" si="192"/>
        <v>0</v>
      </c>
      <c r="P232" s="224">
        <f t="shared" si="192"/>
        <v>0</v>
      </c>
      <c r="Q232" s="225">
        <f t="shared" si="192"/>
        <v>0</v>
      </c>
      <c r="R232" s="355"/>
      <c r="S232" s="356"/>
    </row>
    <row r="233" ht="15.75">
      <c r="B233" s="300" t="s">
        <v>535</v>
      </c>
      <c r="C233" s="301" t="s">
        <v>387</v>
      </c>
      <c r="D233" s="354">
        <v>65.501549999999995</v>
      </c>
      <c r="E233" s="219">
        <f t="shared" si="162"/>
        <v>19.838055235156698</v>
      </c>
      <c r="F233" s="222">
        <f t="shared" si="191"/>
        <v>3.4947178861690098</v>
      </c>
      <c r="G233" s="223">
        <f t="shared" si="191"/>
        <v>0.94342123678552425</v>
      </c>
      <c r="H233" s="224">
        <f t="shared" si="191"/>
        <v>15.399916112202163</v>
      </c>
      <c r="I233" s="219">
        <f t="shared" si="156"/>
        <v>35.542328448180719</v>
      </c>
      <c r="J233" s="222">
        <f t="shared" si="192"/>
        <v>16.116002153718824</v>
      </c>
      <c r="K233" s="223">
        <f t="shared" si="192"/>
        <v>13.698474472741152</v>
      </c>
      <c r="L233" s="363">
        <f t="shared" si="192"/>
        <v>5.7278518217207397</v>
      </c>
      <c r="M233" s="219">
        <f t="shared" si="192"/>
        <v>2.2894927290147873</v>
      </c>
      <c r="N233" s="219">
        <f t="shared" si="193"/>
        <v>2.8543786950598582</v>
      </c>
      <c r="O233" s="226">
        <f t="shared" si="192"/>
        <v>2.8543786950598582</v>
      </c>
      <c r="P233" s="224">
        <f t="shared" si="192"/>
        <v>0</v>
      </c>
      <c r="Q233" s="225">
        <f t="shared" si="192"/>
        <v>4.9772948925879295</v>
      </c>
      <c r="R233" s="355"/>
      <c r="S233" s="356"/>
    </row>
    <row r="234" s="3" customFormat="1">
      <c r="B234" s="157" t="s">
        <v>172</v>
      </c>
      <c r="C234" s="217" t="s">
        <v>389</v>
      </c>
      <c r="D234" s="497">
        <v>0</v>
      </c>
      <c r="E234" s="160">
        <f t="shared" si="162"/>
        <v>0</v>
      </c>
      <c r="F234" s="161">
        <f t="shared" si="191"/>
        <v>0</v>
      </c>
      <c r="G234" s="162">
        <f t="shared" si="191"/>
        <v>0</v>
      </c>
      <c r="H234" s="163">
        <f t="shared" si="191"/>
        <v>0</v>
      </c>
      <c r="I234" s="160">
        <f t="shared" si="156"/>
        <v>0</v>
      </c>
      <c r="J234" s="161">
        <f t="shared" si="192"/>
        <v>0</v>
      </c>
      <c r="K234" s="162">
        <f t="shared" si="192"/>
        <v>0</v>
      </c>
      <c r="L234" s="489">
        <f t="shared" si="192"/>
        <v>0</v>
      </c>
      <c r="M234" s="160">
        <f t="shared" si="192"/>
        <v>0</v>
      </c>
      <c r="N234" s="160">
        <f>SUM(O234:P234)</f>
        <v>0</v>
      </c>
      <c r="O234" s="498">
        <f t="shared" si="192"/>
        <v>0</v>
      </c>
      <c r="P234" s="499">
        <f t="shared" si="192"/>
        <v>0</v>
      </c>
      <c r="Q234" s="164">
        <f t="shared" si="192"/>
        <v>0</v>
      </c>
      <c r="R234" s="344"/>
      <c r="S234" s="345"/>
    </row>
    <row r="235" s="3" customFormat="1">
      <c r="B235" s="157" t="s">
        <v>174</v>
      </c>
      <c r="C235" s="217" t="s">
        <v>391</v>
      </c>
      <c r="D235" s="357">
        <f>SUM(D236:D240)</f>
        <v>8.9426000000000005</v>
      </c>
      <c r="E235" s="160">
        <f t="shared" si="162"/>
        <v>2.7083907593929046</v>
      </c>
      <c r="F235" s="161">
        <f>SUM(F236:F240)</f>
        <v>0.47711640669350563</v>
      </c>
      <c r="G235" s="162">
        <f>SUM(G236:G240)</f>
        <v>0.12880059711683509</v>
      </c>
      <c r="H235" s="163">
        <f>SUM(H236:H240)</f>
        <v>2.1024737555825639</v>
      </c>
      <c r="I235" s="160">
        <f t="shared" si="156"/>
        <v>4.8524168722831895</v>
      </c>
      <c r="J235" s="161">
        <f t="shared" ref="J235:Q235" si="194">SUM(J236:J240)</f>
        <v>2.2002374120894239</v>
      </c>
      <c r="K235" s="162">
        <f t="shared" si="194"/>
        <v>1.8701844127342793</v>
      </c>
      <c r="L235" s="489">
        <f t="shared" si="194"/>
        <v>0.781995047459486</v>
      </c>
      <c r="M235" s="160">
        <f t="shared" si="194"/>
        <v>0.31257302580607083</v>
      </c>
      <c r="N235" s="160">
        <f>SUM(O235:P235)</f>
        <v>0.38969408996340232</v>
      </c>
      <c r="O235" s="165">
        <f t="shared" ref="O235:P235" si="195">SUM(O236:O240)</f>
        <v>0.38969408996340232</v>
      </c>
      <c r="P235" s="163">
        <f t="shared" si="195"/>
        <v>0</v>
      </c>
      <c r="Q235" s="164">
        <f t="shared" si="194"/>
        <v>0.67952525255443308</v>
      </c>
      <c r="R235" s="344"/>
      <c r="S235" s="345"/>
    </row>
    <row r="236">
      <c r="B236" s="176" t="s">
        <v>536</v>
      </c>
      <c r="C236" s="378" t="s">
        <v>393</v>
      </c>
      <c r="D236" s="354">
        <v>0</v>
      </c>
      <c r="E236" s="219">
        <f t="shared" si="162"/>
        <v>0</v>
      </c>
      <c r="F236" s="222">
        <f t="shared" ref="F236:H240" si="196">IFERROR($D236*F$242/100, 0)</f>
        <v>0</v>
      </c>
      <c r="G236" s="223">
        <f t="shared" si="196"/>
        <v>0</v>
      </c>
      <c r="H236" s="224">
        <f t="shared" si="196"/>
        <v>0</v>
      </c>
      <c r="I236" s="219">
        <f t="shared" si="156"/>
        <v>0</v>
      </c>
      <c r="J236" s="222">
        <f t="shared" ref="J236:Q240" si="197">IFERROR($D236*J$242/100, 0)</f>
        <v>0</v>
      </c>
      <c r="K236" s="223">
        <f t="shared" si="197"/>
        <v>0</v>
      </c>
      <c r="L236" s="363">
        <f t="shared" si="197"/>
        <v>0</v>
      </c>
      <c r="M236" s="219">
        <f t="shared" si="197"/>
        <v>0</v>
      </c>
      <c r="N236" s="219">
        <f>SUM(O236:P236)</f>
        <v>0</v>
      </c>
      <c r="O236" s="226">
        <f t="shared" si="197"/>
        <v>0</v>
      </c>
      <c r="P236" s="224">
        <f t="shared" si="197"/>
        <v>0</v>
      </c>
      <c r="Q236" s="225">
        <f t="shared" si="197"/>
        <v>0</v>
      </c>
      <c r="R236" s="355"/>
      <c r="S236" s="356"/>
    </row>
    <row r="237">
      <c r="B237" s="176" t="s">
        <v>537</v>
      </c>
      <c r="C237" s="378" t="s">
        <v>449</v>
      </c>
      <c r="D237" s="354">
        <v>8.8291000000000004</v>
      </c>
      <c r="E237" s="219">
        <f t="shared" si="162"/>
        <v>2.6740157061431677</v>
      </c>
      <c r="F237" s="222">
        <f t="shared" si="196"/>
        <v>0.4710608174734004</v>
      </c>
      <c r="G237" s="223">
        <f t="shared" si="196"/>
        <v>0.12716585243712664</v>
      </c>
      <c r="H237" s="224">
        <f t="shared" si="196"/>
        <v>2.0757890362326408</v>
      </c>
      <c r="I237" s="219">
        <f t="shared" si="156"/>
        <v>4.7908297147446497</v>
      </c>
      <c r="J237" s="222">
        <f t="shared" si="197"/>
        <v>2.1723118707175466</v>
      </c>
      <c r="K237" s="223">
        <f t="shared" si="197"/>
        <v>1.8464479232518758</v>
      </c>
      <c r="L237" s="363">
        <f t="shared" si="197"/>
        <v>0.77206992077522729</v>
      </c>
      <c r="M237" s="219">
        <f t="shared" si="197"/>
        <v>0.3086058307588822</v>
      </c>
      <c r="N237" s="219">
        <f t="shared" ref="N237:N240" si="198">SUM(O237:P237)</f>
        <v>0.38474806987854487</v>
      </c>
      <c r="O237" s="226">
        <f t="shared" si="197"/>
        <v>0.38474806987854487</v>
      </c>
      <c r="P237" s="224">
        <f t="shared" si="197"/>
        <v>0</v>
      </c>
      <c r="Q237" s="225">
        <f t="shared" si="197"/>
        <v>0.6709006784747551</v>
      </c>
      <c r="R237" s="355"/>
      <c r="S237" s="356"/>
    </row>
    <row r="238">
      <c r="B238" s="275" t="s">
        <v>538</v>
      </c>
      <c r="C238" s="276" t="s">
        <v>397</v>
      </c>
      <c r="D238" s="354">
        <v>0</v>
      </c>
      <c r="E238" s="219">
        <f t="shared" si="162"/>
        <v>0</v>
      </c>
      <c r="F238" s="222">
        <f t="shared" si="196"/>
        <v>0</v>
      </c>
      <c r="G238" s="223">
        <f t="shared" si="196"/>
        <v>0</v>
      </c>
      <c r="H238" s="224">
        <f t="shared" si="196"/>
        <v>0</v>
      </c>
      <c r="I238" s="219">
        <f t="shared" si="156"/>
        <v>0</v>
      </c>
      <c r="J238" s="222">
        <f t="shared" si="197"/>
        <v>0</v>
      </c>
      <c r="K238" s="223">
        <f t="shared" si="197"/>
        <v>0</v>
      </c>
      <c r="L238" s="363">
        <f t="shared" si="197"/>
        <v>0</v>
      </c>
      <c r="M238" s="219">
        <f t="shared" si="197"/>
        <v>0</v>
      </c>
      <c r="N238" s="219">
        <f t="shared" si="198"/>
        <v>0</v>
      </c>
      <c r="O238" s="226">
        <f t="shared" si="197"/>
        <v>0</v>
      </c>
      <c r="P238" s="224">
        <f t="shared" si="197"/>
        <v>0</v>
      </c>
      <c r="Q238" s="225">
        <f t="shared" si="197"/>
        <v>0</v>
      </c>
      <c r="R238" s="355"/>
      <c r="S238" s="356"/>
    </row>
    <row r="239">
      <c r="B239" s="275" t="s">
        <v>539</v>
      </c>
      <c r="C239" s="266" t="s">
        <v>399</v>
      </c>
      <c r="D239" s="362">
        <v>0</v>
      </c>
      <c r="E239" s="229">
        <f t="shared" si="162"/>
        <v>0</v>
      </c>
      <c r="F239" s="230">
        <f t="shared" si="196"/>
        <v>0</v>
      </c>
      <c r="G239" s="231">
        <f t="shared" si="196"/>
        <v>0</v>
      </c>
      <c r="H239" s="232">
        <f t="shared" si="196"/>
        <v>0</v>
      </c>
      <c r="I239" s="229">
        <f t="shared" si="156"/>
        <v>0</v>
      </c>
      <c r="J239" s="230">
        <f t="shared" si="197"/>
        <v>0</v>
      </c>
      <c r="K239" s="231">
        <f t="shared" si="197"/>
        <v>0</v>
      </c>
      <c r="L239" s="500">
        <f t="shared" si="197"/>
        <v>0</v>
      </c>
      <c r="M239" s="229">
        <f t="shared" si="197"/>
        <v>0</v>
      </c>
      <c r="N239" s="219">
        <f t="shared" si="198"/>
        <v>0</v>
      </c>
      <c r="O239" s="234">
        <f t="shared" si="197"/>
        <v>0</v>
      </c>
      <c r="P239" s="232">
        <f t="shared" si="197"/>
        <v>0</v>
      </c>
      <c r="Q239" s="233">
        <f t="shared" si="197"/>
        <v>0</v>
      </c>
      <c r="R239" s="355"/>
      <c r="S239" s="356"/>
    </row>
    <row r="240">
      <c r="B240" s="275" t="s">
        <v>540</v>
      </c>
      <c r="C240" s="266" t="s">
        <v>391</v>
      </c>
      <c r="D240" s="362">
        <v>0.1135</v>
      </c>
      <c r="E240" s="229">
        <f t="shared" si="162"/>
        <v>0.034375053249736616</v>
      </c>
      <c r="F240" s="230">
        <f t="shared" si="196"/>
        <v>0.0060555892201052145</v>
      </c>
      <c r="G240" s="231">
        <f t="shared" si="196"/>
        <v>0.0016347446797084499</v>
      </c>
      <c r="H240" s="232">
        <f t="shared" si="196"/>
        <v>0.026684719349922954</v>
      </c>
      <c r="I240" s="229">
        <f t="shared" si="156"/>
        <v>0.061587157538539349</v>
      </c>
      <c r="J240" s="230">
        <f t="shared" si="197"/>
        <v>0.02792554137187726</v>
      </c>
      <c r="K240" s="231">
        <f t="shared" si="197"/>
        <v>0.023736489482403408</v>
      </c>
      <c r="L240" s="500">
        <f t="shared" si="197"/>
        <v>0.0099251266842586769</v>
      </c>
      <c r="M240" s="229">
        <f t="shared" si="197"/>
        <v>0.0039671950471886295</v>
      </c>
      <c r="N240" s="219">
        <f t="shared" si="198"/>
        <v>0.0049460200848574411</v>
      </c>
      <c r="O240" s="234">
        <f t="shared" si="197"/>
        <v>0.0049460200848574411</v>
      </c>
      <c r="P240" s="232">
        <f t="shared" si="197"/>
        <v>0</v>
      </c>
      <c r="Q240" s="233">
        <f t="shared" si="197"/>
        <v>0.0086245740796779633</v>
      </c>
      <c r="R240" s="355"/>
      <c r="S240" s="356"/>
    </row>
    <row r="241" ht="116.25" customHeight="1">
      <c r="B241" s="129" t="s">
        <v>198</v>
      </c>
      <c r="C241" s="130" t="s">
        <v>541</v>
      </c>
      <c r="D241" s="130" t="s">
        <v>246</v>
      </c>
      <c r="E241" s="131" t="s">
        <v>247</v>
      </c>
      <c r="F241" s="132" t="s">
        <v>248</v>
      </c>
      <c r="G241" s="133" t="s">
        <v>249</v>
      </c>
      <c r="H241" s="134" t="s">
        <v>250</v>
      </c>
      <c r="I241" s="135" t="s">
        <v>251</v>
      </c>
      <c r="J241" s="132" t="s">
        <v>252</v>
      </c>
      <c r="K241" s="133" t="s">
        <v>253</v>
      </c>
      <c r="L241" s="134" t="s">
        <v>254</v>
      </c>
      <c r="M241" s="131" t="s">
        <v>255</v>
      </c>
      <c r="N241" s="135" t="s">
        <v>256</v>
      </c>
      <c r="O241" s="137" t="s">
        <v>257</v>
      </c>
      <c r="P241" s="501" t="s">
        <v>258</v>
      </c>
      <c r="Q241" s="139" t="s">
        <v>456</v>
      </c>
      <c r="R241" s="355"/>
      <c r="S241" s="356"/>
    </row>
    <row r="242" ht="38.25" customHeight="1">
      <c r="B242" s="168" t="s">
        <v>200</v>
      </c>
      <c r="C242" s="378" t="s">
        <v>542</v>
      </c>
      <c r="D242" s="151">
        <f>ROUND((E242+I242+M242+N242+Q242),1)</f>
        <v>100</v>
      </c>
      <c r="E242" s="152">
        <f>SUM(F242:H242)</f>
        <v>30.286390528402304</v>
      </c>
      <c r="F242" s="153">
        <f>IFERROR((F25+F26)/($D$25+$D$26)*100, 0)</f>
        <v>5.3353208987711138</v>
      </c>
      <c r="G242" s="154">
        <f>IFERROR((G25+G26)/($D$25+$D$26)*100, 0)</f>
        <v>1.4403036825625108</v>
      </c>
      <c r="H242" s="155">
        <f>IFERROR((H25+H26)/($D$25+$D$26)*100, 0)</f>
        <v>23.510765947068681</v>
      </c>
      <c r="I242" s="152">
        <f>SUM(J242:L242)</f>
        <v>54.261812809285757</v>
      </c>
      <c r="J242" s="153">
        <f t="shared" ref="J242:Q242" si="199">IFERROR((J25+J26)/($D$25+$D$26)*100, 0)</f>
        <v>24.604001208702432</v>
      </c>
      <c r="K242" s="154">
        <f t="shared" si="199"/>
        <v>20.913206592425908</v>
      </c>
      <c r="L242" s="495">
        <f t="shared" si="199"/>
        <v>8.7446050081574249</v>
      </c>
      <c r="M242" s="152">
        <f t="shared" si="199"/>
        <v>3.4953260327653126</v>
      </c>
      <c r="N242" s="156">
        <f t="shared" si="199"/>
        <v>4.3577269470109616</v>
      </c>
      <c r="O242" s="496">
        <f t="shared" si="199"/>
        <v>4.3577269470109616</v>
      </c>
      <c r="P242" s="155">
        <f t="shared" si="199"/>
        <v>0</v>
      </c>
      <c r="Q242" s="156">
        <f t="shared" si="199"/>
        <v>7.59874368253565</v>
      </c>
      <c r="R242" s="355"/>
      <c r="S242" s="356"/>
    </row>
    <row r="243" ht="33.75" customHeight="1">
      <c r="B243" s="302" t="s">
        <v>202</v>
      </c>
      <c r="C243" s="502" t="s">
        <v>543</v>
      </c>
      <c r="D243" s="503">
        <f>ROUND((E243+I243+M243+N243+Q243),1)</f>
        <v>100</v>
      </c>
      <c r="E243" s="504">
        <f>SUM(F243:H243)</f>
        <v>30.286390528402329</v>
      </c>
      <c r="F243" s="505">
        <v>5.33532089877112</v>
      </c>
      <c r="G243" s="506">
        <v>1.44030368256251</v>
      </c>
      <c r="H243" s="507">
        <v>23.510765947068698</v>
      </c>
      <c r="I243" s="504">
        <f>SUM(J243:L243)</f>
        <v>54.261812809285722</v>
      </c>
      <c r="J243" s="505">
        <v>24.6040012087024</v>
      </c>
      <c r="K243" s="506">
        <v>20.913206592425901</v>
      </c>
      <c r="L243" s="508">
        <v>8.7446050081574196</v>
      </c>
      <c r="M243" s="509">
        <v>3.49532603276531</v>
      </c>
      <c r="N243" s="510">
        <v>4.3577269470109696</v>
      </c>
      <c r="O243" s="511">
        <v>4.3577269470109696</v>
      </c>
      <c r="P243" s="507">
        <v>0</v>
      </c>
      <c r="Q243" s="510">
        <v>7.59874368253565</v>
      </c>
      <c r="R243" s="355"/>
      <c r="S243" s="356"/>
    </row>
    <row r="244">
      <c r="R244" s="356"/>
      <c r="S244" s="356"/>
    </row>
    <row r="245">
      <c r="C245" s="512" t="s">
        <v>544</v>
      </c>
    </row>
    <row r="246">
      <c r="C246" s="513" t="s">
        <v>545</v>
      </c>
    </row>
    <row r="247">
      <c r="C247" s="514" t="s">
        <v>546</v>
      </c>
      <c r="D247" s="515">
        <f>$E$24+$I$24+$M$24+$O$24-$E$51-$I$51-$M$51-$O$51-$E$61-$I$61-$M$61-$O$61-$E$62-$I$62-$M$62-$O$62-$E$63-$I$63-$M$63-$O$63-$E$64-$I$64-$M$64-$O$64-$E$107-$I$107-$M$107-$O$107-$E$114-$I$114-$M$114-$O$114-$E$204-$M$204-$I$204-$O$204-$E$211-$I$211-$M$211-$O$211</f>
        <v>973.39231180914044</v>
      </c>
    </row>
    <row r="248">
      <c r="C248" s="514" t="s">
        <v>547</v>
      </c>
      <c r="D248" s="515">
        <f>$E$24+$I$24+$M$24-$E$51-$I$51-$M$51-$E$61-$I$61-$M$61-$E$62-$I$62-$M$62-$E$63-$I$63-$M$63-$E$64-$I$64-$M$64-$E$107-$I$107-$M$107-$E$114-$I$114-$M$114-$E$204-$M$204-$I$204-$E$211-$I$211-$M$211</f>
        <v>925.99876496147431</v>
      </c>
    </row>
  </sheetData>
  <sheetProtection sheet="1" objects="1" scenarios="1" password="F757"/>
  <mergeCells count="1">
    <mergeCell ref="B8:Q8"/>
  </mergeCells>
  <pageSetup r:id="rId1" orientation="landscape" scale="38" fitToHeight="0"/>
</worksheet>
</file>

<file path=xl/worksheets/sheet5.xml><?xml version="1.0" encoding="utf-8"?>
<worksheet xmlns:r="http://schemas.openxmlformats.org/officeDocument/2006/relationships" xmlns="http://schemas.openxmlformats.org/spreadsheetml/2006/main">
  <sheetPr>
    <pageSetUpPr fitToPage="1"/>
  </sheetPr>
  <sheetViews>
    <sheetView zoomScale="93" zoomScaleNormal="93" workbookViewId="0"/>
  </sheetViews>
  <sheetFormatPr defaultColWidth="9.285156" defaultRowHeight="15"/>
  <cols>
    <col min="1" max="2" width="9.285156" style="516"/>
    <col min="3" max="3" width="51.57031" style="516" customWidth="1"/>
    <col min="4" max="4" width="22.57031" style="517" customWidth="1"/>
    <col min="5" max="5" width="22.71094" style="516" customWidth="1"/>
    <col min="6" max="6" width="35.71094" style="516" customWidth="1"/>
    <col min="7" max="16384" width="9.285156" style="516"/>
  </cols>
  <sheetData>
    <row r="1" ht="15.75">
      <c r="A1" s="518" t="s">
        <v>0</v>
      </c>
      <c r="B1" s="519"/>
      <c r="C1" s="519"/>
      <c r="D1" s="520"/>
      <c r="E1" s="519"/>
    </row>
    <row r="2" ht="15.75">
      <c r="A2" s="518" t="s">
        <v>1</v>
      </c>
      <c r="B2" s="519"/>
      <c r="C2" s="519"/>
      <c r="D2" s="520"/>
      <c r="E2" s="519"/>
    </row>
    <row r="3" ht="15.75">
      <c r="A3" s="519"/>
      <c r="B3" s="519"/>
      <c r="C3" s="519"/>
      <c r="D3" s="520"/>
      <c r="E3" s="519"/>
    </row>
    <row r="4" ht="15.75">
      <c r="A4" s="519"/>
      <c r="B4" s="519"/>
      <c r="C4" s="519"/>
      <c r="D4" s="520"/>
      <c r="E4" s="519"/>
    </row>
    <row r="5" ht="15.75">
      <c r="A5" s="521" t="s">
        <v>548</v>
      </c>
      <c r="B5" s="519"/>
      <c r="C5" s="519"/>
      <c r="D5" s="520"/>
      <c r="E5" s="519"/>
    </row>
    <row r="6" ht="15.75">
      <c r="A6" s="521" t="s">
        <v>549</v>
      </c>
      <c r="B6" s="519"/>
      <c r="C6" s="519"/>
      <c r="D6" s="519"/>
      <c r="E6" s="519"/>
    </row>
    <row r="7" ht="15.75">
      <c r="A7" s="522"/>
      <c r="B7" s="522"/>
      <c r="C7" s="522"/>
      <c r="D7" s="522"/>
      <c r="E7" s="522"/>
    </row>
    <row r="8" ht="15.75">
      <c r="A8" s="519"/>
      <c r="B8" s="519"/>
      <c r="C8" s="519"/>
      <c r="D8" s="520"/>
      <c r="E8" s="519"/>
    </row>
    <row r="9" ht="35.25" customHeight="1">
      <c r="B9" s="9" t="s">
        <v>550</v>
      </c>
      <c r="C9" s="9"/>
      <c r="D9" s="9"/>
      <c r="E9" s="9"/>
    </row>
    <row r="10" ht="24.75" customHeight="1">
      <c r="B10" s="523" t="s">
        <v>4</v>
      </c>
      <c r="C10" s="524" t="s">
        <v>65</v>
      </c>
      <c r="D10" s="525" t="s">
        <v>66</v>
      </c>
      <c r="E10" s="526" t="s">
        <v>67</v>
      </c>
    </row>
    <row r="11" ht="41.25" customHeight="1">
      <c r="B11" s="527" t="s">
        <v>551</v>
      </c>
      <c r="C11" s="528" t="s">
        <v>552</v>
      </c>
      <c r="D11" s="529">
        <v>20317.276000000002</v>
      </c>
      <c r="E11" s="530"/>
    </row>
    <row r="12" ht="46.5" customHeight="1">
      <c r="B12" s="527" t="s">
        <v>69</v>
      </c>
      <c r="C12" s="528" t="s">
        <v>553</v>
      </c>
      <c r="D12" s="531">
        <f>SUM(D13:D14)+D18</f>
        <v>3795.1593617130884</v>
      </c>
      <c r="E12" s="530" t="s">
        <v>554</v>
      </c>
    </row>
    <row r="13" ht="41.25" customHeight="1">
      <c r="B13" s="532" t="s">
        <v>71</v>
      </c>
      <c r="C13" s="533" t="s">
        <v>555</v>
      </c>
      <c r="D13" s="534">
        <f>VAS076_F_Paskirstomasil23IsViso</f>
        <v>938.15606414977742</v>
      </c>
      <c r="E13" s="119" t="s">
        <v>554</v>
      </c>
    </row>
    <row r="14" ht="40.5" customHeight="1">
      <c r="B14" s="65" t="s">
        <v>77</v>
      </c>
      <c r="C14" s="85" t="s">
        <v>556</v>
      </c>
      <c r="D14" s="86">
        <f>VAS076_F_Paskirstomasil24IsViso</f>
        <v>2159.9439319394087</v>
      </c>
      <c r="E14" s="68" t="s">
        <v>554</v>
      </c>
    </row>
    <row r="15" ht="40.5" customHeight="1">
      <c r="B15" s="65" t="s">
        <v>79</v>
      </c>
      <c r="C15" s="85" t="s">
        <v>557</v>
      </c>
      <c r="D15" s="86">
        <f>VAS076_F_Paskirstomasil241NuotekuSurinkimas</f>
        <v>983.77895502333718</v>
      </c>
      <c r="E15" s="68" t="s">
        <v>554</v>
      </c>
    </row>
    <row r="16" ht="36.75" customHeight="1">
      <c r="B16" s="65" t="s">
        <v>87</v>
      </c>
      <c r="C16" s="85" t="s">
        <v>558</v>
      </c>
      <c r="D16" s="86">
        <f>VAS076_F_Paskirstomasil242NuotekuValymas</f>
        <v>594.24885732983182</v>
      </c>
      <c r="E16" s="68" t="s">
        <v>554</v>
      </c>
    </row>
    <row r="17" ht="34.5" customHeight="1">
      <c r="B17" s="65" t="s">
        <v>97</v>
      </c>
      <c r="C17" s="85" t="s">
        <v>559</v>
      </c>
      <c r="D17" s="86">
        <f>VAS076_F_Paskirstomasil243NuotekuDumblo</f>
        <v>581.91611958623992</v>
      </c>
      <c r="E17" s="68" t="s">
        <v>554</v>
      </c>
    </row>
    <row r="18" ht="31.5" customHeight="1">
      <c r="B18" s="69" t="s">
        <v>105</v>
      </c>
      <c r="C18" s="85" t="s">
        <v>560</v>
      </c>
      <c r="D18" s="86">
        <f>VAS076_F_Paskirstomasil25PavirsiniuNuoteku</f>
        <v>697.05936562390275</v>
      </c>
      <c r="E18" s="68" t="s">
        <v>554</v>
      </c>
    </row>
    <row r="19" ht="24">
      <c r="B19" s="61" t="s">
        <v>110</v>
      </c>
      <c r="C19" s="535" t="s">
        <v>561</v>
      </c>
      <c r="D19" s="84">
        <f>SUM(D20:D29)</f>
        <v>16458.803703930284</v>
      </c>
      <c r="E19" s="64"/>
    </row>
    <row r="20">
      <c r="B20" s="65" t="s">
        <v>112</v>
      </c>
      <c r="C20" s="536" t="s">
        <v>562</v>
      </c>
      <c r="D20" s="537">
        <v>14948.616410000001</v>
      </c>
      <c r="E20" s="68"/>
    </row>
    <row r="21" ht="24">
      <c r="B21" s="65" t="s">
        <v>121</v>
      </c>
      <c r="C21" s="536" t="s">
        <v>563</v>
      </c>
      <c r="D21" s="537">
        <v>0</v>
      </c>
      <c r="E21" s="68"/>
    </row>
    <row r="22">
      <c r="B22" s="65" t="s">
        <v>295</v>
      </c>
      <c r="C22" s="536" t="s">
        <v>564</v>
      </c>
      <c r="D22" s="537">
        <v>0</v>
      </c>
      <c r="E22" s="68"/>
    </row>
    <row r="23">
      <c r="B23" s="65" t="s">
        <v>300</v>
      </c>
      <c r="C23" s="536" t="s">
        <v>565</v>
      </c>
      <c r="D23" s="537">
        <v>0</v>
      </c>
      <c r="E23" s="68"/>
    </row>
    <row r="24">
      <c r="B24" s="65" t="s">
        <v>305</v>
      </c>
      <c r="C24" s="536" t="s">
        <v>566</v>
      </c>
      <c r="D24" s="537">
        <v>0</v>
      </c>
      <c r="E24" s="68"/>
    </row>
    <row r="25">
      <c r="B25" s="65" t="s">
        <v>311</v>
      </c>
      <c r="C25" s="536" t="s">
        <v>567</v>
      </c>
      <c r="D25" s="537">
        <v>0</v>
      </c>
      <c r="E25" s="68"/>
    </row>
    <row r="26" ht="24">
      <c r="B26" s="65" t="s">
        <v>315</v>
      </c>
      <c r="C26" s="536" t="s">
        <v>568</v>
      </c>
      <c r="D26" s="537">
        <v>101.351237222541</v>
      </c>
      <c r="E26" s="68"/>
    </row>
    <row r="27">
      <c r="B27" s="65" t="s">
        <v>324</v>
      </c>
      <c r="C27" s="536" t="s">
        <v>569</v>
      </c>
      <c r="D27" s="537">
        <v>185.78100000000001</v>
      </c>
      <c r="E27" s="68"/>
    </row>
    <row r="28" ht="24">
      <c r="B28" s="69" t="s">
        <v>326</v>
      </c>
      <c r="C28" s="538" t="s">
        <v>570</v>
      </c>
      <c r="D28" s="539">
        <v>633.35215000000005</v>
      </c>
      <c r="E28" s="72"/>
    </row>
    <row r="29" ht="24.75">
      <c r="B29" s="540" t="s">
        <v>338</v>
      </c>
      <c r="C29" s="541" t="s">
        <v>571</v>
      </c>
      <c r="D29" s="542">
        <f>D11-D12-D30-D20-D21-D22-D23-D24-D25-D26-D27-D28</f>
        <v>589.70290670773841</v>
      </c>
      <c r="E29" s="126"/>
    </row>
    <row r="30">
      <c r="B30" s="73" t="s">
        <v>130</v>
      </c>
      <c r="C30" s="543" t="s">
        <v>572</v>
      </c>
      <c r="D30" s="544">
        <f>SUM(D31:D33)</f>
        <v>63.312934356631274</v>
      </c>
      <c r="E30" s="68" t="s">
        <v>554</v>
      </c>
    </row>
    <row r="31">
      <c r="B31" s="65" t="s">
        <v>132</v>
      </c>
      <c r="C31" s="536" t="s">
        <v>573</v>
      </c>
      <c r="D31" s="86">
        <f>VAS076_F_Paskirstomasil2Apskaitosveikla1</f>
        <v>28.163867301543295</v>
      </c>
      <c r="E31" s="68" t="s">
        <v>554</v>
      </c>
    </row>
    <row r="32">
      <c r="B32" s="65" t="s">
        <v>134</v>
      </c>
      <c r="C32" s="85" t="s">
        <v>574</v>
      </c>
      <c r="D32" s="86">
        <f>VAS076_F_Paskirstomasil2Kitareguliuoja1</f>
        <v>0</v>
      </c>
      <c r="E32" s="68" t="s">
        <v>554</v>
      </c>
    </row>
    <row r="33">
      <c r="B33" s="69" t="s">
        <v>142</v>
      </c>
      <c r="C33" s="93" t="s">
        <v>575</v>
      </c>
      <c r="D33" s="94">
        <f>VAS076_F_Paskirstomasil27KitosVeiklos</f>
        <v>35.149067055087983</v>
      </c>
      <c r="E33" s="72" t="s">
        <v>554</v>
      </c>
    </row>
    <row r="34" ht="25.5">
      <c r="B34" s="527" t="s">
        <v>576</v>
      </c>
      <c r="C34" s="528" t="s">
        <v>577</v>
      </c>
      <c r="D34" s="529">
        <v>33450.124430000003</v>
      </c>
      <c r="E34" s="530"/>
    </row>
    <row r="35" ht="37.5">
      <c r="B35" s="527" t="s">
        <v>144</v>
      </c>
      <c r="C35" s="528" t="s">
        <v>578</v>
      </c>
      <c r="D35" s="531">
        <f>SUM(D36:D37)+D41</f>
        <v>6280.1415135732695</v>
      </c>
      <c r="E35" s="530" t="s">
        <v>579</v>
      </c>
    </row>
    <row r="36" ht="24">
      <c r="B36" s="532" t="s">
        <v>146</v>
      </c>
      <c r="C36" s="533" t="s">
        <v>580</v>
      </c>
      <c r="D36" s="534">
        <f>VAS075_F_Paskirstomasil13IsViso</f>
        <v>1747.7628697845125</v>
      </c>
      <c r="E36" s="119" t="s">
        <v>579</v>
      </c>
    </row>
    <row r="37" ht="24">
      <c r="B37" s="65" t="s">
        <v>148</v>
      </c>
      <c r="C37" s="85" t="s">
        <v>581</v>
      </c>
      <c r="D37" s="86">
        <f>VAS075_F_Paskirstomasil14IsViso</f>
        <v>3752.8761327414222</v>
      </c>
      <c r="E37" s="68" t="s">
        <v>579</v>
      </c>
    </row>
    <row r="38" ht="24">
      <c r="B38" s="65" t="s">
        <v>582</v>
      </c>
      <c r="C38" s="85" t="s">
        <v>583</v>
      </c>
      <c r="D38" s="86">
        <f>VAS075_F_Paskirstomasil141NuotekuSurinkimas</f>
        <v>1647.7645156461924</v>
      </c>
      <c r="E38" s="68" t="s">
        <v>579</v>
      </c>
    </row>
    <row r="39">
      <c r="B39" s="65" t="s">
        <v>584</v>
      </c>
      <c r="C39" s="85" t="s">
        <v>585</v>
      </c>
      <c r="D39" s="86">
        <f>VAS075_F_Paskirstomasil142NuotekuValymas</f>
        <v>1127.2871059568324</v>
      </c>
      <c r="E39" s="68" t="s">
        <v>579</v>
      </c>
    </row>
    <row r="40" ht="24">
      <c r="B40" s="65" t="s">
        <v>586</v>
      </c>
      <c r="C40" s="85" t="s">
        <v>587</v>
      </c>
      <c r="D40" s="86">
        <f>VAS075_F_Paskirstomasil143NuotekuDumblo</f>
        <v>977.8245111383967</v>
      </c>
      <c r="E40" s="68" t="s">
        <v>579</v>
      </c>
    </row>
    <row r="41" ht="24">
      <c r="B41" s="69" t="s">
        <v>150</v>
      </c>
      <c r="C41" s="85" t="s">
        <v>588</v>
      </c>
      <c r="D41" s="86">
        <f>VAS075_F_Paskirstomasil15PavirsiniuNuoteku</f>
        <v>779.50251104733456</v>
      </c>
      <c r="E41" s="68" t="s">
        <v>579</v>
      </c>
    </row>
    <row r="42" ht="24">
      <c r="B42" s="61" t="s">
        <v>495</v>
      </c>
      <c r="C42" s="535" t="s">
        <v>589</v>
      </c>
      <c r="D42" s="84">
        <f>SUM(D43:D52)</f>
        <v>27067.820590000003</v>
      </c>
      <c r="E42" s="64"/>
    </row>
    <row r="43">
      <c r="B43" s="65" t="s">
        <v>497</v>
      </c>
      <c r="C43" s="536" t="s">
        <v>562</v>
      </c>
      <c r="D43" s="537">
        <v>24752.58581</v>
      </c>
      <c r="E43" s="68"/>
    </row>
    <row r="44" ht="24">
      <c r="B44" s="65" t="s">
        <v>156</v>
      </c>
      <c r="C44" s="536" t="s">
        <v>563</v>
      </c>
      <c r="D44" s="537">
        <v>0</v>
      </c>
      <c r="E44" s="68"/>
    </row>
    <row r="45">
      <c r="B45" s="65" t="s">
        <v>158</v>
      </c>
      <c r="C45" s="536" t="s">
        <v>564</v>
      </c>
      <c r="D45" s="537">
        <v>0</v>
      </c>
      <c r="E45" s="68"/>
    </row>
    <row r="46">
      <c r="B46" s="65" t="s">
        <v>160</v>
      </c>
      <c r="C46" s="536" t="s">
        <v>565</v>
      </c>
      <c r="D46" s="537">
        <v>0</v>
      </c>
      <c r="E46" s="68"/>
    </row>
    <row r="47">
      <c r="B47" s="65" t="s">
        <v>162</v>
      </c>
      <c r="C47" s="536" t="s">
        <v>566</v>
      </c>
      <c r="D47" s="537">
        <v>0</v>
      </c>
      <c r="E47" s="68"/>
    </row>
    <row r="48">
      <c r="B48" s="65" t="s">
        <v>164</v>
      </c>
      <c r="C48" s="536" t="s">
        <v>567</v>
      </c>
      <c r="D48" s="537">
        <v>0</v>
      </c>
      <c r="E48" s="68"/>
    </row>
    <row r="49" ht="24">
      <c r="B49" s="65" t="s">
        <v>166</v>
      </c>
      <c r="C49" s="536" t="s">
        <v>568</v>
      </c>
      <c r="D49" s="537">
        <v>166.67429000000001</v>
      </c>
      <c r="E49" s="68"/>
    </row>
    <row r="50">
      <c r="B50" s="65" t="s">
        <v>168</v>
      </c>
      <c r="C50" s="536" t="s">
        <v>569</v>
      </c>
      <c r="D50" s="537">
        <v>1405.1220800000001</v>
      </c>
      <c r="E50" s="68"/>
    </row>
    <row r="51" ht="24">
      <c r="B51" s="69" t="s">
        <v>170</v>
      </c>
      <c r="C51" s="538" t="s">
        <v>570</v>
      </c>
      <c r="D51" s="539">
        <v>770.87157999999999</v>
      </c>
      <c r="E51" s="72"/>
    </row>
    <row r="52" ht="24.75">
      <c r="B52" s="540" t="s">
        <v>172</v>
      </c>
      <c r="C52" s="541" t="s">
        <v>590</v>
      </c>
      <c r="D52" s="545">
        <f>D34-D35-D53-D43-D44-D45-D46-D47-D48-D49-D50-D51</f>
        <v>-27.433169999997517</v>
      </c>
      <c r="E52" s="126"/>
    </row>
    <row r="53">
      <c r="B53" s="73" t="s">
        <v>198</v>
      </c>
      <c r="C53" s="543" t="s">
        <v>591</v>
      </c>
      <c r="D53" s="544">
        <f>D54+D55+D56</f>
        <v>102.16232642673279</v>
      </c>
      <c r="E53" s="68" t="s">
        <v>579</v>
      </c>
    </row>
    <row r="54">
      <c r="B54" s="65" t="s">
        <v>200</v>
      </c>
      <c r="C54" s="536" t="s">
        <v>592</v>
      </c>
      <c r="D54" s="86">
        <f>VAS075_F_Paskirstomasil1Apskaitosveikla1</f>
        <v>56.914571275536936</v>
      </c>
      <c r="E54" s="68" t="s">
        <v>579</v>
      </c>
    </row>
    <row r="55">
      <c r="B55" s="65" t="s">
        <v>202</v>
      </c>
      <c r="C55" s="85" t="s">
        <v>593</v>
      </c>
      <c r="D55" s="86">
        <f>VAS075_F_Paskirstomasil1Kitareguliuoja1</f>
        <v>0</v>
      </c>
      <c r="E55" s="68" t="s">
        <v>579</v>
      </c>
    </row>
    <row r="56" ht="15.75">
      <c r="B56" s="123" t="s">
        <v>210</v>
      </c>
      <c r="C56" s="124" t="s">
        <v>594</v>
      </c>
      <c r="D56" s="125">
        <f>VAS075_F_Paskirstomasil17KitosVeiklos</f>
        <v>45.247755151195847</v>
      </c>
      <c r="E56" s="126" t="s">
        <v>579</v>
      </c>
    </row>
  </sheetData>
  <sheetProtection sheet="1" objects="1" scenarios="1" password="F757"/>
  <mergeCells count="3">
    <mergeCell ref="B9:E9"/>
    <mergeCell ref="A6:E6"/>
    <mergeCell ref="A7:E7"/>
  </mergeCells>
  <pageSetup r:id="rId1" orientation="portrait" scale="51"/>
</worksheet>
</file>

<file path=xl/worksheets/sheet6.xml><?xml version="1.0" encoding="utf-8"?>
<worksheet xmlns:r="http://schemas.openxmlformats.org/officeDocument/2006/relationships" xmlns="http://schemas.openxmlformats.org/spreadsheetml/2006/main">
  <sheetPr>
    <pageSetUpPr fitToPage="1"/>
  </sheetPr>
  <sheetViews>
    <sheetView zoomScale="90" zoomScaleNormal="90" workbookViewId="0"/>
  </sheetViews>
  <sheetFormatPr defaultColWidth="9.140625" defaultRowHeight="15"/>
  <cols>
    <col min="1" max="2" width="9.140625" style="34"/>
    <col min="3" max="3" width="61.42578" style="34" customWidth="1"/>
    <col min="4" max="4" width="11" style="34" customWidth="1"/>
    <col min="5" max="5" width="11.42578" style="34" customWidth="1"/>
    <col min="6" max="7" width="14.14063" style="34" customWidth="1"/>
    <col min="8" max="8" width="15.14063" style="34" customWidth="1"/>
    <col min="9" max="9" width="11" style="34" customWidth="1"/>
    <col min="10" max="10" width="11.57031" style="34" customWidth="1"/>
    <col min="11" max="11" width="13.42578" style="34" customWidth="1"/>
    <col min="12" max="12" width="12.14063" style="34" customWidth="1"/>
    <col min="13" max="13" width="21" style="34" customWidth="1"/>
    <col min="14" max="16" width="16.28516" style="34" customWidth="1"/>
    <col min="17" max="17" width="23.28516" style="34" customWidth="1"/>
    <col min="18" max="18" width="15.57031" style="34" customWidth="1"/>
    <col min="19" max="16384" width="9.140625" style="34"/>
  </cols>
  <sheetData>
    <row r="1" ht="15.75">
      <c r="A1" s="546" t="s">
        <v>0</v>
      </c>
      <c r="B1" s="547"/>
      <c r="C1" s="547"/>
      <c r="D1" s="547"/>
      <c r="E1" s="547"/>
      <c r="F1" s="547"/>
      <c r="G1" s="547"/>
      <c r="H1" s="547"/>
      <c r="I1" s="547"/>
      <c r="J1" s="547"/>
      <c r="K1" s="547"/>
      <c r="L1" s="547"/>
      <c r="M1" s="547"/>
      <c r="N1" s="547"/>
      <c r="O1" s="547"/>
      <c r="P1" s="547"/>
      <c r="Q1" s="547"/>
    </row>
    <row r="2" ht="15.75">
      <c r="A2" s="546" t="s">
        <v>1</v>
      </c>
      <c r="B2" s="547"/>
      <c r="C2" s="547"/>
      <c r="D2" s="547"/>
      <c r="E2" s="547"/>
      <c r="F2" s="547"/>
      <c r="G2" s="547"/>
      <c r="H2" s="547"/>
      <c r="I2" s="547"/>
      <c r="J2" s="547"/>
      <c r="K2" s="547"/>
      <c r="L2" s="547"/>
      <c r="M2" s="547"/>
      <c r="N2" s="547"/>
      <c r="O2" s="547"/>
      <c r="P2" s="547"/>
      <c r="Q2" s="547"/>
    </row>
    <row r="3" ht="15.75">
      <c r="A3" s="547"/>
      <c r="B3" s="547"/>
      <c r="C3" s="547"/>
      <c r="D3" s="547"/>
      <c r="E3" s="547"/>
      <c r="F3" s="547"/>
      <c r="G3" s="547"/>
      <c r="H3" s="547"/>
      <c r="I3" s="547"/>
      <c r="J3" s="547"/>
      <c r="K3" s="547"/>
      <c r="L3" s="547"/>
      <c r="M3" s="547"/>
      <c r="N3" s="547"/>
      <c r="O3" s="547"/>
      <c r="P3" s="547"/>
      <c r="Q3" s="547"/>
    </row>
    <row r="4" ht="15.75">
      <c r="A4" s="547"/>
      <c r="B4" s="547"/>
      <c r="C4" s="547"/>
      <c r="D4" s="547"/>
      <c r="E4" s="547"/>
      <c r="F4" s="547"/>
      <c r="G4" s="547"/>
      <c r="H4" s="547"/>
      <c r="I4" s="547"/>
      <c r="J4" s="547"/>
      <c r="K4" s="547"/>
      <c r="L4" s="547"/>
      <c r="M4" s="547"/>
      <c r="N4" s="547"/>
      <c r="O4" s="547"/>
      <c r="P4" s="547"/>
      <c r="Q4" s="547"/>
    </row>
    <row r="5" ht="15.75">
      <c r="A5" s="548" t="s">
        <v>595</v>
      </c>
      <c r="B5" s="547"/>
      <c r="C5" s="547"/>
      <c r="D5" s="547"/>
      <c r="E5" s="547"/>
      <c r="F5" s="547"/>
      <c r="G5" s="547"/>
      <c r="H5" s="547"/>
      <c r="I5" s="547"/>
      <c r="J5" s="547"/>
      <c r="K5" s="547"/>
      <c r="L5" s="547"/>
      <c r="M5" s="547"/>
      <c r="N5" s="547"/>
      <c r="O5" s="547"/>
      <c r="P5" s="547"/>
      <c r="Q5" s="547"/>
    </row>
    <row r="6" ht="15.75">
      <c r="A6" s="547"/>
      <c r="B6" s="547"/>
      <c r="C6" s="547"/>
      <c r="D6" s="547"/>
      <c r="E6" s="547"/>
      <c r="F6" s="547"/>
      <c r="G6" s="547"/>
      <c r="H6" s="547"/>
      <c r="I6" s="547"/>
      <c r="J6" s="547"/>
      <c r="K6" s="547"/>
      <c r="L6" s="547"/>
      <c r="M6" s="547"/>
      <c r="N6" s="547"/>
      <c r="O6" s="547"/>
      <c r="P6" s="547"/>
      <c r="Q6" s="547"/>
    </row>
    <row r="8">
      <c r="B8" s="9" t="s">
        <v>596</v>
      </c>
      <c r="C8" s="9"/>
      <c r="D8" s="9"/>
      <c r="E8" s="9"/>
      <c r="F8" s="9"/>
      <c r="G8" s="9"/>
      <c r="H8" s="9"/>
      <c r="I8" s="9"/>
      <c r="J8" s="9"/>
      <c r="K8" s="9"/>
      <c r="L8" s="9"/>
      <c r="M8" s="9"/>
      <c r="N8" s="9"/>
      <c r="O8" s="9"/>
      <c r="P8" s="9"/>
      <c r="Q8" s="9"/>
    </row>
    <row r="9" ht="71.25" customHeight="1">
      <c r="B9" s="549" t="s">
        <v>4</v>
      </c>
      <c r="C9" s="550" t="s">
        <v>597</v>
      </c>
      <c r="D9" s="130" t="s">
        <v>246</v>
      </c>
      <c r="E9" s="131" t="s">
        <v>247</v>
      </c>
      <c r="F9" s="132" t="s">
        <v>248</v>
      </c>
      <c r="G9" s="133" t="s">
        <v>249</v>
      </c>
      <c r="H9" s="134" t="s">
        <v>250</v>
      </c>
      <c r="I9" s="135" t="s">
        <v>251</v>
      </c>
      <c r="J9" s="132" t="s">
        <v>252</v>
      </c>
      <c r="K9" s="133" t="s">
        <v>253</v>
      </c>
      <c r="L9" s="551" t="s">
        <v>254</v>
      </c>
      <c r="M9" s="131" t="s">
        <v>255</v>
      </c>
      <c r="N9" s="135" t="s">
        <v>256</v>
      </c>
      <c r="O9" s="137" t="s">
        <v>257</v>
      </c>
      <c r="P9" s="138" t="s">
        <v>258</v>
      </c>
      <c r="Q9" s="139" t="s">
        <v>259</v>
      </c>
    </row>
    <row r="10" ht="16.5">
      <c r="B10" s="552" t="s">
        <v>69</v>
      </c>
      <c r="C10" s="552" t="s">
        <v>598</v>
      </c>
      <c r="D10" s="141">
        <f t="shared" ref="D10:Q10" si="0">D11+D15+D22+D25+D31+D34</f>
        <v>6382.3038400000014</v>
      </c>
      <c r="E10" s="553">
        <f t="shared" si="0"/>
        <v>1747.7628697845125</v>
      </c>
      <c r="F10" s="554">
        <f t="shared" si="0"/>
        <v>478.04285816953171</v>
      </c>
      <c r="G10" s="555">
        <f t="shared" si="0"/>
        <v>87.207413079022274</v>
      </c>
      <c r="H10" s="556">
        <f t="shared" si="0"/>
        <v>1182.5125985359582</v>
      </c>
      <c r="I10" s="553">
        <f t="shared" si="0"/>
        <v>3752.8761327414222</v>
      </c>
      <c r="J10" s="554">
        <f t="shared" si="0"/>
        <v>1647.7645156461924</v>
      </c>
      <c r="K10" s="555">
        <f t="shared" si="0"/>
        <v>1127.2871059568324</v>
      </c>
      <c r="L10" s="556">
        <f t="shared" si="0"/>
        <v>977.8245111383967</v>
      </c>
      <c r="M10" s="553">
        <f t="shared" si="0"/>
        <v>779.50251104733456</v>
      </c>
      <c r="N10" s="557">
        <f t="shared" si="0"/>
        <v>56.914571275536936</v>
      </c>
      <c r="O10" s="555">
        <f t="shared" si="0"/>
        <v>56.914571275536936</v>
      </c>
      <c r="P10" s="558">
        <f t="shared" si="0"/>
        <v>0</v>
      </c>
      <c r="Q10" s="553">
        <f t="shared" si="0"/>
        <v>45.247755151195847</v>
      </c>
    </row>
    <row r="11">
      <c r="B11" s="559" t="s">
        <v>71</v>
      </c>
      <c r="C11" s="560" t="s">
        <v>8</v>
      </c>
      <c r="D11" s="151">
        <f t="shared" ref="D11:D65" si="1">E11+I11+M11+N11+Q11</f>
        <v>23.475000000000001</v>
      </c>
      <c r="E11" s="152">
        <f t="shared" ref="E11:E37" si="2">SUM(F11:H11)</f>
        <v>0</v>
      </c>
      <c r="F11" s="153">
        <f>SUM(F12:F14)</f>
        <v>0</v>
      </c>
      <c r="G11" s="154">
        <f>SUM(G12:G14)</f>
        <v>0</v>
      </c>
      <c r="H11" s="495">
        <f>SUM(H12:H14)</f>
        <v>0</v>
      </c>
      <c r="I11" s="152">
        <f t="shared" ref="I11:I37" si="3">SUM(J11:L11)</f>
        <v>23.475000000000001</v>
      </c>
      <c r="J11" s="153">
        <f t="shared" ref="J11:Q11" si="4">SUM(J12:J14)</f>
        <v>0</v>
      </c>
      <c r="K11" s="154">
        <f t="shared" si="4"/>
        <v>23.475000000000001</v>
      </c>
      <c r="L11" s="495">
        <f t="shared" si="4"/>
        <v>0</v>
      </c>
      <c r="M11" s="152">
        <f t="shared" si="4"/>
        <v>0</v>
      </c>
      <c r="N11" s="156">
        <f t="shared" ref="N11:N37" si="5">SUM(O11:P11)</f>
        <v>0</v>
      </c>
      <c r="O11" s="154">
        <f t="shared" si="4"/>
        <v>0</v>
      </c>
      <c r="P11" s="155">
        <f t="shared" si="4"/>
        <v>0</v>
      </c>
      <c r="Q11" s="152">
        <f t="shared" si="4"/>
        <v>0</v>
      </c>
    </row>
    <row r="12">
      <c r="B12" s="561" t="s">
        <v>73</v>
      </c>
      <c r="C12" s="562" t="s">
        <v>10</v>
      </c>
      <c r="D12" s="151">
        <f t="shared" si="1"/>
        <v>23.475000000000001</v>
      </c>
      <c r="E12" s="152">
        <f t="shared" si="2"/>
        <v>0</v>
      </c>
      <c r="F12" s="380">
        <f t="shared" ref="F12:H14" si="6">SUM(F40,F68,F118)</f>
        <v>0</v>
      </c>
      <c r="G12" s="381">
        <f t="shared" si="6"/>
        <v>0</v>
      </c>
      <c r="H12" s="381">
        <f t="shared" si="6"/>
        <v>0</v>
      </c>
      <c r="I12" s="152">
        <f t="shared" si="3"/>
        <v>23.475000000000001</v>
      </c>
      <c r="J12" s="222">
        <f t="shared" ref="J12:M14" si="7">SUM(J40,J68,J118)</f>
        <v>0</v>
      </c>
      <c r="K12" s="223">
        <f t="shared" si="7"/>
        <v>23.475000000000001</v>
      </c>
      <c r="L12" s="363">
        <f t="shared" si="7"/>
        <v>0</v>
      </c>
      <c r="M12" s="219">
        <f t="shared" si="7"/>
        <v>0</v>
      </c>
      <c r="N12" s="156">
        <f t="shared" si="5"/>
        <v>0</v>
      </c>
      <c r="O12" s="223">
        <f t="shared" ref="O12:Q14" si="8">SUM(O40,O68,O118)</f>
        <v>0</v>
      </c>
      <c r="P12" s="223">
        <f t="shared" si="8"/>
        <v>0</v>
      </c>
      <c r="Q12" s="219">
        <f t="shared" si="8"/>
        <v>0</v>
      </c>
    </row>
    <row r="13">
      <c r="B13" s="561" t="s">
        <v>75</v>
      </c>
      <c r="C13" s="562" t="s">
        <v>11</v>
      </c>
      <c r="D13" s="151">
        <f t="shared" si="1"/>
        <v>0</v>
      </c>
      <c r="E13" s="152">
        <f t="shared" si="2"/>
        <v>0</v>
      </c>
      <c r="F13" s="380">
        <f t="shared" si="6"/>
        <v>0</v>
      </c>
      <c r="G13" s="381">
        <f t="shared" si="6"/>
        <v>0</v>
      </c>
      <c r="H13" s="381">
        <f t="shared" si="6"/>
        <v>0</v>
      </c>
      <c r="I13" s="152">
        <f t="shared" si="3"/>
        <v>0</v>
      </c>
      <c r="J13" s="222">
        <f t="shared" si="7"/>
        <v>0</v>
      </c>
      <c r="K13" s="223">
        <f t="shared" si="7"/>
        <v>0</v>
      </c>
      <c r="L13" s="363">
        <f t="shared" si="7"/>
        <v>0</v>
      </c>
      <c r="M13" s="219">
        <f t="shared" si="7"/>
        <v>0</v>
      </c>
      <c r="N13" s="156">
        <f t="shared" si="5"/>
        <v>0</v>
      </c>
      <c r="O13" s="223">
        <f t="shared" si="8"/>
        <v>0</v>
      </c>
      <c r="P13" s="223">
        <f t="shared" si="8"/>
        <v>0</v>
      </c>
      <c r="Q13" s="326">
        <f t="shared" si="8"/>
        <v>0</v>
      </c>
    </row>
    <row r="14">
      <c r="B14" s="561" t="s">
        <v>599</v>
      </c>
      <c r="C14" s="562" t="s">
        <v>13</v>
      </c>
      <c r="D14" s="151">
        <f t="shared" si="1"/>
        <v>0</v>
      </c>
      <c r="E14" s="152">
        <f t="shared" si="2"/>
        <v>0</v>
      </c>
      <c r="F14" s="380">
        <f t="shared" si="6"/>
        <v>0</v>
      </c>
      <c r="G14" s="381">
        <f t="shared" si="6"/>
        <v>0</v>
      </c>
      <c r="H14" s="381">
        <f t="shared" si="6"/>
        <v>0</v>
      </c>
      <c r="I14" s="152">
        <f t="shared" si="3"/>
        <v>0</v>
      </c>
      <c r="J14" s="222">
        <f t="shared" si="7"/>
        <v>0</v>
      </c>
      <c r="K14" s="223">
        <f t="shared" si="7"/>
        <v>0</v>
      </c>
      <c r="L14" s="363">
        <f t="shared" si="7"/>
        <v>0</v>
      </c>
      <c r="M14" s="219">
        <f t="shared" si="7"/>
        <v>0</v>
      </c>
      <c r="N14" s="156">
        <f t="shared" si="5"/>
        <v>0</v>
      </c>
      <c r="O14" s="223">
        <f t="shared" si="8"/>
        <v>0</v>
      </c>
      <c r="P14" s="223">
        <f t="shared" si="8"/>
        <v>0</v>
      </c>
      <c r="Q14" s="326">
        <f t="shared" si="8"/>
        <v>0</v>
      </c>
    </row>
    <row r="15">
      <c r="B15" s="559" t="s">
        <v>77</v>
      </c>
      <c r="C15" s="563" t="s">
        <v>15</v>
      </c>
      <c r="D15" s="151">
        <f t="shared" si="1"/>
        <v>5997.4394100000009</v>
      </c>
      <c r="E15" s="152">
        <f t="shared" si="2"/>
        <v>1670.2781896722076</v>
      </c>
      <c r="F15" s="153">
        <f>SUM(F16:F21)</f>
        <v>446.3935881985833</v>
      </c>
      <c r="G15" s="154">
        <f>SUM(G16:G21)</f>
        <v>79.668005189245036</v>
      </c>
      <c r="H15" s="495">
        <f>SUM(H16:H21)</f>
        <v>1144.2165962843792</v>
      </c>
      <c r="I15" s="152">
        <f t="shared" si="3"/>
        <v>3550.077304492891</v>
      </c>
      <c r="J15" s="349">
        <f>SUM(J16:J21)</f>
        <v>1572.02021288879</v>
      </c>
      <c r="K15" s="350">
        <f>SUM(K16:K21)</f>
        <v>1042.4619790293773</v>
      </c>
      <c r="L15" s="564">
        <f>SUM(L16:L21)</f>
        <v>935.59511257472354</v>
      </c>
      <c r="M15" s="348">
        <f>SUM(M16:M21)</f>
        <v>775.57297696133571</v>
      </c>
      <c r="N15" s="156">
        <f t="shared" si="5"/>
        <v>0.50543280520373413</v>
      </c>
      <c r="O15" s="350">
        <f>SUM(O16:O21)</f>
        <v>0.50543280520373413</v>
      </c>
      <c r="P15" s="350">
        <f>SUM(P16:P21)</f>
        <v>0</v>
      </c>
      <c r="Q15" s="152">
        <f>SUM(Q16:Q21)</f>
        <v>1.0055060683634374</v>
      </c>
    </row>
    <row r="16">
      <c r="B16" s="561" t="s">
        <v>79</v>
      </c>
      <c r="C16" s="562" t="s">
        <v>17</v>
      </c>
      <c r="D16" s="151">
        <f t="shared" si="1"/>
        <v>1305.36519</v>
      </c>
      <c r="E16" s="152">
        <f t="shared" si="2"/>
        <v>137.40284076643505</v>
      </c>
      <c r="F16" s="380">
        <f t="shared" ref="F16:H18" si="9">SUM(F44,F72,F122)</f>
        <v>54.358187629422865</v>
      </c>
      <c r="G16" s="381">
        <f t="shared" si="9"/>
        <v>31.695986415021217</v>
      </c>
      <c r="H16" s="381">
        <f t="shared" si="9"/>
        <v>51.348666721990973</v>
      </c>
      <c r="I16" s="152">
        <f t="shared" si="3"/>
        <v>1161.2839179939128</v>
      </c>
      <c r="J16" s="222">
        <f t="shared" ref="J16:M20" si="10">SUM(J44,J72,J122)</f>
        <v>79.508734700816234</v>
      </c>
      <c r="K16" s="223">
        <f t="shared" si="10"/>
        <v>362.86403619687536</v>
      </c>
      <c r="L16" s="363">
        <f t="shared" si="10"/>
        <v>718.91114709622138</v>
      </c>
      <c r="M16" s="219">
        <f t="shared" si="10"/>
        <v>5.3264854576656591</v>
      </c>
      <c r="N16" s="156">
        <f t="shared" si="5"/>
        <v>0.45224711669472195</v>
      </c>
      <c r="O16" s="223">
        <f t="shared" ref="O16:Q17" si="11">SUM(O44,O72,O122)</f>
        <v>0.45224711669472195</v>
      </c>
      <c r="P16" s="223">
        <f t="shared" si="11"/>
        <v>0</v>
      </c>
      <c r="Q16" s="326">
        <f t="shared" si="11"/>
        <v>0.89969866529164289</v>
      </c>
    </row>
    <row r="17">
      <c r="B17" s="561" t="s">
        <v>87</v>
      </c>
      <c r="C17" s="562" t="s">
        <v>600</v>
      </c>
      <c r="D17" s="151">
        <f t="shared" si="1"/>
        <v>91.122770000000003</v>
      </c>
      <c r="E17" s="152">
        <f t="shared" si="2"/>
        <v>35.986069999999998</v>
      </c>
      <c r="F17" s="380">
        <f t="shared" si="9"/>
        <v>33</v>
      </c>
      <c r="G17" s="381">
        <f t="shared" si="9"/>
        <v>0</v>
      </c>
      <c r="H17" s="381">
        <f t="shared" si="9"/>
        <v>2.9860699999999998</v>
      </c>
      <c r="I17" s="152">
        <f t="shared" si="3"/>
        <v>55.136699999999998</v>
      </c>
      <c r="J17" s="222">
        <f t="shared" si="10"/>
        <v>0</v>
      </c>
      <c r="K17" s="223">
        <f t="shared" si="10"/>
        <v>55.136699999999998</v>
      </c>
      <c r="L17" s="363">
        <f t="shared" si="10"/>
        <v>0</v>
      </c>
      <c r="M17" s="219">
        <f t="shared" si="10"/>
        <v>0</v>
      </c>
      <c r="N17" s="156">
        <f t="shared" si="5"/>
        <v>0</v>
      </c>
      <c r="O17" s="223">
        <f t="shared" si="11"/>
        <v>0</v>
      </c>
      <c r="P17" s="223">
        <f t="shared" si="11"/>
        <v>0</v>
      </c>
      <c r="Q17" s="326">
        <f t="shared" si="11"/>
        <v>0</v>
      </c>
    </row>
    <row r="18">
      <c r="B18" s="561" t="s">
        <v>97</v>
      </c>
      <c r="C18" s="562" t="s">
        <v>23</v>
      </c>
      <c r="D18" s="151">
        <f t="shared" si="1"/>
        <v>3294.9513442661305</v>
      </c>
      <c r="E18" s="152">
        <f t="shared" si="2"/>
        <v>1083.84309426613</v>
      </c>
      <c r="F18" s="380">
        <f t="shared" si="9"/>
        <v>0</v>
      </c>
      <c r="G18" s="381">
        <f t="shared" si="9"/>
        <v>0</v>
      </c>
      <c r="H18" s="381">
        <f t="shared" si="9"/>
        <v>1083.84309426613</v>
      </c>
      <c r="I18" s="152">
        <f t="shared" si="3"/>
        <v>1441.4881700000001</v>
      </c>
      <c r="J18" s="222">
        <f t="shared" si="10"/>
        <v>1441.4881700000001</v>
      </c>
      <c r="K18" s="223">
        <f t="shared" si="10"/>
        <v>0</v>
      </c>
      <c r="L18" s="363">
        <f t="shared" si="10"/>
        <v>0</v>
      </c>
      <c r="M18" s="219">
        <f t="shared" si="10"/>
        <v>769.62008000000003</v>
      </c>
      <c r="N18" s="156">
        <f t="shared" si="5"/>
        <v>0</v>
      </c>
      <c r="O18" s="223">
        <f t="shared" ref="O18:P18" si="12">SUM(O46,O74,O124)</f>
        <v>0</v>
      </c>
      <c r="P18" s="223">
        <f t="shared" si="12"/>
        <v>0</v>
      </c>
      <c r="Q18" s="326">
        <f>SUM(Q46,Q74,Q124)</f>
        <v>0</v>
      </c>
    </row>
    <row r="19">
      <c r="B19" s="561" t="s">
        <v>601</v>
      </c>
      <c r="C19" s="562" t="s">
        <v>25</v>
      </c>
      <c r="D19" s="151">
        <f t="shared" si="1"/>
        <v>0</v>
      </c>
      <c r="E19" s="152">
        <f t="shared" si="2"/>
        <v>0</v>
      </c>
      <c r="F19" s="222">
        <f>SUM(F47,F75,F125)</f>
        <v>0</v>
      </c>
      <c r="G19" s="226">
        <f>SUM(G47,G75,G125)</f>
        <v>0</v>
      </c>
      <c r="H19" s="383">
        <f>SUM(H47,H75,H125)</f>
        <v>0</v>
      </c>
      <c r="I19" s="152">
        <f t="shared" si="3"/>
        <v>0</v>
      </c>
      <c r="J19" s="222">
        <f>SUM(J47,J75,J125)</f>
        <v>0</v>
      </c>
      <c r="K19" s="226">
        <f t="shared" si="10"/>
        <v>0</v>
      </c>
      <c r="L19" s="226">
        <f t="shared" si="10"/>
        <v>0</v>
      </c>
      <c r="M19" s="219">
        <f>SUM(M47,M75,M125)</f>
        <v>0</v>
      </c>
      <c r="N19" s="156">
        <f t="shared" si="5"/>
        <v>0</v>
      </c>
      <c r="O19" s="223">
        <f>SUM(O47,O75,O125)</f>
        <v>0</v>
      </c>
      <c r="P19" s="223">
        <f>SUM(P47,P75,P125)</f>
        <v>0</v>
      </c>
      <c r="Q19" s="326">
        <f>SUM(Q47,Q75,Q125)</f>
        <v>0</v>
      </c>
    </row>
    <row r="20">
      <c r="B20" s="561" t="s">
        <v>602</v>
      </c>
      <c r="C20" s="562" t="s">
        <v>27</v>
      </c>
      <c r="D20" s="151">
        <f t="shared" si="1"/>
        <v>0</v>
      </c>
      <c r="E20" s="152">
        <f t="shared" si="2"/>
        <v>0</v>
      </c>
      <c r="F20" s="380">
        <f>SUM(F48,F76,F126)</f>
        <v>0</v>
      </c>
      <c r="G20" s="383">
        <f t="shared" ref="G20:H20" si="13">SUM(G48,G76,G126)</f>
        <v>0</v>
      </c>
      <c r="H20" s="383">
        <f t="shared" si="13"/>
        <v>0</v>
      </c>
      <c r="I20" s="152">
        <f t="shared" si="3"/>
        <v>0</v>
      </c>
      <c r="J20" s="222">
        <f>SUM(J48,J76,J126)</f>
        <v>0</v>
      </c>
      <c r="K20" s="226">
        <f t="shared" si="10"/>
        <v>0</v>
      </c>
      <c r="L20" s="226">
        <f t="shared" si="10"/>
        <v>0</v>
      </c>
      <c r="M20" s="221">
        <f t="shared" si="10"/>
        <v>0</v>
      </c>
      <c r="N20" s="348">
        <f t="shared" si="5"/>
        <v>0</v>
      </c>
      <c r="O20" s="223">
        <f>SUM(O48,O76,O126)</f>
        <v>0</v>
      </c>
      <c r="P20" s="224">
        <f t="shared" ref="P20:Q20" si="14">SUM(P48,P76,P126)</f>
        <v>0</v>
      </c>
      <c r="Q20" s="219">
        <f t="shared" si="14"/>
        <v>0</v>
      </c>
    </row>
    <row r="21" ht="38.25">
      <c r="B21" s="561" t="s">
        <v>603</v>
      </c>
      <c r="C21" s="562" t="s">
        <v>604</v>
      </c>
      <c r="D21" s="151">
        <f t="shared" si="1"/>
        <v>1306.0001057338714</v>
      </c>
      <c r="E21" s="152">
        <f t="shared" si="2"/>
        <v>413.04618463964243</v>
      </c>
      <c r="F21" s="380">
        <f t="shared" ref="F21:H21" si="15">SUM(F49,F77,F127)</f>
        <v>359.03540056916046</v>
      </c>
      <c r="G21" s="381">
        <f t="shared" si="15"/>
        <v>47.972018774223827</v>
      </c>
      <c r="H21" s="381">
        <f t="shared" si="15"/>
        <v>6.0387652962581342</v>
      </c>
      <c r="I21" s="152">
        <f t="shared" si="3"/>
        <v>892.16851649897785</v>
      </c>
      <c r="J21" s="222">
        <f t="shared" ref="J21:Q21" si="16">SUM(J49,J77,J127)</f>
        <v>51.023308187973797</v>
      </c>
      <c r="K21" s="223">
        <f t="shared" si="16"/>
        <v>624.46124283250185</v>
      </c>
      <c r="L21" s="363">
        <f t="shared" si="16"/>
        <v>216.6839654785021</v>
      </c>
      <c r="M21" s="219">
        <f t="shared" si="16"/>
        <v>0.62641150367005749</v>
      </c>
      <c r="N21" s="156">
        <f t="shared" si="5"/>
        <v>0.053185688509012133</v>
      </c>
      <c r="O21" s="223">
        <f t="shared" si="16"/>
        <v>0.053185688509012133</v>
      </c>
      <c r="P21" s="223">
        <f t="shared" si="16"/>
        <v>0</v>
      </c>
      <c r="Q21" s="326">
        <f t="shared" si="16"/>
        <v>0.10580740307179441</v>
      </c>
    </row>
    <row r="22">
      <c r="B22" s="559" t="s">
        <v>105</v>
      </c>
      <c r="C22" s="565" t="s">
        <v>31</v>
      </c>
      <c r="D22" s="151">
        <f t="shared" si="1"/>
        <v>89.208489999999998</v>
      </c>
      <c r="E22" s="152">
        <f t="shared" si="2"/>
        <v>30.653201867443823</v>
      </c>
      <c r="F22" s="153">
        <f>SUM(F23:F24)</f>
        <v>26.661824283010642</v>
      </c>
      <c r="G22" s="154">
        <f>SUM(G23:G24)</f>
        <v>1.1364703779685814</v>
      </c>
      <c r="H22" s="495">
        <f>SUM(H23:H24)</f>
        <v>2.8549072064645986</v>
      </c>
      <c r="I22" s="152">
        <f t="shared" si="3"/>
        <v>58.237861635396655</v>
      </c>
      <c r="J22" s="349">
        <f t="shared" ref="J22:Q22" si="17">SUM(J23:J24)</f>
        <v>23.577221438122763</v>
      </c>
      <c r="K22" s="350">
        <f t="shared" si="17"/>
        <v>34.234523492844595</v>
      </c>
      <c r="L22" s="564">
        <f t="shared" si="17"/>
        <v>0.42611670442930083</v>
      </c>
      <c r="M22" s="348">
        <f t="shared" si="17"/>
        <v>0.25316838046625029</v>
      </c>
      <c r="N22" s="156">
        <f t="shared" si="5"/>
        <v>0.021495350173041022</v>
      </c>
      <c r="O22" s="350">
        <f t="shared" si="17"/>
        <v>0.021495350173041022</v>
      </c>
      <c r="P22" s="350">
        <f t="shared" si="17"/>
        <v>0</v>
      </c>
      <c r="Q22" s="152">
        <f t="shared" si="17"/>
        <v>0.042762766520225329</v>
      </c>
    </row>
    <row r="23" ht="51">
      <c r="B23" s="561" t="s">
        <v>107</v>
      </c>
      <c r="C23" s="566" t="s">
        <v>33</v>
      </c>
      <c r="D23" s="151">
        <f t="shared" si="1"/>
        <v>85.78994999999999</v>
      </c>
      <c r="E23" s="152">
        <f t="shared" si="2"/>
        <v>30.653201867443823</v>
      </c>
      <c r="F23" s="380">
        <f t="shared" ref="F23:H23" si="18">SUM(F51,F79,F129)</f>
        <v>26.661824283010642</v>
      </c>
      <c r="G23" s="381">
        <f t="shared" si="18"/>
        <v>1.1364703779685814</v>
      </c>
      <c r="H23" s="381">
        <f t="shared" si="18"/>
        <v>2.8549072064645986</v>
      </c>
      <c r="I23" s="152">
        <f t="shared" si="3"/>
        <v>54.819321635396655</v>
      </c>
      <c r="J23" s="222">
        <f t="shared" ref="J23:Q23" si="19">SUM(J51,J79,J129)</f>
        <v>20.158681438122763</v>
      </c>
      <c r="K23" s="223">
        <f t="shared" si="19"/>
        <v>34.234523492844595</v>
      </c>
      <c r="L23" s="363">
        <f t="shared" si="19"/>
        <v>0.42611670442930083</v>
      </c>
      <c r="M23" s="219">
        <f t="shared" si="19"/>
        <v>0.25316838046625029</v>
      </c>
      <c r="N23" s="156">
        <f t="shared" si="5"/>
        <v>0.021495350173041022</v>
      </c>
      <c r="O23" s="223">
        <f t="shared" si="19"/>
        <v>0.021495350173041022</v>
      </c>
      <c r="P23" s="223">
        <f t="shared" si="19"/>
        <v>0</v>
      </c>
      <c r="Q23" s="326">
        <f t="shared" si="19"/>
        <v>0.042762766520225329</v>
      </c>
    </row>
    <row r="24">
      <c r="B24" s="561" t="s">
        <v>109</v>
      </c>
      <c r="C24" s="566" t="s">
        <v>35</v>
      </c>
      <c r="D24" s="151">
        <f t="shared" si="1"/>
        <v>3.4185400000000001</v>
      </c>
      <c r="E24" s="152">
        <f t="shared" si="2"/>
        <v>0</v>
      </c>
      <c r="F24" s="380">
        <f t="shared" ref="F24:H24" si="20">SUM(F52,F80)</f>
        <v>0</v>
      </c>
      <c r="G24" s="381">
        <f t="shared" si="20"/>
        <v>0</v>
      </c>
      <c r="H24" s="381">
        <f t="shared" si="20"/>
        <v>0</v>
      </c>
      <c r="I24" s="152">
        <f t="shared" si="3"/>
        <v>3.4185400000000001</v>
      </c>
      <c r="J24" s="222">
        <f t="shared" ref="J24:Q24" si="21">SUM(J52,J80)</f>
        <v>3.4185400000000001</v>
      </c>
      <c r="K24" s="223">
        <f t="shared" si="21"/>
        <v>0</v>
      </c>
      <c r="L24" s="363">
        <f t="shared" si="21"/>
        <v>0</v>
      </c>
      <c r="M24" s="219">
        <f t="shared" si="21"/>
        <v>0</v>
      </c>
      <c r="N24" s="156">
        <f t="shared" si="5"/>
        <v>0</v>
      </c>
      <c r="O24" s="223">
        <f t="shared" si="21"/>
        <v>0</v>
      </c>
      <c r="P24" s="223">
        <f t="shared" si="21"/>
        <v>0</v>
      </c>
      <c r="Q24" s="326">
        <f t="shared" si="21"/>
        <v>0</v>
      </c>
    </row>
    <row r="25">
      <c r="B25" s="559" t="s">
        <v>265</v>
      </c>
      <c r="C25" s="565" t="s">
        <v>37</v>
      </c>
      <c r="D25" s="151">
        <f t="shared" si="1"/>
        <v>63.157550000000199</v>
      </c>
      <c r="E25" s="152">
        <f t="shared" si="2"/>
        <v>0</v>
      </c>
      <c r="F25" s="153">
        <f>SUM(F26:F30)</f>
        <v>0</v>
      </c>
      <c r="G25" s="154">
        <f>SUM(G26:G30)</f>
        <v>0</v>
      </c>
      <c r="H25" s="495">
        <f>SUM(H26:H30)</f>
        <v>0</v>
      </c>
      <c r="I25" s="152">
        <f t="shared" si="3"/>
        <v>6.503540000000001</v>
      </c>
      <c r="J25" s="349">
        <f t="shared" ref="J25:Q25" si="22">SUM(J26:J30)</f>
        <v>1.1000000000000001</v>
      </c>
      <c r="K25" s="350">
        <f t="shared" si="22"/>
        <v>4.8150000000000004</v>
      </c>
      <c r="L25" s="564">
        <f t="shared" si="22"/>
        <v>0.58853999999999995</v>
      </c>
      <c r="M25" s="348">
        <f t="shared" si="22"/>
        <v>0</v>
      </c>
      <c r="N25" s="156">
        <f t="shared" si="5"/>
        <v>56.075500000000197</v>
      </c>
      <c r="O25" s="350">
        <f t="shared" si="22"/>
        <v>56.075500000000197</v>
      </c>
      <c r="P25" s="350">
        <f t="shared" si="22"/>
        <v>0</v>
      </c>
      <c r="Q25" s="152">
        <f t="shared" si="22"/>
        <v>0.57850999999999997</v>
      </c>
    </row>
    <row r="26">
      <c r="B26" s="561" t="s">
        <v>605</v>
      </c>
      <c r="C26" s="566" t="s">
        <v>39</v>
      </c>
      <c r="D26" s="151">
        <f t="shared" si="1"/>
        <v>56.075500000000197</v>
      </c>
      <c r="E26" s="149">
        <f t="shared" si="2"/>
        <v>0</v>
      </c>
      <c r="F26" s="567">
        <f>SUM(F54,F82,F131)</f>
        <v>0</v>
      </c>
      <c r="G26" s="568">
        <f>SUM(G54,G82,G131)</f>
        <v>0</v>
      </c>
      <c r="H26" s="568">
        <f>SUM(H54,H82,H131)</f>
        <v>0</v>
      </c>
      <c r="I26" s="149">
        <f t="shared" si="3"/>
        <v>0</v>
      </c>
      <c r="J26" s="483">
        <f>SUM(J54,J82,J131)</f>
        <v>0</v>
      </c>
      <c r="K26" s="484">
        <f>SUM(K54,K82,K131)</f>
        <v>0</v>
      </c>
      <c r="L26" s="486">
        <f>SUM(L54,L82,L131)</f>
        <v>0</v>
      </c>
      <c r="M26" s="334">
        <f>SUM(M54,M82,M131)</f>
        <v>0</v>
      </c>
      <c r="N26" s="569">
        <f t="shared" si="5"/>
        <v>56.075500000000197</v>
      </c>
      <c r="O26" s="484">
        <f>SUM(O54,O82,O131)</f>
        <v>56.075500000000197</v>
      </c>
      <c r="P26" s="484">
        <f>SUM(P54,P82,P131)</f>
        <v>0</v>
      </c>
      <c r="Q26" s="323">
        <f>SUM(Q54,Q82,Q131)</f>
        <v>0</v>
      </c>
    </row>
    <row r="27">
      <c r="B27" s="561" t="s">
        <v>606</v>
      </c>
      <c r="C27" s="570" t="s">
        <v>42</v>
      </c>
      <c r="D27" s="151">
        <f t="shared" ref="D27:D29" si="23">E27+I27+M27+N27+Q27</f>
        <v>0</v>
      </c>
      <c r="E27" s="149">
        <f t="shared" ref="E27:E29" si="24">SUM(F27:H27)</f>
        <v>0</v>
      </c>
      <c r="F27" s="483">
        <f>SUM(F55,F83,F132)</f>
        <v>0</v>
      </c>
      <c r="G27" s="484">
        <f t="shared" ref="G27:G29" si="25">SUM(G55,G83,G132)</f>
        <v>0</v>
      </c>
      <c r="H27" s="571">
        <f>SUM(H55,H83,H132)</f>
        <v>0</v>
      </c>
      <c r="I27" s="149">
        <f t="shared" ref="I27:I29" si="26">SUM(J27:L27)</f>
        <v>0</v>
      </c>
      <c r="J27" s="483">
        <f>SUM(J55,J83,J132)</f>
        <v>0</v>
      </c>
      <c r="K27" s="484">
        <f t="shared" ref="K27:M29" si="27">SUM(K55,K83,K132)</f>
        <v>0</v>
      </c>
      <c r="L27" s="487">
        <f t="shared" si="27"/>
        <v>0</v>
      </c>
      <c r="M27" s="334">
        <f t="shared" si="27"/>
        <v>0</v>
      </c>
      <c r="N27" s="569">
        <f t="shared" ref="N27:N29" si="28">SUM(O27:P27)</f>
        <v>0</v>
      </c>
      <c r="O27" s="484">
        <f t="shared" ref="O27:Q29" si="29">SUM(O55,O83,O132)</f>
        <v>0</v>
      </c>
      <c r="P27" s="485">
        <f t="shared" si="29"/>
        <v>0</v>
      </c>
      <c r="Q27" s="334">
        <f t="shared" si="29"/>
        <v>0</v>
      </c>
    </row>
    <row r="28">
      <c r="B28" s="561" t="s">
        <v>607</v>
      </c>
      <c r="C28" s="570" t="s">
        <v>45</v>
      </c>
      <c r="D28" s="151">
        <f t="shared" si="23"/>
        <v>0</v>
      </c>
      <c r="E28" s="149">
        <f t="shared" si="24"/>
        <v>0</v>
      </c>
      <c r="F28" s="567">
        <f>SUM(F56,F84,F133)</f>
        <v>0</v>
      </c>
      <c r="G28" s="568">
        <f t="shared" si="25"/>
        <v>0</v>
      </c>
      <c r="H28" s="571">
        <f>SUM(H56,H84,H133)</f>
        <v>0</v>
      </c>
      <c r="I28" s="149">
        <f t="shared" si="26"/>
        <v>0</v>
      </c>
      <c r="J28" s="483">
        <f>SUM(J56,J84,J133)</f>
        <v>0</v>
      </c>
      <c r="K28" s="484">
        <f t="shared" si="27"/>
        <v>0</v>
      </c>
      <c r="L28" s="487">
        <f t="shared" si="27"/>
        <v>0</v>
      </c>
      <c r="M28" s="334">
        <f t="shared" si="27"/>
        <v>0</v>
      </c>
      <c r="N28" s="569">
        <f t="shared" si="28"/>
        <v>0</v>
      </c>
      <c r="O28" s="484">
        <f t="shared" si="29"/>
        <v>0</v>
      </c>
      <c r="P28" s="485">
        <f t="shared" si="29"/>
        <v>0</v>
      </c>
      <c r="Q28" s="334">
        <f t="shared" si="29"/>
        <v>0</v>
      </c>
    </row>
    <row r="29" ht="25.5">
      <c r="B29" s="561" t="s">
        <v>608</v>
      </c>
      <c r="C29" s="570" t="s">
        <v>47</v>
      </c>
      <c r="D29" s="151">
        <f t="shared" si="23"/>
        <v>0</v>
      </c>
      <c r="E29" s="149">
        <f t="shared" si="24"/>
        <v>0</v>
      </c>
      <c r="F29" s="567">
        <f>SUM(F57,F85,F134)</f>
        <v>0</v>
      </c>
      <c r="G29" s="568">
        <f t="shared" si="25"/>
        <v>0</v>
      </c>
      <c r="H29" s="571">
        <f>SUM(H57,H85,H134)</f>
        <v>0</v>
      </c>
      <c r="I29" s="149">
        <f t="shared" si="26"/>
        <v>0</v>
      </c>
      <c r="J29" s="483">
        <f>SUM(J57,J85,J134)</f>
        <v>0</v>
      </c>
      <c r="K29" s="484">
        <f t="shared" si="27"/>
        <v>0</v>
      </c>
      <c r="L29" s="487">
        <f t="shared" si="27"/>
        <v>0</v>
      </c>
      <c r="M29" s="334">
        <f t="shared" si="27"/>
        <v>0</v>
      </c>
      <c r="N29" s="569">
        <f t="shared" si="28"/>
        <v>0</v>
      </c>
      <c r="O29" s="484">
        <f t="shared" si="29"/>
        <v>0</v>
      </c>
      <c r="P29" s="485">
        <f t="shared" si="29"/>
        <v>0</v>
      </c>
      <c r="Q29" s="334">
        <f t="shared" si="29"/>
        <v>0</v>
      </c>
    </row>
    <row r="30" ht="25.5">
      <c r="B30" s="561" t="s">
        <v>609</v>
      </c>
      <c r="C30" s="572" t="s">
        <v>610</v>
      </c>
      <c r="D30" s="151">
        <f t="shared" si="1"/>
        <v>7.0820500000000006</v>
      </c>
      <c r="E30" s="149">
        <f t="shared" si="2"/>
        <v>0</v>
      </c>
      <c r="F30" s="567">
        <f t="shared" ref="F30:H30" si="30">SUM(F58,F86,F135)</f>
        <v>0</v>
      </c>
      <c r="G30" s="568">
        <f t="shared" si="30"/>
        <v>0</v>
      </c>
      <c r="H30" s="568">
        <f t="shared" si="30"/>
        <v>0</v>
      </c>
      <c r="I30" s="149">
        <f t="shared" si="3"/>
        <v>6.503540000000001</v>
      </c>
      <c r="J30" s="483">
        <f t="shared" ref="J30:Q30" si="31">SUM(J58,J86,J135)</f>
        <v>1.1000000000000001</v>
      </c>
      <c r="K30" s="484">
        <f t="shared" si="31"/>
        <v>4.8150000000000004</v>
      </c>
      <c r="L30" s="486">
        <f t="shared" si="31"/>
        <v>0.58853999999999995</v>
      </c>
      <c r="M30" s="334">
        <f t="shared" si="31"/>
        <v>0</v>
      </c>
      <c r="N30" s="569">
        <f t="shared" si="5"/>
        <v>0</v>
      </c>
      <c r="O30" s="484">
        <f t="shared" ref="O30:P30" si="32">SUM(O58,O86,O135)</f>
        <v>0</v>
      </c>
      <c r="P30" s="484">
        <f t="shared" si="32"/>
        <v>0</v>
      </c>
      <c r="Q30" s="323">
        <f t="shared" si="31"/>
        <v>0.57850999999999997</v>
      </c>
    </row>
    <row r="31">
      <c r="B31" s="559" t="s">
        <v>267</v>
      </c>
      <c r="C31" s="573" t="s">
        <v>53</v>
      </c>
      <c r="D31" s="352">
        <f t="shared" si="1"/>
        <v>209.02339000000001</v>
      </c>
      <c r="E31" s="574">
        <f t="shared" si="2"/>
        <v>46.831478244860939</v>
      </c>
      <c r="F31" s="575">
        <f>SUM(F32:F33)</f>
        <v>4.9874456879378011</v>
      </c>
      <c r="G31" s="576">
        <f>SUM(G32:G33)</f>
        <v>6.4029375118086653</v>
      </c>
      <c r="H31" s="577">
        <f>SUM(H32:H33)</f>
        <v>35.441095045114473</v>
      </c>
      <c r="I31" s="574">
        <f t="shared" si="3"/>
        <v>114.58242661313437</v>
      </c>
      <c r="J31" s="575">
        <f t="shared" ref="J31:Q31" si="33">SUM(J32:J33)</f>
        <v>51.06708131927995</v>
      </c>
      <c r="K31" s="576">
        <f t="shared" si="33"/>
        <v>22.30060343461054</v>
      </c>
      <c r="L31" s="577">
        <f t="shared" si="33"/>
        <v>41.214741859243887</v>
      </c>
      <c r="M31" s="574">
        <f t="shared" si="33"/>
        <v>3.6763657055325609</v>
      </c>
      <c r="N31" s="578">
        <f t="shared" si="5"/>
        <v>0.3121431201599687</v>
      </c>
      <c r="O31" s="576">
        <f t="shared" si="33"/>
        <v>0.3121431201599687</v>
      </c>
      <c r="P31" s="576">
        <f t="shared" si="33"/>
        <v>0</v>
      </c>
      <c r="Q31" s="574">
        <f t="shared" si="33"/>
        <v>43.620976316312181</v>
      </c>
    </row>
    <row r="32">
      <c r="B32" s="579" t="s">
        <v>269</v>
      </c>
      <c r="C32" s="580" t="s">
        <v>55</v>
      </c>
      <c r="D32" s="313">
        <f t="shared" si="1"/>
        <v>20.899999999999999</v>
      </c>
      <c r="E32" s="311">
        <f t="shared" si="2"/>
        <v>7.4717883261861449</v>
      </c>
      <c r="F32" s="581">
        <f t="shared" ref="F32:H33" si="34">SUM(F60,F88,F137)</f>
        <v>0.79572842594842486</v>
      </c>
      <c r="G32" s="582">
        <f t="shared" si="34"/>
        <v>1.0215648864187035</v>
      </c>
      <c r="H32" s="582">
        <f t="shared" si="34"/>
        <v>5.6544950138190169</v>
      </c>
      <c r="I32" s="311">
        <f t="shared" si="3"/>
        <v>12.69278544845146</v>
      </c>
      <c r="J32" s="483">
        <f t="shared" ref="J32:M33" si="35">SUM(J60,J88,J137)</f>
        <v>8.147563057027039</v>
      </c>
      <c r="K32" s="484">
        <f t="shared" si="35"/>
        <v>3.5579784079934389</v>
      </c>
      <c r="L32" s="486">
        <f t="shared" si="35"/>
        <v>0.98724398343098274</v>
      </c>
      <c r="M32" s="334">
        <f t="shared" si="35"/>
        <v>0.58655048678510591</v>
      </c>
      <c r="N32" s="583">
        <f t="shared" si="5"/>
        <v>0.04980127488430295</v>
      </c>
      <c r="O32" s="484">
        <f t="shared" ref="O32:Q33" si="36">SUM(O60,O88,O137)</f>
        <v>0.04980127488430295</v>
      </c>
      <c r="P32" s="484">
        <f t="shared" si="36"/>
        <v>0</v>
      </c>
      <c r="Q32" s="336">
        <f t="shared" si="36"/>
        <v>0.099074463692987655</v>
      </c>
    </row>
    <row r="33" ht="25.5">
      <c r="B33" s="579" t="s">
        <v>271</v>
      </c>
      <c r="C33" s="584" t="s">
        <v>57</v>
      </c>
      <c r="D33" s="352">
        <f t="shared" si="1"/>
        <v>188.12339000000003</v>
      </c>
      <c r="E33" s="574">
        <f t="shared" si="2"/>
        <v>39.359689918674796</v>
      </c>
      <c r="F33" s="483">
        <f t="shared" si="34"/>
        <v>4.1917172619893766</v>
      </c>
      <c r="G33" s="484">
        <f t="shared" si="34"/>
        <v>5.3813726253899619</v>
      </c>
      <c r="H33" s="484">
        <f t="shared" si="34"/>
        <v>29.786600031295457</v>
      </c>
      <c r="I33" s="574">
        <f t="shared" si="3"/>
        <v>101.88964116468291</v>
      </c>
      <c r="J33" s="483">
        <f t="shared" si="35"/>
        <v>42.919518262252907</v>
      </c>
      <c r="K33" s="484">
        <f t="shared" si="35"/>
        <v>18.742625026617102</v>
      </c>
      <c r="L33" s="486">
        <f t="shared" si="35"/>
        <v>40.227497875812901</v>
      </c>
      <c r="M33" s="334">
        <f t="shared" si="35"/>
        <v>3.089815218747455</v>
      </c>
      <c r="N33" s="578">
        <f t="shared" si="5"/>
        <v>0.26234184527566573</v>
      </c>
      <c r="O33" s="484">
        <f t="shared" si="36"/>
        <v>0.26234184527566573</v>
      </c>
      <c r="P33" s="484">
        <f t="shared" si="36"/>
        <v>0</v>
      </c>
      <c r="Q33" s="334">
        <f t="shared" si="36"/>
        <v>43.521901852619195</v>
      </c>
    </row>
    <row r="34">
      <c r="B34" s="585" t="s">
        <v>275</v>
      </c>
      <c r="C34" s="586" t="s">
        <v>611</v>
      </c>
      <c r="D34" s="352">
        <f t="shared" si="1"/>
        <v>0</v>
      </c>
      <c r="E34" s="574">
        <f t="shared" si="2"/>
        <v>0</v>
      </c>
      <c r="F34" s="575">
        <f>SUM(F35:F37)</f>
        <v>0</v>
      </c>
      <c r="G34" s="576">
        <f>SUM(G35:G37)</f>
        <v>0</v>
      </c>
      <c r="H34" s="577">
        <f>SUM(H35:H37)</f>
        <v>0</v>
      </c>
      <c r="I34" s="574">
        <f t="shared" si="3"/>
        <v>0</v>
      </c>
      <c r="J34" s="575">
        <f t="shared" ref="J34:Q34" si="37">SUM(J35:J37)</f>
        <v>0</v>
      </c>
      <c r="K34" s="576">
        <f t="shared" si="37"/>
        <v>0</v>
      </c>
      <c r="L34" s="577">
        <f t="shared" si="37"/>
        <v>0</v>
      </c>
      <c r="M34" s="574">
        <f t="shared" si="37"/>
        <v>0</v>
      </c>
      <c r="N34" s="578">
        <f t="shared" si="5"/>
        <v>0</v>
      </c>
      <c r="O34" s="576">
        <f t="shared" si="37"/>
        <v>0</v>
      </c>
      <c r="P34" s="576">
        <f t="shared" si="37"/>
        <v>0</v>
      </c>
      <c r="Q34" s="574">
        <f t="shared" si="37"/>
        <v>0</v>
      </c>
    </row>
    <row r="35">
      <c r="B35" s="587" t="s">
        <v>277</v>
      </c>
      <c r="C35" s="588" t="s">
        <v>49</v>
      </c>
      <c r="D35" s="352">
        <f t="shared" si="1"/>
        <v>0</v>
      </c>
      <c r="E35" s="574">
        <f t="shared" si="2"/>
        <v>0</v>
      </c>
      <c r="F35" s="483">
        <f t="shared" ref="F35:H37" si="38">SUM(F63,F91,F140)</f>
        <v>0</v>
      </c>
      <c r="G35" s="484">
        <f t="shared" si="38"/>
        <v>0</v>
      </c>
      <c r="H35" s="484">
        <f t="shared" si="38"/>
        <v>0</v>
      </c>
      <c r="I35" s="574">
        <f t="shared" si="3"/>
        <v>0</v>
      </c>
      <c r="J35" s="483">
        <f t="shared" ref="J35:M37" si="39">SUM(J63,J91,J140)</f>
        <v>0</v>
      </c>
      <c r="K35" s="484">
        <f t="shared" si="39"/>
        <v>0</v>
      </c>
      <c r="L35" s="486">
        <f t="shared" si="39"/>
        <v>0</v>
      </c>
      <c r="M35" s="334">
        <f t="shared" si="39"/>
        <v>0</v>
      </c>
      <c r="N35" s="578">
        <f t="shared" si="5"/>
        <v>0</v>
      </c>
      <c r="O35" s="484">
        <f t="shared" ref="O35:Q37" si="40">SUM(O63,O91,O140)</f>
        <v>0</v>
      </c>
      <c r="P35" s="484">
        <f t="shared" si="40"/>
        <v>0</v>
      </c>
      <c r="Q35" s="334">
        <f t="shared" si="40"/>
        <v>0</v>
      </c>
    </row>
    <row r="36">
      <c r="B36" s="587" t="s">
        <v>612</v>
      </c>
      <c r="C36" s="588" t="s">
        <v>613</v>
      </c>
      <c r="D36" s="352">
        <f t="shared" si="1"/>
        <v>0</v>
      </c>
      <c r="E36" s="574">
        <f t="shared" si="2"/>
        <v>0</v>
      </c>
      <c r="F36" s="483">
        <f t="shared" si="38"/>
        <v>0</v>
      </c>
      <c r="G36" s="484">
        <f t="shared" si="38"/>
        <v>0</v>
      </c>
      <c r="H36" s="484">
        <f t="shared" si="38"/>
        <v>0</v>
      </c>
      <c r="I36" s="574">
        <f t="shared" si="3"/>
        <v>0</v>
      </c>
      <c r="J36" s="483">
        <f t="shared" si="39"/>
        <v>0</v>
      </c>
      <c r="K36" s="484">
        <f t="shared" si="39"/>
        <v>0</v>
      </c>
      <c r="L36" s="486">
        <f t="shared" si="39"/>
        <v>0</v>
      </c>
      <c r="M36" s="334">
        <f t="shared" si="39"/>
        <v>0</v>
      </c>
      <c r="N36" s="578">
        <f t="shared" si="5"/>
        <v>0</v>
      </c>
      <c r="O36" s="484">
        <f t="shared" si="40"/>
        <v>0</v>
      </c>
      <c r="P36" s="484">
        <f t="shared" si="40"/>
        <v>0</v>
      </c>
      <c r="Q36" s="334">
        <f t="shared" si="40"/>
        <v>0</v>
      </c>
    </row>
    <row r="37">
      <c r="B37" s="589" t="s">
        <v>614</v>
      </c>
      <c r="C37" s="590" t="s">
        <v>613</v>
      </c>
      <c r="D37" s="591">
        <f t="shared" si="1"/>
        <v>0</v>
      </c>
      <c r="E37" s="592">
        <f t="shared" si="2"/>
        <v>0</v>
      </c>
      <c r="F37" s="593">
        <f t="shared" si="38"/>
        <v>0</v>
      </c>
      <c r="G37" s="594">
        <f t="shared" si="38"/>
        <v>0</v>
      </c>
      <c r="H37" s="594">
        <f t="shared" si="38"/>
        <v>0</v>
      </c>
      <c r="I37" s="592">
        <f t="shared" si="3"/>
        <v>0</v>
      </c>
      <c r="J37" s="581">
        <f t="shared" si="39"/>
        <v>0</v>
      </c>
      <c r="K37" s="582">
        <f t="shared" si="39"/>
        <v>0</v>
      </c>
      <c r="L37" s="595">
        <f t="shared" si="39"/>
        <v>0</v>
      </c>
      <c r="M37" s="336">
        <f t="shared" si="39"/>
        <v>0</v>
      </c>
      <c r="N37" s="596">
        <f t="shared" si="5"/>
        <v>0</v>
      </c>
      <c r="O37" s="582">
        <f t="shared" si="40"/>
        <v>0</v>
      </c>
      <c r="P37" s="582">
        <f t="shared" si="40"/>
        <v>0</v>
      </c>
      <c r="Q37" s="597">
        <f t="shared" si="40"/>
        <v>0</v>
      </c>
    </row>
    <row r="38" ht="16.5">
      <c r="B38" s="552" t="s">
        <v>110</v>
      </c>
      <c r="C38" s="552" t="s">
        <v>615</v>
      </c>
      <c r="D38" s="141">
        <f t="shared" si="1"/>
        <v>6030.1725000000015</v>
      </c>
      <c r="E38" s="553">
        <f t="shared" ref="E38:Q38" si="41">E39+E43+E50+E53+E59+E62</f>
        <v>1621.8752700000009</v>
      </c>
      <c r="F38" s="554">
        <f t="shared" si="41"/>
        <v>464.63611573387101</v>
      </c>
      <c r="G38" s="555">
        <f t="shared" si="41"/>
        <v>69.995689999999996</v>
      </c>
      <c r="H38" s="556">
        <f t="shared" si="41"/>
        <v>1087.2434642661299</v>
      </c>
      <c r="I38" s="553">
        <f t="shared" si="41"/>
        <v>3539.0231400000002</v>
      </c>
      <c r="J38" s="554">
        <f t="shared" si="41"/>
        <v>1510.4911999999999</v>
      </c>
      <c r="K38" s="555">
        <f t="shared" si="41"/>
        <v>1067.3409000000001</v>
      </c>
      <c r="L38" s="556">
        <f t="shared" si="41"/>
        <v>961.19104000000004</v>
      </c>
      <c r="M38" s="553">
        <f t="shared" si="41"/>
        <v>769.62008000000003</v>
      </c>
      <c r="N38" s="557">
        <f t="shared" si="41"/>
        <v>56.075500000000197</v>
      </c>
      <c r="O38" s="555">
        <f t="shared" si="41"/>
        <v>56.075500000000197</v>
      </c>
      <c r="P38" s="555">
        <f t="shared" si="41"/>
        <v>0</v>
      </c>
      <c r="Q38" s="553">
        <f t="shared" si="41"/>
        <v>43.578510000000001</v>
      </c>
    </row>
    <row r="39">
      <c r="B39" s="559" t="s">
        <v>112</v>
      </c>
      <c r="C39" s="560" t="s">
        <v>8</v>
      </c>
      <c r="D39" s="151">
        <f t="shared" si="1"/>
        <v>23.475000000000001</v>
      </c>
      <c r="E39" s="152">
        <f t="shared" ref="E39:E65" si="42">SUM(F39:H39)</f>
        <v>0</v>
      </c>
      <c r="F39" s="153">
        <f>SUM(F40:F42)</f>
        <v>0</v>
      </c>
      <c r="G39" s="154">
        <f>SUM(G40:G42)</f>
        <v>0</v>
      </c>
      <c r="H39" s="495">
        <f>SUM(H40:H42)</f>
        <v>0</v>
      </c>
      <c r="I39" s="152">
        <f t="shared" ref="I39:I65" si="43">SUM(J39:L39)</f>
        <v>23.475000000000001</v>
      </c>
      <c r="J39" s="153">
        <f t="shared" ref="J39:Q39" si="44">SUM(J40:J42)</f>
        <v>0</v>
      </c>
      <c r="K39" s="154">
        <f t="shared" si="44"/>
        <v>23.475000000000001</v>
      </c>
      <c r="L39" s="495">
        <f t="shared" si="44"/>
        <v>0</v>
      </c>
      <c r="M39" s="152">
        <f t="shared" si="44"/>
        <v>0</v>
      </c>
      <c r="N39" s="156">
        <f t="shared" ref="N39:N65" si="45">SUM(O39:P39)</f>
        <v>0</v>
      </c>
      <c r="O39" s="154">
        <f t="shared" si="44"/>
        <v>0</v>
      </c>
      <c r="P39" s="154">
        <f t="shared" si="44"/>
        <v>0</v>
      </c>
      <c r="Q39" s="152">
        <f t="shared" si="44"/>
        <v>0</v>
      </c>
    </row>
    <row r="40">
      <c r="B40" s="561" t="s">
        <v>114</v>
      </c>
      <c r="C40" s="562" t="s">
        <v>10</v>
      </c>
      <c r="D40" s="151">
        <f t="shared" si="1"/>
        <v>23.475000000000001</v>
      </c>
      <c r="E40" s="152">
        <f t="shared" si="42"/>
        <v>0</v>
      </c>
      <c r="F40" s="327">
        <v>0</v>
      </c>
      <c r="G40" s="328">
        <v>0</v>
      </c>
      <c r="H40" s="598">
        <v>0</v>
      </c>
      <c r="I40" s="152">
        <f t="shared" si="43"/>
        <v>23.475000000000001</v>
      </c>
      <c r="J40" s="327">
        <v>0</v>
      </c>
      <c r="K40" s="328">
        <v>23.475000000000001</v>
      </c>
      <c r="L40" s="598">
        <v>0</v>
      </c>
      <c r="M40" s="333">
        <v>0</v>
      </c>
      <c r="N40" s="156">
        <f t="shared" si="45"/>
        <v>0</v>
      </c>
      <c r="O40" s="328">
        <v>0</v>
      </c>
      <c r="P40" s="329">
        <v>0</v>
      </c>
      <c r="Q40" s="255">
        <v>0</v>
      </c>
    </row>
    <row r="41">
      <c r="B41" s="561" t="s">
        <v>116</v>
      </c>
      <c r="C41" s="562" t="s">
        <v>11</v>
      </c>
      <c r="D41" s="151">
        <f t="shared" si="1"/>
        <v>0</v>
      </c>
      <c r="E41" s="152">
        <f t="shared" si="42"/>
        <v>0</v>
      </c>
      <c r="F41" s="327">
        <v>0</v>
      </c>
      <c r="G41" s="328">
        <v>0</v>
      </c>
      <c r="H41" s="598">
        <v>0</v>
      </c>
      <c r="I41" s="152">
        <f t="shared" si="43"/>
        <v>0</v>
      </c>
      <c r="J41" s="327">
        <v>0</v>
      </c>
      <c r="K41" s="328">
        <v>0</v>
      </c>
      <c r="L41" s="598">
        <v>0</v>
      </c>
      <c r="M41" s="333">
        <v>0</v>
      </c>
      <c r="N41" s="156">
        <f t="shared" si="45"/>
        <v>0</v>
      </c>
      <c r="O41" s="328">
        <v>0</v>
      </c>
      <c r="P41" s="329">
        <v>0</v>
      </c>
      <c r="Q41" s="255">
        <v>0</v>
      </c>
    </row>
    <row r="42">
      <c r="B42" s="561" t="s">
        <v>118</v>
      </c>
      <c r="C42" s="562" t="s">
        <v>13</v>
      </c>
      <c r="D42" s="151">
        <f t="shared" si="1"/>
        <v>0</v>
      </c>
      <c r="E42" s="152">
        <f t="shared" si="42"/>
        <v>0</v>
      </c>
      <c r="F42" s="327">
        <v>0</v>
      </c>
      <c r="G42" s="328">
        <v>0</v>
      </c>
      <c r="H42" s="598">
        <v>0</v>
      </c>
      <c r="I42" s="152">
        <f t="shared" si="43"/>
        <v>0</v>
      </c>
      <c r="J42" s="327">
        <v>0</v>
      </c>
      <c r="K42" s="328">
        <v>0</v>
      </c>
      <c r="L42" s="598">
        <v>0</v>
      </c>
      <c r="M42" s="333">
        <v>0</v>
      </c>
      <c r="N42" s="156">
        <f t="shared" si="45"/>
        <v>0</v>
      </c>
      <c r="O42" s="328">
        <v>0</v>
      </c>
      <c r="P42" s="329">
        <v>0</v>
      </c>
      <c r="Q42" s="255">
        <v>0</v>
      </c>
    </row>
    <row r="43">
      <c r="B43" s="559" t="s">
        <v>121</v>
      </c>
      <c r="C43" s="563" t="s">
        <v>15</v>
      </c>
      <c r="D43" s="151">
        <f t="shared" si="1"/>
        <v>5785.3254500000012</v>
      </c>
      <c r="E43" s="152">
        <f t="shared" si="42"/>
        <v>1594.4470600000009</v>
      </c>
      <c r="F43" s="153">
        <f>SUM(F44:F49)</f>
        <v>438.31774573387099</v>
      </c>
      <c r="G43" s="154">
        <f>SUM(G44:G49)</f>
        <v>69.300150000000002</v>
      </c>
      <c r="H43" s="495">
        <f>SUM(H44:H49)</f>
        <v>1086.82916426613</v>
      </c>
      <c r="I43" s="152">
        <f t="shared" si="43"/>
        <v>3421.2583100000002</v>
      </c>
      <c r="J43" s="153">
        <f t="shared" ref="J43:Q43" si="46">SUM(J44:J49)</f>
        <v>1489.3306500000001</v>
      </c>
      <c r="K43" s="154">
        <f t="shared" si="46"/>
        <v>1006.35208</v>
      </c>
      <c r="L43" s="495">
        <f t="shared" si="46"/>
        <v>925.57558000000006</v>
      </c>
      <c r="M43" s="152">
        <f t="shared" si="46"/>
        <v>769.62008000000003</v>
      </c>
      <c r="N43" s="156">
        <f t="shared" si="45"/>
        <v>0</v>
      </c>
      <c r="O43" s="154">
        <f t="shared" si="46"/>
        <v>0</v>
      </c>
      <c r="P43" s="155">
        <f t="shared" si="46"/>
        <v>0</v>
      </c>
      <c r="Q43" s="152">
        <f t="shared" si="46"/>
        <v>0</v>
      </c>
    </row>
    <row r="44">
      <c r="B44" s="561" t="s">
        <v>123</v>
      </c>
      <c r="C44" s="562" t="s">
        <v>17</v>
      </c>
      <c r="D44" s="151">
        <f t="shared" si="1"/>
        <v>1115.5715599999999</v>
      </c>
      <c r="E44" s="152">
        <f t="shared" si="42"/>
        <v>69.551270000000002</v>
      </c>
      <c r="F44" s="327">
        <v>47.132150000000003</v>
      </c>
      <c r="G44" s="328">
        <v>22.419119999999999</v>
      </c>
      <c r="H44" s="598">
        <v>0</v>
      </c>
      <c r="I44" s="152">
        <f t="shared" si="43"/>
        <v>1046.0202899999999</v>
      </c>
      <c r="J44" s="327">
        <v>5.5204300000000002</v>
      </c>
      <c r="K44" s="328">
        <v>330.55390999999997</v>
      </c>
      <c r="L44" s="598">
        <v>709.94595000000004</v>
      </c>
      <c r="M44" s="333">
        <v>0</v>
      </c>
      <c r="N44" s="156">
        <f t="shared" si="45"/>
        <v>0</v>
      </c>
      <c r="O44" s="328">
        <v>0</v>
      </c>
      <c r="P44" s="329">
        <v>0</v>
      </c>
      <c r="Q44" s="255">
        <v>0</v>
      </c>
    </row>
    <row r="45">
      <c r="B45" s="561" t="s">
        <v>125</v>
      </c>
      <c r="C45" s="562" t="s">
        <v>600</v>
      </c>
      <c r="D45" s="151">
        <f t="shared" si="1"/>
        <v>91.122770000000003</v>
      </c>
      <c r="E45" s="152">
        <f t="shared" si="42"/>
        <v>35.986069999999998</v>
      </c>
      <c r="F45" s="327">
        <v>33</v>
      </c>
      <c r="G45" s="328">
        <v>0</v>
      </c>
      <c r="H45" s="598">
        <v>2.9860699999999998</v>
      </c>
      <c r="I45" s="152">
        <f t="shared" si="43"/>
        <v>55.136699999999998</v>
      </c>
      <c r="J45" s="327">
        <v>0</v>
      </c>
      <c r="K45" s="328">
        <v>55.136699999999998</v>
      </c>
      <c r="L45" s="598">
        <v>0</v>
      </c>
      <c r="M45" s="333">
        <v>0</v>
      </c>
      <c r="N45" s="156">
        <f t="shared" si="45"/>
        <v>0</v>
      </c>
      <c r="O45" s="328">
        <v>0</v>
      </c>
      <c r="P45" s="329">
        <v>0</v>
      </c>
      <c r="Q45" s="255">
        <v>0</v>
      </c>
    </row>
    <row r="46">
      <c r="B46" s="561" t="s">
        <v>126</v>
      </c>
      <c r="C46" s="562" t="s">
        <v>23</v>
      </c>
      <c r="D46" s="151">
        <f t="shared" si="1"/>
        <v>3294.9513442661305</v>
      </c>
      <c r="E46" s="152">
        <f t="shared" si="42"/>
        <v>1083.84309426613</v>
      </c>
      <c r="F46" s="327">
        <v>0</v>
      </c>
      <c r="G46" s="328">
        <v>0</v>
      </c>
      <c r="H46" s="598">
        <v>1083.84309426613</v>
      </c>
      <c r="I46" s="152">
        <f t="shared" si="43"/>
        <v>1441.4881700000001</v>
      </c>
      <c r="J46" s="327">
        <v>1441.4881700000001</v>
      </c>
      <c r="K46" s="328">
        <v>0</v>
      </c>
      <c r="L46" s="598">
        <v>0</v>
      </c>
      <c r="M46" s="333">
        <v>769.62008000000003</v>
      </c>
      <c r="N46" s="156">
        <f t="shared" si="45"/>
        <v>0</v>
      </c>
      <c r="O46" s="328">
        <v>0</v>
      </c>
      <c r="P46" s="329">
        <v>0</v>
      </c>
      <c r="Q46" s="255">
        <v>0</v>
      </c>
    </row>
    <row r="47">
      <c r="B47" s="561" t="s">
        <v>616</v>
      </c>
      <c r="C47" s="562" t="s">
        <v>25</v>
      </c>
      <c r="D47" s="151">
        <f t="shared" si="1"/>
        <v>0</v>
      </c>
      <c r="E47" s="152">
        <f t="shared" si="42"/>
        <v>0</v>
      </c>
      <c r="F47" s="327">
        <v>0</v>
      </c>
      <c r="G47" s="328">
        <v>0</v>
      </c>
      <c r="H47" s="598">
        <v>0</v>
      </c>
      <c r="I47" s="152">
        <f t="shared" si="43"/>
        <v>0</v>
      </c>
      <c r="J47" s="327">
        <v>0</v>
      </c>
      <c r="K47" s="328">
        <v>0</v>
      </c>
      <c r="L47" s="598">
        <v>0</v>
      </c>
      <c r="M47" s="333">
        <v>0</v>
      </c>
      <c r="N47" s="156">
        <f t="shared" si="45"/>
        <v>0</v>
      </c>
      <c r="O47" s="328">
        <v>0</v>
      </c>
      <c r="P47" s="329">
        <v>0</v>
      </c>
      <c r="Q47" s="255">
        <v>0</v>
      </c>
    </row>
    <row r="48">
      <c r="B48" s="561" t="s">
        <v>617</v>
      </c>
      <c r="C48" s="562" t="s">
        <v>27</v>
      </c>
      <c r="D48" s="151">
        <f t="shared" si="1"/>
        <v>0</v>
      </c>
      <c r="E48" s="152">
        <f t="shared" si="42"/>
        <v>0</v>
      </c>
      <c r="F48" s="327">
        <v>0</v>
      </c>
      <c r="G48" s="328">
        <v>0</v>
      </c>
      <c r="H48" s="598">
        <v>0</v>
      </c>
      <c r="I48" s="152">
        <f t="shared" si="43"/>
        <v>0</v>
      </c>
      <c r="J48" s="327">
        <v>0</v>
      </c>
      <c r="K48" s="328">
        <v>0</v>
      </c>
      <c r="L48" s="598">
        <v>0</v>
      </c>
      <c r="M48" s="333">
        <v>0</v>
      </c>
      <c r="N48" s="156">
        <f t="shared" si="45"/>
        <v>0</v>
      </c>
      <c r="O48" s="328">
        <v>0</v>
      </c>
      <c r="P48" s="329">
        <v>0</v>
      </c>
      <c r="Q48" s="255">
        <v>0</v>
      </c>
    </row>
    <row r="49" ht="38.25">
      <c r="B49" s="561" t="s">
        <v>618</v>
      </c>
      <c r="C49" s="562" t="s">
        <v>604</v>
      </c>
      <c r="D49" s="151">
        <f t="shared" si="1"/>
        <v>1283.6797757338711</v>
      </c>
      <c r="E49" s="152">
        <f t="shared" si="42"/>
        <v>405.06662573387104</v>
      </c>
      <c r="F49" s="327">
        <v>358.18559573387103</v>
      </c>
      <c r="G49" s="328">
        <v>46.881030000000003</v>
      </c>
      <c r="H49" s="598">
        <v>0</v>
      </c>
      <c r="I49" s="152">
        <f t="shared" si="43"/>
        <v>878.61315000000002</v>
      </c>
      <c r="J49" s="327">
        <v>42.322049999999997</v>
      </c>
      <c r="K49" s="328">
        <v>620.66147000000001</v>
      </c>
      <c r="L49" s="598">
        <v>215.62962999999999</v>
      </c>
      <c r="M49" s="333">
        <v>0</v>
      </c>
      <c r="N49" s="156">
        <f t="shared" si="45"/>
        <v>0</v>
      </c>
      <c r="O49" s="328">
        <v>0</v>
      </c>
      <c r="P49" s="329">
        <v>0</v>
      </c>
      <c r="Q49" s="255">
        <v>0</v>
      </c>
    </row>
    <row r="50">
      <c r="B50" s="559" t="s">
        <v>295</v>
      </c>
      <c r="C50" s="565" t="s">
        <v>31</v>
      </c>
      <c r="D50" s="151">
        <f t="shared" si="1"/>
        <v>80.187579999999997</v>
      </c>
      <c r="E50" s="152">
        <f t="shared" si="42"/>
        <v>27.428210000000004</v>
      </c>
      <c r="F50" s="153">
        <f>SUM(F51:F52)</f>
        <v>26.318370000000002</v>
      </c>
      <c r="G50" s="154">
        <f>SUM(G51:G52)</f>
        <v>0.69554000000000005</v>
      </c>
      <c r="H50" s="495">
        <f>SUM(H51:H52)</f>
        <v>0.4143</v>
      </c>
      <c r="I50" s="152">
        <f t="shared" si="43"/>
        <v>52.759369999999997</v>
      </c>
      <c r="J50" s="153">
        <f t="shared" ref="J50:Q50" si="47">SUM(J51:J52)</f>
        <v>20.060549999999999</v>
      </c>
      <c r="K50" s="154">
        <f t="shared" si="47"/>
        <v>32.698819999999998</v>
      </c>
      <c r="L50" s="495">
        <f t="shared" si="47"/>
        <v>0</v>
      </c>
      <c r="M50" s="152">
        <f t="shared" si="47"/>
        <v>0</v>
      </c>
      <c r="N50" s="156">
        <f t="shared" si="45"/>
        <v>0</v>
      </c>
      <c r="O50" s="154">
        <f t="shared" si="47"/>
        <v>0</v>
      </c>
      <c r="P50" s="155">
        <f t="shared" si="47"/>
        <v>0</v>
      </c>
      <c r="Q50" s="152">
        <f t="shared" si="47"/>
        <v>0</v>
      </c>
    </row>
    <row r="51" ht="51">
      <c r="B51" s="561" t="s">
        <v>297</v>
      </c>
      <c r="C51" s="566" t="s">
        <v>33</v>
      </c>
      <c r="D51" s="151">
        <f t="shared" si="1"/>
        <v>76.769040000000004</v>
      </c>
      <c r="E51" s="152">
        <f t="shared" si="42"/>
        <v>27.428210000000004</v>
      </c>
      <c r="F51" s="327">
        <v>26.318370000000002</v>
      </c>
      <c r="G51" s="328">
        <v>0.69554000000000005</v>
      </c>
      <c r="H51" s="598">
        <v>0.4143</v>
      </c>
      <c r="I51" s="152">
        <f t="shared" si="43"/>
        <v>49.340829999999997</v>
      </c>
      <c r="J51" s="327">
        <v>16.642009999999999</v>
      </c>
      <c r="K51" s="328">
        <v>32.698819999999998</v>
      </c>
      <c r="L51" s="598">
        <v>0</v>
      </c>
      <c r="M51" s="333">
        <v>0</v>
      </c>
      <c r="N51" s="156">
        <f t="shared" si="45"/>
        <v>0</v>
      </c>
      <c r="O51" s="328">
        <v>0</v>
      </c>
      <c r="P51" s="329">
        <v>0</v>
      </c>
      <c r="Q51" s="255">
        <v>0</v>
      </c>
    </row>
    <row r="52">
      <c r="B52" s="561" t="s">
        <v>298</v>
      </c>
      <c r="C52" s="566" t="s">
        <v>35</v>
      </c>
      <c r="D52" s="151">
        <f t="shared" si="1"/>
        <v>3.4185400000000001</v>
      </c>
      <c r="E52" s="152">
        <f t="shared" si="42"/>
        <v>0</v>
      </c>
      <c r="F52" s="327">
        <v>0</v>
      </c>
      <c r="G52" s="328">
        <v>0</v>
      </c>
      <c r="H52" s="598">
        <v>0</v>
      </c>
      <c r="I52" s="152">
        <f t="shared" si="43"/>
        <v>3.4185400000000001</v>
      </c>
      <c r="J52" s="327">
        <v>3.4185400000000001</v>
      </c>
      <c r="K52" s="328">
        <v>0</v>
      </c>
      <c r="L52" s="598">
        <v>0</v>
      </c>
      <c r="M52" s="333">
        <v>0</v>
      </c>
      <c r="N52" s="156">
        <f t="shared" si="45"/>
        <v>0</v>
      </c>
      <c r="O52" s="328">
        <v>0</v>
      </c>
      <c r="P52" s="329">
        <v>0</v>
      </c>
      <c r="Q52" s="255">
        <v>0</v>
      </c>
    </row>
    <row r="53">
      <c r="B53" s="559" t="s">
        <v>300</v>
      </c>
      <c r="C53" s="565" t="s">
        <v>37</v>
      </c>
      <c r="D53" s="151">
        <f t="shared" si="1"/>
        <v>63.157550000000199</v>
      </c>
      <c r="E53" s="152">
        <f t="shared" si="42"/>
        <v>0</v>
      </c>
      <c r="F53" s="153">
        <f>SUM(F54:F58)</f>
        <v>0</v>
      </c>
      <c r="G53" s="154">
        <f>SUM(G54:G58)</f>
        <v>0</v>
      </c>
      <c r="H53" s="495">
        <f>SUM(H54:H58)</f>
        <v>0</v>
      </c>
      <c r="I53" s="152">
        <f t="shared" si="43"/>
        <v>6.503540000000001</v>
      </c>
      <c r="J53" s="153">
        <f t="shared" ref="J53:Q53" si="48">SUM(J54:J58)</f>
        <v>1.1000000000000001</v>
      </c>
      <c r="K53" s="154">
        <f t="shared" si="48"/>
        <v>4.8150000000000004</v>
      </c>
      <c r="L53" s="495">
        <f t="shared" si="48"/>
        <v>0.58853999999999995</v>
      </c>
      <c r="M53" s="152">
        <f t="shared" si="48"/>
        <v>0</v>
      </c>
      <c r="N53" s="156">
        <f t="shared" si="45"/>
        <v>56.075500000000197</v>
      </c>
      <c r="O53" s="154">
        <f t="shared" si="48"/>
        <v>56.075500000000197</v>
      </c>
      <c r="P53" s="155">
        <f t="shared" si="48"/>
        <v>0</v>
      </c>
      <c r="Q53" s="152">
        <f t="shared" si="48"/>
        <v>0.57850999999999997</v>
      </c>
    </row>
    <row r="54">
      <c r="B54" s="561" t="s">
        <v>301</v>
      </c>
      <c r="C54" s="566" t="s">
        <v>39</v>
      </c>
      <c r="D54" s="151">
        <f t="shared" si="1"/>
        <v>56.075500000000197</v>
      </c>
      <c r="E54" s="149">
        <f t="shared" si="42"/>
        <v>0</v>
      </c>
      <c r="F54" s="599">
        <v>0</v>
      </c>
      <c r="G54" s="600">
        <v>0</v>
      </c>
      <c r="H54" s="601">
        <v>0</v>
      </c>
      <c r="I54" s="149">
        <f t="shared" si="43"/>
        <v>0</v>
      </c>
      <c r="J54" s="599">
        <v>0</v>
      </c>
      <c r="K54" s="600">
        <v>0</v>
      </c>
      <c r="L54" s="601">
        <v>0</v>
      </c>
      <c r="M54" s="602">
        <v>0</v>
      </c>
      <c r="N54" s="569">
        <f t="shared" si="45"/>
        <v>56.075500000000197</v>
      </c>
      <c r="O54" s="600">
        <v>56.075500000000197</v>
      </c>
      <c r="P54" s="603">
        <v>0</v>
      </c>
      <c r="Q54" s="255">
        <v>0</v>
      </c>
    </row>
    <row r="55">
      <c r="B55" s="561" t="s">
        <v>303</v>
      </c>
      <c r="C55" s="570" t="s">
        <v>42</v>
      </c>
      <c r="D55" s="151">
        <f t="shared" si="1"/>
        <v>0</v>
      </c>
      <c r="E55" s="149">
        <f t="shared" si="42"/>
        <v>0</v>
      </c>
      <c r="F55" s="599">
        <v>0</v>
      </c>
      <c r="G55" s="600">
        <v>0</v>
      </c>
      <c r="H55" s="601">
        <v>0</v>
      </c>
      <c r="I55" s="149">
        <f t="shared" si="43"/>
        <v>0</v>
      </c>
      <c r="J55" s="599">
        <v>0</v>
      </c>
      <c r="K55" s="600">
        <v>0</v>
      </c>
      <c r="L55" s="601">
        <v>0</v>
      </c>
      <c r="M55" s="602">
        <v>0</v>
      </c>
      <c r="N55" s="569">
        <f t="shared" si="45"/>
        <v>0</v>
      </c>
      <c r="O55" s="600">
        <v>0</v>
      </c>
      <c r="P55" s="603">
        <v>0</v>
      </c>
      <c r="Q55" s="255">
        <v>0</v>
      </c>
    </row>
    <row r="56">
      <c r="B56" s="561" t="s">
        <v>619</v>
      </c>
      <c r="C56" s="570" t="s">
        <v>45</v>
      </c>
      <c r="D56" s="151">
        <f t="shared" si="1"/>
        <v>0</v>
      </c>
      <c r="E56" s="149">
        <f t="shared" si="42"/>
        <v>0</v>
      </c>
      <c r="F56" s="599">
        <v>0</v>
      </c>
      <c r="G56" s="600">
        <v>0</v>
      </c>
      <c r="H56" s="601">
        <v>0</v>
      </c>
      <c r="I56" s="149">
        <f t="shared" si="43"/>
        <v>0</v>
      </c>
      <c r="J56" s="599">
        <v>0</v>
      </c>
      <c r="K56" s="600">
        <v>0</v>
      </c>
      <c r="L56" s="601">
        <v>0</v>
      </c>
      <c r="M56" s="602">
        <v>0</v>
      </c>
      <c r="N56" s="569">
        <f t="shared" si="45"/>
        <v>0</v>
      </c>
      <c r="O56" s="600">
        <v>0</v>
      </c>
      <c r="P56" s="603">
        <v>0</v>
      </c>
      <c r="Q56" s="255">
        <v>0</v>
      </c>
    </row>
    <row r="57" ht="25.5">
      <c r="B57" s="561" t="s">
        <v>620</v>
      </c>
      <c r="C57" s="570" t="s">
        <v>47</v>
      </c>
      <c r="D57" s="151">
        <f t="shared" si="1"/>
        <v>0</v>
      </c>
      <c r="E57" s="149">
        <f t="shared" si="42"/>
        <v>0</v>
      </c>
      <c r="F57" s="599">
        <v>0</v>
      </c>
      <c r="G57" s="600">
        <v>0</v>
      </c>
      <c r="H57" s="601">
        <v>0</v>
      </c>
      <c r="I57" s="149">
        <f t="shared" si="43"/>
        <v>0</v>
      </c>
      <c r="J57" s="599">
        <v>0</v>
      </c>
      <c r="K57" s="600">
        <v>0</v>
      </c>
      <c r="L57" s="601">
        <v>0</v>
      </c>
      <c r="M57" s="602">
        <v>0</v>
      </c>
      <c r="N57" s="569">
        <f t="shared" si="45"/>
        <v>0</v>
      </c>
      <c r="O57" s="600">
        <v>0</v>
      </c>
      <c r="P57" s="603">
        <v>0</v>
      </c>
      <c r="Q57" s="255">
        <v>0</v>
      </c>
    </row>
    <row r="58" ht="25.5">
      <c r="B58" s="561" t="s">
        <v>621</v>
      </c>
      <c r="C58" s="570" t="s">
        <v>610</v>
      </c>
      <c r="D58" s="151">
        <f t="shared" si="1"/>
        <v>7.0820500000000006</v>
      </c>
      <c r="E58" s="149">
        <f t="shared" si="42"/>
        <v>0</v>
      </c>
      <c r="F58" s="599">
        <v>0</v>
      </c>
      <c r="G58" s="600">
        <v>0</v>
      </c>
      <c r="H58" s="601">
        <v>0</v>
      </c>
      <c r="I58" s="149">
        <f t="shared" si="43"/>
        <v>6.503540000000001</v>
      </c>
      <c r="J58" s="599">
        <v>1.1000000000000001</v>
      </c>
      <c r="K58" s="600">
        <v>4.8150000000000004</v>
      </c>
      <c r="L58" s="601">
        <v>0.58853999999999995</v>
      </c>
      <c r="M58" s="602">
        <v>0</v>
      </c>
      <c r="N58" s="569">
        <f t="shared" si="45"/>
        <v>0</v>
      </c>
      <c r="O58" s="600">
        <v>0</v>
      </c>
      <c r="P58" s="603">
        <v>0</v>
      </c>
      <c r="Q58" s="255">
        <v>0.57850999999999997</v>
      </c>
    </row>
    <row r="59">
      <c r="B59" s="559" t="s">
        <v>305</v>
      </c>
      <c r="C59" s="573" t="s">
        <v>53</v>
      </c>
      <c r="D59" s="352">
        <f t="shared" si="1"/>
        <v>78.02691999999999</v>
      </c>
      <c r="E59" s="574">
        <f t="shared" si="42"/>
        <v>0</v>
      </c>
      <c r="F59" s="575">
        <f>SUM(F60:F61)</f>
        <v>0</v>
      </c>
      <c r="G59" s="576">
        <f>SUM(G60:G61)</f>
        <v>0</v>
      </c>
      <c r="H59" s="577">
        <f>SUM(H60:H61)</f>
        <v>0</v>
      </c>
      <c r="I59" s="574">
        <f t="shared" si="43"/>
        <v>35.026919999999997</v>
      </c>
      <c r="J59" s="575">
        <f t="shared" ref="J59:Q59" si="49">SUM(J60:J61)</f>
        <v>0</v>
      </c>
      <c r="K59" s="576">
        <f t="shared" si="49"/>
        <v>0</v>
      </c>
      <c r="L59" s="577">
        <f t="shared" si="49"/>
        <v>35.026919999999997</v>
      </c>
      <c r="M59" s="574">
        <f t="shared" si="49"/>
        <v>0</v>
      </c>
      <c r="N59" s="578">
        <f t="shared" si="45"/>
        <v>0</v>
      </c>
      <c r="O59" s="576">
        <f t="shared" si="49"/>
        <v>0</v>
      </c>
      <c r="P59" s="604">
        <f t="shared" si="49"/>
        <v>0</v>
      </c>
      <c r="Q59" s="574">
        <f t="shared" si="49"/>
        <v>43</v>
      </c>
    </row>
    <row r="60">
      <c r="B60" s="579" t="s">
        <v>307</v>
      </c>
      <c r="C60" s="580" t="s">
        <v>55</v>
      </c>
      <c r="D60" s="313">
        <f t="shared" si="1"/>
        <v>0</v>
      </c>
      <c r="E60" s="311">
        <f t="shared" si="42"/>
        <v>0</v>
      </c>
      <c r="F60" s="605">
        <v>0</v>
      </c>
      <c r="G60" s="606">
        <v>0</v>
      </c>
      <c r="H60" s="607">
        <v>0</v>
      </c>
      <c r="I60" s="311">
        <f t="shared" si="43"/>
        <v>0</v>
      </c>
      <c r="J60" s="605">
        <v>0</v>
      </c>
      <c r="K60" s="606">
        <v>0</v>
      </c>
      <c r="L60" s="607">
        <v>0</v>
      </c>
      <c r="M60" s="608">
        <v>0</v>
      </c>
      <c r="N60" s="583">
        <f t="shared" si="45"/>
        <v>0</v>
      </c>
      <c r="O60" s="606">
        <v>0</v>
      </c>
      <c r="P60" s="609">
        <v>0</v>
      </c>
      <c r="Q60" s="255">
        <v>0</v>
      </c>
    </row>
    <row r="61" ht="25.5">
      <c r="B61" s="579" t="s">
        <v>309</v>
      </c>
      <c r="C61" s="584" t="s">
        <v>57</v>
      </c>
      <c r="D61" s="352">
        <f t="shared" si="1"/>
        <v>78.02691999999999</v>
      </c>
      <c r="E61" s="574">
        <f t="shared" si="42"/>
        <v>0</v>
      </c>
      <c r="F61" s="610">
        <v>0</v>
      </c>
      <c r="G61" s="611">
        <v>0</v>
      </c>
      <c r="H61" s="612">
        <v>0</v>
      </c>
      <c r="I61" s="574">
        <f t="shared" si="43"/>
        <v>35.026919999999997</v>
      </c>
      <c r="J61" s="610">
        <v>0</v>
      </c>
      <c r="K61" s="611">
        <v>0</v>
      </c>
      <c r="L61" s="612">
        <v>35.026919999999997</v>
      </c>
      <c r="M61" s="613">
        <v>0</v>
      </c>
      <c r="N61" s="578">
        <f t="shared" si="45"/>
        <v>0</v>
      </c>
      <c r="O61" s="611">
        <v>0</v>
      </c>
      <c r="P61" s="614">
        <v>0</v>
      </c>
      <c r="Q61" s="255">
        <v>43</v>
      </c>
    </row>
    <row r="62">
      <c r="B62" s="585" t="s">
        <v>311</v>
      </c>
      <c r="C62" s="586" t="s">
        <v>611</v>
      </c>
      <c r="D62" s="352">
        <f t="shared" si="1"/>
        <v>0</v>
      </c>
      <c r="E62" s="574">
        <f t="shared" si="42"/>
        <v>0</v>
      </c>
      <c r="F62" s="575">
        <f>SUM(F63:F65)</f>
        <v>0</v>
      </c>
      <c r="G62" s="576">
        <f>SUM(G63:G65)</f>
        <v>0</v>
      </c>
      <c r="H62" s="577">
        <f>SUM(H63:H65)</f>
        <v>0</v>
      </c>
      <c r="I62" s="574">
        <f t="shared" si="43"/>
        <v>0</v>
      </c>
      <c r="J62" s="575">
        <f t="shared" ref="J62:Q62" si="50">SUM(J63:J65)</f>
        <v>0</v>
      </c>
      <c r="K62" s="576">
        <f t="shared" si="50"/>
        <v>0</v>
      </c>
      <c r="L62" s="577">
        <f t="shared" si="50"/>
        <v>0</v>
      </c>
      <c r="M62" s="574">
        <f t="shared" si="50"/>
        <v>0</v>
      </c>
      <c r="N62" s="578">
        <f t="shared" si="45"/>
        <v>0</v>
      </c>
      <c r="O62" s="576">
        <f t="shared" si="50"/>
        <v>0</v>
      </c>
      <c r="P62" s="604">
        <f t="shared" si="50"/>
        <v>0</v>
      </c>
      <c r="Q62" s="574">
        <f t="shared" si="50"/>
        <v>0</v>
      </c>
    </row>
    <row r="63">
      <c r="B63" s="587" t="s">
        <v>313</v>
      </c>
      <c r="C63" s="588" t="s">
        <v>49</v>
      </c>
      <c r="D63" s="352">
        <f t="shared" si="1"/>
        <v>0</v>
      </c>
      <c r="E63" s="574">
        <f t="shared" si="42"/>
        <v>0</v>
      </c>
      <c r="F63" s="610">
        <v>0</v>
      </c>
      <c r="G63" s="611">
        <v>0</v>
      </c>
      <c r="H63" s="612">
        <v>0</v>
      </c>
      <c r="I63" s="574">
        <f t="shared" si="43"/>
        <v>0</v>
      </c>
      <c r="J63" s="610">
        <v>0</v>
      </c>
      <c r="K63" s="611">
        <v>0</v>
      </c>
      <c r="L63" s="612">
        <v>0</v>
      </c>
      <c r="M63" s="613">
        <v>0</v>
      </c>
      <c r="N63" s="578">
        <f t="shared" si="45"/>
        <v>0</v>
      </c>
      <c r="O63" s="611">
        <v>0</v>
      </c>
      <c r="P63" s="614">
        <v>0</v>
      </c>
      <c r="Q63" s="255">
        <v>0</v>
      </c>
    </row>
    <row r="64">
      <c r="B64" s="587" t="s">
        <v>622</v>
      </c>
      <c r="C64" s="588" t="s">
        <v>613</v>
      </c>
      <c r="D64" s="352">
        <f t="shared" si="1"/>
        <v>0</v>
      </c>
      <c r="E64" s="574">
        <f t="shared" si="42"/>
        <v>0</v>
      </c>
      <c r="F64" s="610">
        <v>0</v>
      </c>
      <c r="G64" s="611">
        <v>0</v>
      </c>
      <c r="H64" s="612">
        <v>0</v>
      </c>
      <c r="I64" s="574">
        <f t="shared" si="43"/>
        <v>0</v>
      </c>
      <c r="J64" s="610">
        <v>0</v>
      </c>
      <c r="K64" s="611">
        <v>0</v>
      </c>
      <c r="L64" s="612">
        <v>0</v>
      </c>
      <c r="M64" s="613">
        <v>0</v>
      </c>
      <c r="N64" s="578">
        <f t="shared" si="45"/>
        <v>0</v>
      </c>
      <c r="O64" s="611">
        <v>0</v>
      </c>
      <c r="P64" s="614">
        <v>0</v>
      </c>
      <c r="Q64" s="255">
        <v>0</v>
      </c>
    </row>
    <row r="65">
      <c r="B65" s="589" t="s">
        <v>623</v>
      </c>
      <c r="C65" s="590" t="s">
        <v>613</v>
      </c>
      <c r="D65" s="591">
        <f t="shared" si="1"/>
        <v>0</v>
      </c>
      <c r="E65" s="592">
        <f t="shared" si="42"/>
        <v>0</v>
      </c>
      <c r="F65" s="615">
        <v>0</v>
      </c>
      <c r="G65" s="616">
        <v>0</v>
      </c>
      <c r="H65" s="617">
        <v>0</v>
      </c>
      <c r="I65" s="592">
        <f t="shared" si="43"/>
        <v>0</v>
      </c>
      <c r="J65" s="615">
        <v>0</v>
      </c>
      <c r="K65" s="616">
        <v>0</v>
      </c>
      <c r="L65" s="617">
        <v>0</v>
      </c>
      <c r="M65" s="618">
        <v>0</v>
      </c>
      <c r="N65" s="596">
        <f t="shared" si="45"/>
        <v>0</v>
      </c>
      <c r="O65" s="616">
        <v>0</v>
      </c>
      <c r="P65" s="619">
        <v>0</v>
      </c>
      <c r="Q65" s="620">
        <v>0</v>
      </c>
    </row>
    <row r="66" ht="16.5">
      <c r="B66" s="552" t="s">
        <v>130</v>
      </c>
      <c r="C66" s="552" t="s">
        <v>624</v>
      </c>
      <c r="D66" s="141">
        <f t="shared" ref="D66:Q66" si="51">D67+D71+D78+D81+D87+D90</f>
        <v>352.13134000000002</v>
      </c>
      <c r="E66" s="553">
        <f t="shared" si="51"/>
        <v>125.88759978451122</v>
      </c>
      <c r="F66" s="554">
        <f t="shared" si="51"/>
        <v>13.406742435660746</v>
      </c>
      <c r="G66" s="555">
        <f t="shared" si="51"/>
        <v>17.211723079022292</v>
      </c>
      <c r="H66" s="556">
        <f t="shared" si="51"/>
        <v>95.269134269828186</v>
      </c>
      <c r="I66" s="553">
        <f t="shared" si="51"/>
        <v>213.85299274142176</v>
      </c>
      <c r="J66" s="554">
        <f t="shared" si="51"/>
        <v>137.27331564619274</v>
      </c>
      <c r="K66" s="555">
        <f t="shared" si="51"/>
        <v>59.946205956832372</v>
      </c>
      <c r="L66" s="556">
        <f t="shared" si="51"/>
        <v>16.63347113839664</v>
      </c>
      <c r="M66" s="553">
        <f t="shared" si="51"/>
        <v>9.8824310473345278</v>
      </c>
      <c r="N66" s="557">
        <f t="shared" si="51"/>
        <v>0.83907127553674388</v>
      </c>
      <c r="O66" s="555">
        <f t="shared" si="51"/>
        <v>0.83907127553674388</v>
      </c>
      <c r="P66" s="558">
        <f t="shared" si="51"/>
        <v>0</v>
      </c>
      <c r="Q66" s="553">
        <f t="shared" si="51"/>
        <v>1.6692451511958419</v>
      </c>
      <c r="R66" s="621"/>
    </row>
    <row r="67">
      <c r="B67" s="559" t="s">
        <v>132</v>
      </c>
      <c r="C67" s="560" t="s">
        <v>8</v>
      </c>
      <c r="D67" s="151">
        <f>SUM(D68:D70)</f>
        <v>0</v>
      </c>
      <c r="E67" s="152">
        <f t="shared" ref="E67:E93" si="52">SUM(F67:H67)</f>
        <v>0</v>
      </c>
      <c r="F67" s="153">
        <f>SUM(F68:F70)</f>
        <v>0</v>
      </c>
      <c r="G67" s="154">
        <f>SUM(G68:G70)</f>
        <v>0</v>
      </c>
      <c r="H67" s="495">
        <f>SUM(H68:H70)</f>
        <v>0</v>
      </c>
      <c r="I67" s="152">
        <f t="shared" ref="I67:I93" si="53">SUM(J67:L67)</f>
        <v>0</v>
      </c>
      <c r="J67" s="153">
        <f t="shared" ref="J67:Q67" si="54">SUM(J68:J70)</f>
        <v>0</v>
      </c>
      <c r="K67" s="154">
        <f t="shared" si="54"/>
        <v>0</v>
      </c>
      <c r="L67" s="495">
        <f t="shared" si="54"/>
        <v>0</v>
      </c>
      <c r="M67" s="152">
        <f t="shared" si="54"/>
        <v>0</v>
      </c>
      <c r="N67" s="156">
        <f t="shared" ref="N67:N93" si="55">SUM(O67:P67)</f>
        <v>0</v>
      </c>
      <c r="O67" s="154">
        <f t="shared" si="54"/>
        <v>0</v>
      </c>
      <c r="P67" s="155">
        <f t="shared" si="54"/>
        <v>0</v>
      </c>
      <c r="Q67" s="152">
        <f t="shared" si="54"/>
        <v>0</v>
      </c>
    </row>
    <row r="68">
      <c r="B68" s="561" t="s">
        <v>407</v>
      </c>
      <c r="C68" s="562" t="s">
        <v>10</v>
      </c>
      <c r="D68" s="330">
        <v>0</v>
      </c>
      <c r="E68" s="326">
        <f t="shared" si="52"/>
        <v>0</v>
      </c>
      <c r="F68" s="380">
        <f t="shared" ref="F68:H70" si="56">IFERROR($D68*F95/100, 0)</f>
        <v>0</v>
      </c>
      <c r="G68" s="381">
        <f t="shared" si="56"/>
        <v>0</v>
      </c>
      <c r="H68" s="622">
        <f t="shared" si="56"/>
        <v>0</v>
      </c>
      <c r="I68" s="326">
        <f t="shared" si="53"/>
        <v>0</v>
      </c>
      <c r="J68" s="380">
        <f t="shared" ref="J68:M70" si="57">IFERROR($D68*J95/100, 0)</f>
        <v>0</v>
      </c>
      <c r="K68" s="381">
        <f t="shared" si="57"/>
        <v>0</v>
      </c>
      <c r="L68" s="622">
        <f t="shared" si="57"/>
        <v>0</v>
      </c>
      <c r="M68" s="326">
        <f t="shared" si="57"/>
        <v>0</v>
      </c>
      <c r="N68" s="623">
        <f t="shared" si="55"/>
        <v>0</v>
      </c>
      <c r="O68" s="381">
        <f t="shared" ref="O68:Q70" si="58">IFERROR($D68*O95/100, 0)</f>
        <v>0</v>
      </c>
      <c r="P68" s="382">
        <f t="shared" si="58"/>
        <v>0</v>
      </c>
      <c r="Q68" s="326">
        <f t="shared" si="58"/>
        <v>0</v>
      </c>
    </row>
    <row r="69">
      <c r="B69" s="561" t="s">
        <v>408</v>
      </c>
      <c r="C69" s="562" t="s">
        <v>11</v>
      </c>
      <c r="D69" s="330">
        <v>0</v>
      </c>
      <c r="E69" s="326">
        <f t="shared" si="52"/>
        <v>0</v>
      </c>
      <c r="F69" s="380">
        <f t="shared" si="56"/>
        <v>0</v>
      </c>
      <c r="G69" s="381">
        <f t="shared" si="56"/>
        <v>0</v>
      </c>
      <c r="H69" s="622">
        <f t="shared" si="56"/>
        <v>0</v>
      </c>
      <c r="I69" s="326">
        <f t="shared" si="53"/>
        <v>0</v>
      </c>
      <c r="J69" s="380">
        <f t="shared" si="57"/>
        <v>0</v>
      </c>
      <c r="K69" s="381">
        <f t="shared" si="57"/>
        <v>0</v>
      </c>
      <c r="L69" s="622">
        <f t="shared" si="57"/>
        <v>0</v>
      </c>
      <c r="M69" s="326">
        <f t="shared" si="57"/>
        <v>0</v>
      </c>
      <c r="N69" s="623">
        <f t="shared" si="55"/>
        <v>0</v>
      </c>
      <c r="O69" s="381">
        <f t="shared" si="58"/>
        <v>0</v>
      </c>
      <c r="P69" s="382">
        <f t="shared" si="58"/>
        <v>0</v>
      </c>
      <c r="Q69" s="326">
        <f t="shared" si="58"/>
        <v>0</v>
      </c>
    </row>
    <row r="70">
      <c r="B70" s="561" t="s">
        <v>625</v>
      </c>
      <c r="C70" s="562" t="s">
        <v>13</v>
      </c>
      <c r="D70" s="330">
        <v>0</v>
      </c>
      <c r="E70" s="326">
        <f t="shared" si="52"/>
        <v>0</v>
      </c>
      <c r="F70" s="380">
        <f t="shared" si="56"/>
        <v>0</v>
      </c>
      <c r="G70" s="381">
        <f t="shared" si="56"/>
        <v>0</v>
      </c>
      <c r="H70" s="622">
        <f t="shared" si="56"/>
        <v>0</v>
      </c>
      <c r="I70" s="326">
        <f t="shared" si="53"/>
        <v>0</v>
      </c>
      <c r="J70" s="380">
        <f t="shared" si="57"/>
        <v>0</v>
      </c>
      <c r="K70" s="381">
        <f t="shared" si="57"/>
        <v>0</v>
      </c>
      <c r="L70" s="622">
        <f t="shared" si="57"/>
        <v>0</v>
      </c>
      <c r="M70" s="326">
        <f t="shared" si="57"/>
        <v>0</v>
      </c>
      <c r="N70" s="623">
        <f t="shared" si="55"/>
        <v>0</v>
      </c>
      <c r="O70" s="381">
        <f t="shared" si="58"/>
        <v>0</v>
      </c>
      <c r="P70" s="382">
        <f t="shared" si="58"/>
        <v>0</v>
      </c>
      <c r="Q70" s="326">
        <f t="shared" si="58"/>
        <v>0</v>
      </c>
    </row>
    <row r="71">
      <c r="B71" s="559" t="s">
        <v>134</v>
      </c>
      <c r="C71" s="563" t="s">
        <v>15</v>
      </c>
      <c r="D71" s="151">
        <f>SUM(D72:D77)</f>
        <v>212.11396000000002</v>
      </c>
      <c r="E71" s="152">
        <f t="shared" si="52"/>
        <v>75.831129672206458</v>
      </c>
      <c r="F71" s="153">
        <f>SUM(F72:F77)</f>
        <v>8.0758424647123039</v>
      </c>
      <c r="G71" s="154">
        <f>SUM(G72:G77)</f>
        <v>10.367855189245047</v>
      </c>
      <c r="H71" s="495">
        <f>SUM(H72:H77)</f>
        <v>57.387432018249108</v>
      </c>
      <c r="I71" s="152">
        <f t="shared" si="53"/>
        <v>128.81899449289071</v>
      </c>
      <c r="J71" s="153">
        <f t="shared" ref="J71:Q71" si="59">SUM(J72:J77)</f>
        <v>82.689562888790022</v>
      </c>
      <c r="K71" s="154">
        <f t="shared" si="59"/>
        <v>36.109899029377232</v>
      </c>
      <c r="L71" s="495">
        <f t="shared" si="59"/>
        <v>10.019532574723453</v>
      </c>
      <c r="M71" s="152">
        <f t="shared" si="59"/>
        <v>5.9528969613357168</v>
      </c>
      <c r="N71" s="156">
        <f t="shared" si="55"/>
        <v>0.50543280520373413</v>
      </c>
      <c r="O71" s="154">
        <f t="shared" si="59"/>
        <v>0.50543280520373413</v>
      </c>
      <c r="P71" s="155">
        <f t="shared" si="59"/>
        <v>0</v>
      </c>
      <c r="Q71" s="152">
        <f t="shared" si="59"/>
        <v>1.0055060683634374</v>
      </c>
    </row>
    <row r="72">
      <c r="B72" s="561" t="s">
        <v>136</v>
      </c>
      <c r="C72" s="562" t="s">
        <v>17</v>
      </c>
      <c r="D72" s="330">
        <v>189.79363000000001</v>
      </c>
      <c r="E72" s="326">
        <f t="shared" si="52"/>
        <v>67.85157076643506</v>
      </c>
      <c r="F72" s="380">
        <f t="shared" ref="F72:H75" si="60">IFERROR($D72*F98/100, 0)</f>
        <v>7.2260376294228594</v>
      </c>
      <c r="G72" s="381">
        <f t="shared" si="60"/>
        <v>9.2768664150212192</v>
      </c>
      <c r="H72" s="622">
        <f t="shared" si="60"/>
        <v>51.348666721990973</v>
      </c>
      <c r="I72" s="326">
        <f t="shared" si="53"/>
        <v>115.26362799391298</v>
      </c>
      <c r="J72" s="380">
        <f t="shared" ref="J72:M76" si="61">IFERROR($D72*J98/100, 0)</f>
        <v>73.988304700816229</v>
      </c>
      <c r="K72" s="381">
        <f t="shared" si="61"/>
        <v>32.310126196875402</v>
      </c>
      <c r="L72" s="622">
        <f t="shared" si="61"/>
        <v>8.9651970962213436</v>
      </c>
      <c r="M72" s="326">
        <f t="shared" si="61"/>
        <v>5.3264854576656591</v>
      </c>
      <c r="N72" s="623">
        <f t="shared" si="55"/>
        <v>0.45224711669472195</v>
      </c>
      <c r="O72" s="381">
        <f t="shared" ref="O72:Q76" si="62">IFERROR($D72*O98/100, 0)</f>
        <v>0.45224711669472195</v>
      </c>
      <c r="P72" s="382">
        <f t="shared" si="62"/>
        <v>0</v>
      </c>
      <c r="Q72" s="326">
        <f t="shared" si="62"/>
        <v>0.89969866529164289</v>
      </c>
    </row>
    <row r="73">
      <c r="B73" s="561" t="s">
        <v>138</v>
      </c>
      <c r="C73" s="562" t="s">
        <v>600</v>
      </c>
      <c r="D73" s="330">
        <v>0</v>
      </c>
      <c r="E73" s="326">
        <f t="shared" si="52"/>
        <v>0</v>
      </c>
      <c r="F73" s="380">
        <f t="shared" si="60"/>
        <v>0</v>
      </c>
      <c r="G73" s="381">
        <f t="shared" si="60"/>
        <v>0</v>
      </c>
      <c r="H73" s="622">
        <f t="shared" si="60"/>
        <v>0</v>
      </c>
      <c r="I73" s="326">
        <f t="shared" si="53"/>
        <v>0</v>
      </c>
      <c r="J73" s="380">
        <f t="shared" si="61"/>
        <v>0</v>
      </c>
      <c r="K73" s="381">
        <f t="shared" si="61"/>
        <v>0</v>
      </c>
      <c r="L73" s="622">
        <f t="shared" si="61"/>
        <v>0</v>
      </c>
      <c r="M73" s="326">
        <f t="shared" si="61"/>
        <v>0</v>
      </c>
      <c r="N73" s="623">
        <f t="shared" si="55"/>
        <v>0</v>
      </c>
      <c r="O73" s="381">
        <f t="shared" si="62"/>
        <v>0</v>
      </c>
      <c r="P73" s="382">
        <f t="shared" si="62"/>
        <v>0</v>
      </c>
      <c r="Q73" s="326">
        <f t="shared" si="62"/>
        <v>0</v>
      </c>
    </row>
    <row r="74">
      <c r="B74" s="561" t="s">
        <v>140</v>
      </c>
      <c r="C74" s="562" t="s">
        <v>23</v>
      </c>
      <c r="D74" s="330">
        <v>0</v>
      </c>
      <c r="E74" s="326">
        <f t="shared" si="52"/>
        <v>0</v>
      </c>
      <c r="F74" s="380">
        <f t="shared" si="60"/>
        <v>0</v>
      </c>
      <c r="G74" s="381">
        <f t="shared" si="60"/>
        <v>0</v>
      </c>
      <c r="H74" s="622">
        <f t="shared" si="60"/>
        <v>0</v>
      </c>
      <c r="I74" s="326">
        <f t="shared" si="53"/>
        <v>0</v>
      </c>
      <c r="J74" s="380">
        <f t="shared" si="61"/>
        <v>0</v>
      </c>
      <c r="K74" s="381">
        <f t="shared" si="61"/>
        <v>0</v>
      </c>
      <c r="L74" s="622">
        <f t="shared" si="61"/>
        <v>0</v>
      </c>
      <c r="M74" s="326">
        <f t="shared" si="61"/>
        <v>0</v>
      </c>
      <c r="N74" s="623">
        <f t="shared" si="55"/>
        <v>0</v>
      </c>
      <c r="O74" s="381">
        <f t="shared" si="62"/>
        <v>0</v>
      </c>
      <c r="P74" s="382">
        <f t="shared" si="62"/>
        <v>0</v>
      </c>
      <c r="Q74" s="326">
        <f t="shared" si="62"/>
        <v>0</v>
      </c>
    </row>
    <row r="75">
      <c r="B75" s="561" t="s">
        <v>626</v>
      </c>
      <c r="C75" s="562" t="s">
        <v>25</v>
      </c>
      <c r="D75" s="330">
        <v>0</v>
      </c>
      <c r="E75" s="326">
        <f t="shared" si="52"/>
        <v>0</v>
      </c>
      <c r="F75" s="222">
        <f>IFERROR($D75*F101/100, 0)</f>
        <v>0</v>
      </c>
      <c r="G75" s="223">
        <f>IFERROR($D75*G101/100, 0)</f>
        <v>0</v>
      </c>
      <c r="H75" s="383">
        <f t="shared" si="60"/>
        <v>0</v>
      </c>
      <c r="I75" s="326">
        <f t="shared" ref="I75:I76" si="63">SUM(J75:L75)</f>
        <v>0</v>
      </c>
      <c r="J75" s="222">
        <f t="shared" si="61"/>
        <v>0</v>
      </c>
      <c r="K75" s="223">
        <f t="shared" si="61"/>
        <v>0</v>
      </c>
      <c r="L75" s="383">
        <f t="shared" si="61"/>
        <v>0</v>
      </c>
      <c r="M75" s="219">
        <f t="shared" si="61"/>
        <v>0</v>
      </c>
      <c r="N75" s="623">
        <f t="shared" ref="N75:N76" si="64">SUM(O75:P75)</f>
        <v>0</v>
      </c>
      <c r="O75" s="381">
        <f t="shared" si="62"/>
        <v>0</v>
      </c>
      <c r="P75" s="224">
        <f t="shared" si="62"/>
        <v>0</v>
      </c>
      <c r="Q75" s="219">
        <f t="shared" si="62"/>
        <v>0</v>
      </c>
    </row>
    <row r="76">
      <c r="B76" s="561" t="s">
        <v>627</v>
      </c>
      <c r="C76" s="562" t="s">
        <v>27</v>
      </c>
      <c r="D76" s="330">
        <v>0</v>
      </c>
      <c r="E76" s="326">
        <f t="shared" si="52"/>
        <v>0</v>
      </c>
      <c r="F76" s="380">
        <f>IFERROR($D76*F102/100, 0)</f>
        <v>0</v>
      </c>
      <c r="G76" s="381">
        <f t="shared" ref="G76:H76" si="65">IFERROR($D76*G102/100, 0)</f>
        <v>0</v>
      </c>
      <c r="H76" s="383">
        <f t="shared" si="65"/>
        <v>0</v>
      </c>
      <c r="I76" s="326">
        <f t="shared" si="63"/>
        <v>0</v>
      </c>
      <c r="J76" s="380">
        <f>IFERROR($D76*J102/100, 0)</f>
        <v>0</v>
      </c>
      <c r="K76" s="381">
        <f t="shared" si="61"/>
        <v>0</v>
      </c>
      <c r="L76" s="383">
        <f t="shared" si="61"/>
        <v>0</v>
      </c>
      <c r="M76" s="326">
        <f t="shared" si="61"/>
        <v>0</v>
      </c>
      <c r="N76" s="623">
        <f t="shared" si="64"/>
        <v>0</v>
      </c>
      <c r="O76" s="381">
        <f t="shared" si="62"/>
        <v>0</v>
      </c>
      <c r="P76" s="382">
        <f t="shared" si="62"/>
        <v>0</v>
      </c>
      <c r="Q76" s="326">
        <f t="shared" si="62"/>
        <v>0</v>
      </c>
    </row>
    <row r="77" ht="38.25">
      <c r="B77" s="561" t="s">
        <v>628</v>
      </c>
      <c r="C77" s="562" t="s">
        <v>604</v>
      </c>
      <c r="D77" s="330">
        <v>22.320329999999998</v>
      </c>
      <c r="E77" s="326">
        <f t="shared" si="52"/>
        <v>7.9795589057714063</v>
      </c>
      <c r="F77" s="380">
        <f t="shared" ref="F77:H77" si="66">IFERROR($D77*F103/100, 0)</f>
        <v>0.84980483528944517</v>
      </c>
      <c r="G77" s="381">
        <f t="shared" si="66"/>
        <v>1.0909887742238269</v>
      </c>
      <c r="H77" s="622">
        <f t="shared" si="66"/>
        <v>6.0387652962581342</v>
      </c>
      <c r="I77" s="326">
        <f t="shared" si="53"/>
        <v>13.555366498977735</v>
      </c>
      <c r="J77" s="380">
        <f t="shared" ref="J77:Q77" si="67">IFERROR($D77*J103/100, 0)</f>
        <v>8.7012581879737976</v>
      </c>
      <c r="K77" s="381">
        <f t="shared" si="67"/>
        <v>3.7997728325018274</v>
      </c>
      <c r="L77" s="622">
        <f t="shared" si="67"/>
        <v>1.0543354785021084</v>
      </c>
      <c r="M77" s="326">
        <f t="shared" si="67"/>
        <v>0.62641150367005749</v>
      </c>
      <c r="N77" s="623">
        <f t="shared" si="55"/>
        <v>0.053185688509012133</v>
      </c>
      <c r="O77" s="381">
        <f t="shared" ref="O77:P77" si="68">IFERROR($D77*O103/100, 0)</f>
        <v>0.053185688509012133</v>
      </c>
      <c r="P77" s="382">
        <f t="shared" si="68"/>
        <v>0</v>
      </c>
      <c r="Q77" s="326">
        <f t="shared" si="67"/>
        <v>0.10580740307179441</v>
      </c>
    </row>
    <row r="78">
      <c r="B78" s="559" t="s">
        <v>142</v>
      </c>
      <c r="C78" s="565" t="s">
        <v>31</v>
      </c>
      <c r="D78" s="151">
        <f>D79+D80</f>
        <v>9.0209100000000007</v>
      </c>
      <c r="E78" s="152">
        <f t="shared" si="52"/>
        <v>3.2249918674438214</v>
      </c>
      <c r="F78" s="153">
        <f>F79+F80</f>
        <v>0.34345428301064146</v>
      </c>
      <c r="G78" s="154">
        <f>G79+G80</f>
        <v>0.44093037796858126</v>
      </c>
      <c r="H78" s="495">
        <f>H79+H80</f>
        <v>2.4406072064645987</v>
      </c>
      <c r="I78" s="152">
        <f t="shared" si="53"/>
        <v>5.4784916353966642</v>
      </c>
      <c r="J78" s="153">
        <f t="shared" ref="J78:Q78" si="69">J79+J80</f>
        <v>3.5166714381227653</v>
      </c>
      <c r="K78" s="154">
        <f t="shared" si="69"/>
        <v>1.5357034928445978</v>
      </c>
      <c r="L78" s="495">
        <f t="shared" si="69"/>
        <v>0.42611670442930083</v>
      </c>
      <c r="M78" s="152">
        <f t="shared" si="69"/>
        <v>0.25316838046625029</v>
      </c>
      <c r="N78" s="156">
        <f t="shared" si="55"/>
        <v>0.021495350173041022</v>
      </c>
      <c r="O78" s="154">
        <f t="shared" si="69"/>
        <v>0.021495350173041022</v>
      </c>
      <c r="P78" s="155">
        <f t="shared" si="69"/>
        <v>0</v>
      </c>
      <c r="Q78" s="152">
        <f t="shared" si="69"/>
        <v>0.042762766520225329</v>
      </c>
    </row>
    <row r="79" ht="51">
      <c r="B79" s="561" t="s">
        <v>409</v>
      </c>
      <c r="C79" s="566" t="s">
        <v>33</v>
      </c>
      <c r="D79" s="330">
        <v>9.0209100000000007</v>
      </c>
      <c r="E79" s="326">
        <f t="shared" si="52"/>
        <v>3.2249918674438214</v>
      </c>
      <c r="F79" s="380">
        <f t="shared" ref="F79:H80" si="70">IFERROR($D79*F104/100, 0)</f>
        <v>0.34345428301064146</v>
      </c>
      <c r="G79" s="381">
        <f t="shared" si="70"/>
        <v>0.44093037796858126</v>
      </c>
      <c r="H79" s="622">
        <f t="shared" si="70"/>
        <v>2.4406072064645987</v>
      </c>
      <c r="I79" s="326">
        <f t="shared" si="53"/>
        <v>5.4784916353966642</v>
      </c>
      <c r="J79" s="380">
        <f t="shared" ref="J79:M80" si="71">IFERROR($D79*J104/100, 0)</f>
        <v>3.5166714381227653</v>
      </c>
      <c r="K79" s="381">
        <f t="shared" si="71"/>
        <v>1.5357034928445978</v>
      </c>
      <c r="L79" s="622">
        <f t="shared" si="71"/>
        <v>0.42611670442930083</v>
      </c>
      <c r="M79" s="326">
        <f t="shared" si="71"/>
        <v>0.25316838046625029</v>
      </c>
      <c r="N79" s="623">
        <f t="shared" si="55"/>
        <v>0.021495350173041022</v>
      </c>
      <c r="O79" s="381">
        <f t="shared" ref="O79:Q80" si="72">IFERROR($D79*O104/100, 0)</f>
        <v>0.021495350173041022</v>
      </c>
      <c r="P79" s="382">
        <f t="shared" si="72"/>
        <v>0</v>
      </c>
      <c r="Q79" s="326">
        <f t="shared" si="72"/>
        <v>0.042762766520225329</v>
      </c>
    </row>
    <row r="80">
      <c r="B80" s="561" t="s">
        <v>629</v>
      </c>
      <c r="C80" s="566" t="s">
        <v>35</v>
      </c>
      <c r="D80" s="330">
        <v>0</v>
      </c>
      <c r="E80" s="326">
        <f t="shared" si="52"/>
        <v>0</v>
      </c>
      <c r="F80" s="380">
        <f t="shared" si="70"/>
        <v>0</v>
      </c>
      <c r="G80" s="381">
        <f t="shared" si="70"/>
        <v>0</v>
      </c>
      <c r="H80" s="622">
        <f t="shared" si="70"/>
        <v>0</v>
      </c>
      <c r="I80" s="326">
        <f t="shared" si="53"/>
        <v>0</v>
      </c>
      <c r="J80" s="380">
        <f t="shared" si="71"/>
        <v>0</v>
      </c>
      <c r="K80" s="381">
        <f t="shared" si="71"/>
        <v>0</v>
      </c>
      <c r="L80" s="622">
        <f t="shared" si="71"/>
        <v>0</v>
      </c>
      <c r="M80" s="326">
        <f t="shared" si="71"/>
        <v>0</v>
      </c>
      <c r="N80" s="623">
        <f t="shared" si="55"/>
        <v>0</v>
      </c>
      <c r="O80" s="381">
        <f t="shared" si="72"/>
        <v>0</v>
      </c>
      <c r="P80" s="382">
        <f t="shared" si="72"/>
        <v>0</v>
      </c>
      <c r="Q80" s="326">
        <f t="shared" si="72"/>
        <v>0</v>
      </c>
    </row>
    <row r="81">
      <c r="B81" s="559" t="s">
        <v>410</v>
      </c>
      <c r="C81" s="565" t="s">
        <v>37</v>
      </c>
      <c r="D81" s="151">
        <f>D82+D86</f>
        <v>0</v>
      </c>
      <c r="E81" s="152">
        <f t="shared" si="52"/>
        <v>0</v>
      </c>
      <c r="F81" s="153">
        <f>F82+F86</f>
        <v>0</v>
      </c>
      <c r="G81" s="154">
        <f>G82+G86</f>
        <v>0</v>
      </c>
      <c r="H81" s="495">
        <f>H82+H86</f>
        <v>0</v>
      </c>
      <c r="I81" s="152">
        <f t="shared" si="53"/>
        <v>0</v>
      </c>
      <c r="J81" s="153">
        <f t="shared" ref="J81:Q81" si="73">J82+J86</f>
        <v>0</v>
      </c>
      <c r="K81" s="154">
        <f t="shared" si="73"/>
        <v>0</v>
      </c>
      <c r="L81" s="495">
        <f t="shared" si="73"/>
        <v>0</v>
      </c>
      <c r="M81" s="152">
        <f t="shared" si="73"/>
        <v>0</v>
      </c>
      <c r="N81" s="156">
        <f t="shared" si="55"/>
        <v>0</v>
      </c>
      <c r="O81" s="154">
        <f t="shared" si="73"/>
        <v>0</v>
      </c>
      <c r="P81" s="155">
        <f t="shared" si="73"/>
        <v>0</v>
      </c>
      <c r="Q81" s="152">
        <f t="shared" si="73"/>
        <v>0</v>
      </c>
    </row>
    <row r="82">
      <c r="B82" s="561" t="s">
        <v>411</v>
      </c>
      <c r="C82" s="566" t="s">
        <v>39</v>
      </c>
      <c r="D82" s="330">
        <v>0</v>
      </c>
      <c r="E82" s="326">
        <f t="shared" si="52"/>
        <v>0</v>
      </c>
      <c r="F82" s="380">
        <f>IFERROR($D82*F106/100, 0)</f>
        <v>0</v>
      </c>
      <c r="G82" s="381">
        <f>IFERROR($D82*G106/100, 0)</f>
        <v>0</v>
      </c>
      <c r="H82" s="622">
        <f>IFERROR($D82*H106/100, 0)</f>
        <v>0</v>
      </c>
      <c r="I82" s="326">
        <f t="shared" si="53"/>
        <v>0</v>
      </c>
      <c r="J82" s="380">
        <f>IFERROR($D82*J106/100, 0)</f>
        <v>0</v>
      </c>
      <c r="K82" s="381">
        <f>IFERROR($D82*K106/100, 0)</f>
        <v>0</v>
      </c>
      <c r="L82" s="622">
        <f>IFERROR($D82*L106/100, 0)</f>
        <v>0</v>
      </c>
      <c r="M82" s="326">
        <f>IFERROR($D82*M106/100, 0)</f>
        <v>0</v>
      </c>
      <c r="N82" s="623">
        <f t="shared" si="55"/>
        <v>0</v>
      </c>
      <c r="O82" s="381">
        <f>IFERROR($D82*O106/100, 0)</f>
        <v>0</v>
      </c>
      <c r="P82" s="382">
        <f>IFERROR($D82*P106/100, 0)</f>
        <v>0</v>
      </c>
      <c r="Q82" s="326">
        <f>IFERROR($D82*Q106/100, 0)</f>
        <v>0</v>
      </c>
    </row>
    <row r="83">
      <c r="B83" s="561" t="s">
        <v>412</v>
      </c>
      <c r="C83" s="570" t="s">
        <v>42</v>
      </c>
      <c r="D83" s="330">
        <v>0</v>
      </c>
      <c r="E83" s="326">
        <f t="shared" ref="E83:E85" si="74">SUM(F83:H83)</f>
        <v>0</v>
      </c>
      <c r="F83" s="222">
        <f>IFERROR($D83*F107/100, 0)</f>
        <v>0</v>
      </c>
      <c r="G83" s="223">
        <f t="shared" ref="G83:H85" si="75">IFERROR($D83*G107/100, 0)</f>
        <v>0</v>
      </c>
      <c r="H83" s="383">
        <f t="shared" si="75"/>
        <v>0</v>
      </c>
      <c r="I83" s="326">
        <f t="shared" ref="I83:I85" si="76">SUM(J83:L83)</f>
        <v>0</v>
      </c>
      <c r="J83" s="222">
        <f>IFERROR($D83*J107/100, 0)</f>
        <v>0</v>
      </c>
      <c r="K83" s="223">
        <f t="shared" ref="K83:M83" si="77">IFERROR($D83*K107/100, 0)</f>
        <v>0</v>
      </c>
      <c r="L83" s="383">
        <f t="shared" si="77"/>
        <v>0</v>
      </c>
      <c r="M83" s="219">
        <f t="shared" si="77"/>
        <v>0</v>
      </c>
      <c r="N83" s="623">
        <f t="shared" ref="N83:N85" si="78">SUM(O83:P83)</f>
        <v>0</v>
      </c>
      <c r="O83" s="381">
        <f>IFERROR($D83*O107/100, 0)</f>
        <v>0</v>
      </c>
      <c r="P83" s="224">
        <f t="shared" ref="P83:Q85" si="79">IFERROR($D83*P107/100, 0)</f>
        <v>0</v>
      </c>
      <c r="Q83" s="219">
        <f t="shared" si="79"/>
        <v>0</v>
      </c>
    </row>
    <row r="84">
      <c r="B84" s="561" t="s">
        <v>413</v>
      </c>
      <c r="C84" s="570" t="s">
        <v>45</v>
      </c>
      <c r="D84" s="330">
        <v>0</v>
      </c>
      <c r="E84" s="326">
        <f t="shared" si="74"/>
        <v>0</v>
      </c>
      <c r="F84" s="380">
        <f>IFERROR($D84*F108/100, 0)</f>
        <v>0</v>
      </c>
      <c r="G84" s="381">
        <f t="shared" si="75"/>
        <v>0</v>
      </c>
      <c r="H84" s="383">
        <f t="shared" si="75"/>
        <v>0</v>
      </c>
      <c r="I84" s="326">
        <f t="shared" si="76"/>
        <v>0</v>
      </c>
      <c r="J84" s="380">
        <f t="shared" ref="J84:M85" si="80">IFERROR($D84*J108/100, 0)</f>
        <v>0</v>
      </c>
      <c r="K84" s="381">
        <f t="shared" si="80"/>
        <v>0</v>
      </c>
      <c r="L84" s="383">
        <f t="shared" si="80"/>
        <v>0</v>
      </c>
      <c r="M84" s="326">
        <f t="shared" si="80"/>
        <v>0</v>
      </c>
      <c r="N84" s="623">
        <f t="shared" si="78"/>
        <v>0</v>
      </c>
      <c r="O84" s="381">
        <f>IFERROR($D84*O108/100, 0)</f>
        <v>0</v>
      </c>
      <c r="P84" s="382">
        <f t="shared" si="79"/>
        <v>0</v>
      </c>
      <c r="Q84" s="326">
        <f t="shared" si="79"/>
        <v>0</v>
      </c>
    </row>
    <row r="85" ht="25.5">
      <c r="B85" s="561" t="s">
        <v>414</v>
      </c>
      <c r="C85" s="570" t="s">
        <v>47</v>
      </c>
      <c r="D85" s="330">
        <v>0</v>
      </c>
      <c r="E85" s="326">
        <f t="shared" si="74"/>
        <v>0</v>
      </c>
      <c r="F85" s="380">
        <f>IFERROR($D85*F109/100, 0)</f>
        <v>0</v>
      </c>
      <c r="G85" s="381">
        <f t="shared" si="75"/>
        <v>0</v>
      </c>
      <c r="H85" s="383">
        <f t="shared" si="75"/>
        <v>0</v>
      </c>
      <c r="I85" s="326">
        <f t="shared" si="76"/>
        <v>0</v>
      </c>
      <c r="J85" s="380">
        <f>IFERROR($D85*J109/100, 0)</f>
        <v>0</v>
      </c>
      <c r="K85" s="381">
        <f t="shared" si="80"/>
        <v>0</v>
      </c>
      <c r="L85" s="622">
        <f t="shared" si="80"/>
        <v>0</v>
      </c>
      <c r="M85" s="326">
        <f>IFERROR($D85*M109/100, 0)</f>
        <v>0</v>
      </c>
      <c r="N85" s="623">
        <f t="shared" si="78"/>
        <v>0</v>
      </c>
      <c r="O85" s="381">
        <f>IFERROR($D85*O109/100, 0)</f>
        <v>0</v>
      </c>
      <c r="P85" s="382">
        <f t="shared" si="79"/>
        <v>0</v>
      </c>
      <c r="Q85" s="326">
        <f t="shared" si="79"/>
        <v>0</v>
      </c>
    </row>
    <row r="86" ht="25.5">
      <c r="B86" s="561" t="s">
        <v>415</v>
      </c>
      <c r="C86" s="570" t="s">
        <v>610</v>
      </c>
      <c r="D86" s="330">
        <v>0</v>
      </c>
      <c r="E86" s="326">
        <f t="shared" si="52"/>
        <v>0</v>
      </c>
      <c r="F86" s="380">
        <f t="shared" ref="F86:H86" si="81">IFERROR($D86*F110/100, 0)</f>
        <v>0</v>
      </c>
      <c r="G86" s="381">
        <f t="shared" si="81"/>
        <v>0</v>
      </c>
      <c r="H86" s="622">
        <f t="shared" si="81"/>
        <v>0</v>
      </c>
      <c r="I86" s="326">
        <f t="shared" si="53"/>
        <v>0</v>
      </c>
      <c r="J86" s="380">
        <f t="shared" ref="J86:Q86" si="82">IFERROR($D86*J110/100, 0)</f>
        <v>0</v>
      </c>
      <c r="K86" s="381">
        <f t="shared" si="82"/>
        <v>0</v>
      </c>
      <c r="L86" s="622">
        <f t="shared" si="82"/>
        <v>0</v>
      </c>
      <c r="M86" s="326">
        <f t="shared" si="82"/>
        <v>0</v>
      </c>
      <c r="N86" s="623">
        <f t="shared" si="55"/>
        <v>0</v>
      </c>
      <c r="O86" s="381">
        <f t="shared" ref="O86:P86" si="83">IFERROR($D86*O110/100, 0)</f>
        <v>0</v>
      </c>
      <c r="P86" s="382">
        <f t="shared" si="83"/>
        <v>0</v>
      </c>
      <c r="Q86" s="326">
        <f t="shared" si="82"/>
        <v>0</v>
      </c>
    </row>
    <row r="87">
      <c r="B87" s="559" t="s">
        <v>416</v>
      </c>
      <c r="C87" s="573" t="s">
        <v>53</v>
      </c>
      <c r="D87" s="352">
        <f>D88+D89</f>
        <v>130.99646999999999</v>
      </c>
      <c r="E87" s="574">
        <f t="shared" si="52"/>
        <v>46.831478244860939</v>
      </c>
      <c r="F87" s="575">
        <f>F88+F89</f>
        <v>4.9874456879378011</v>
      </c>
      <c r="G87" s="576">
        <f>G88+G89</f>
        <v>6.4029375118086653</v>
      </c>
      <c r="H87" s="577">
        <f>H88+H89</f>
        <v>35.441095045114473</v>
      </c>
      <c r="I87" s="574">
        <f t="shared" si="53"/>
        <v>79.555506613134369</v>
      </c>
      <c r="J87" s="575">
        <f t="shared" ref="J87:Q87" si="84">J88+J89</f>
        <v>51.06708131927995</v>
      </c>
      <c r="K87" s="576">
        <f t="shared" si="84"/>
        <v>22.30060343461054</v>
      </c>
      <c r="L87" s="577">
        <f t="shared" si="84"/>
        <v>6.1878218592438863</v>
      </c>
      <c r="M87" s="574">
        <f t="shared" si="84"/>
        <v>3.6763657055325609</v>
      </c>
      <c r="N87" s="578">
        <f t="shared" si="55"/>
        <v>0.3121431201599687</v>
      </c>
      <c r="O87" s="576">
        <f t="shared" si="84"/>
        <v>0.3121431201599687</v>
      </c>
      <c r="P87" s="604">
        <f t="shared" si="84"/>
        <v>0</v>
      </c>
      <c r="Q87" s="574">
        <f t="shared" si="84"/>
        <v>0.62097631631217931</v>
      </c>
    </row>
    <row r="88">
      <c r="B88" s="579" t="s">
        <v>630</v>
      </c>
      <c r="C88" s="580" t="s">
        <v>55</v>
      </c>
      <c r="D88" s="340">
        <v>20.899999999999999</v>
      </c>
      <c r="E88" s="326">
        <f t="shared" si="52"/>
        <v>7.4717883261861449</v>
      </c>
      <c r="F88" s="380">
        <f t="shared" ref="F88:H89" si="85">IFERROR($D88*F111/100, 0)</f>
        <v>0.79572842594842486</v>
      </c>
      <c r="G88" s="381">
        <f t="shared" si="85"/>
        <v>1.0215648864187035</v>
      </c>
      <c r="H88" s="622">
        <f t="shared" si="85"/>
        <v>5.6544950138190169</v>
      </c>
      <c r="I88" s="326">
        <f t="shared" si="53"/>
        <v>12.69278544845146</v>
      </c>
      <c r="J88" s="380">
        <f t="shared" ref="J88:M89" si="86">IFERROR($D88*J111/100, 0)</f>
        <v>8.147563057027039</v>
      </c>
      <c r="K88" s="381">
        <f t="shared" si="86"/>
        <v>3.5579784079934389</v>
      </c>
      <c r="L88" s="622">
        <f t="shared" si="86"/>
        <v>0.98724398343098274</v>
      </c>
      <c r="M88" s="326">
        <f t="shared" si="86"/>
        <v>0.58655048678510591</v>
      </c>
      <c r="N88" s="623">
        <f t="shared" si="55"/>
        <v>0.04980127488430295</v>
      </c>
      <c r="O88" s="381">
        <f t="shared" ref="O88:Q89" si="87">IFERROR($D88*O111/100, 0)</f>
        <v>0.04980127488430295</v>
      </c>
      <c r="P88" s="382">
        <f t="shared" si="87"/>
        <v>0</v>
      </c>
      <c r="Q88" s="326">
        <f t="shared" si="87"/>
        <v>0.099074463692987655</v>
      </c>
    </row>
    <row r="89" ht="25.5">
      <c r="B89" s="579" t="s">
        <v>631</v>
      </c>
      <c r="C89" s="584" t="s">
        <v>57</v>
      </c>
      <c r="D89" s="260">
        <v>110.09647</v>
      </c>
      <c r="E89" s="326">
        <f t="shared" si="52"/>
        <v>39.359689918674796</v>
      </c>
      <c r="F89" s="380">
        <f t="shared" si="85"/>
        <v>4.1917172619893766</v>
      </c>
      <c r="G89" s="381">
        <f t="shared" si="85"/>
        <v>5.3813726253899619</v>
      </c>
      <c r="H89" s="622">
        <f t="shared" si="85"/>
        <v>29.786600031295457</v>
      </c>
      <c r="I89" s="326">
        <f t="shared" si="53"/>
        <v>66.86272116468291</v>
      </c>
      <c r="J89" s="380">
        <f t="shared" si="86"/>
        <v>42.919518262252907</v>
      </c>
      <c r="K89" s="381">
        <f t="shared" si="86"/>
        <v>18.742625026617102</v>
      </c>
      <c r="L89" s="622">
        <f t="shared" si="86"/>
        <v>5.200577875812904</v>
      </c>
      <c r="M89" s="326">
        <f t="shared" si="86"/>
        <v>3.089815218747455</v>
      </c>
      <c r="N89" s="623">
        <f t="shared" si="55"/>
        <v>0.26234184527566573</v>
      </c>
      <c r="O89" s="381">
        <f t="shared" si="87"/>
        <v>0.26234184527566573</v>
      </c>
      <c r="P89" s="382">
        <f t="shared" si="87"/>
        <v>0</v>
      </c>
      <c r="Q89" s="326">
        <f t="shared" si="87"/>
        <v>0.52190185261919164</v>
      </c>
    </row>
    <row r="90">
      <c r="B90" s="585" t="s">
        <v>417</v>
      </c>
      <c r="C90" s="586" t="s">
        <v>611</v>
      </c>
      <c r="D90" s="352">
        <f>SUM(D91:D93)</f>
        <v>0</v>
      </c>
      <c r="E90" s="574">
        <f t="shared" si="52"/>
        <v>0</v>
      </c>
      <c r="F90" s="352">
        <f t="shared" ref="F90:H90" si="88">SUM(F91:F93)</f>
        <v>0</v>
      </c>
      <c r="G90" s="564">
        <f t="shared" si="88"/>
        <v>0</v>
      </c>
      <c r="H90" s="564">
        <f t="shared" si="88"/>
        <v>0</v>
      </c>
      <c r="I90" s="574">
        <f t="shared" si="53"/>
        <v>0</v>
      </c>
      <c r="J90" s="352">
        <f t="shared" ref="J90:Q90" si="89">SUM(J91:J93)</f>
        <v>0</v>
      </c>
      <c r="K90" s="564">
        <f t="shared" si="89"/>
        <v>0</v>
      </c>
      <c r="L90" s="564">
        <f t="shared" si="89"/>
        <v>0</v>
      </c>
      <c r="M90" s="348">
        <f t="shared" si="89"/>
        <v>0</v>
      </c>
      <c r="N90" s="578">
        <f t="shared" si="55"/>
        <v>0</v>
      </c>
      <c r="O90" s="564">
        <f t="shared" si="89"/>
        <v>0</v>
      </c>
      <c r="P90" s="351">
        <f t="shared" si="89"/>
        <v>0</v>
      </c>
      <c r="Q90" s="348">
        <f t="shared" si="89"/>
        <v>0</v>
      </c>
    </row>
    <row r="91">
      <c r="B91" s="587" t="s">
        <v>418</v>
      </c>
      <c r="C91" s="588" t="s">
        <v>49</v>
      </c>
      <c r="D91" s="260">
        <v>0</v>
      </c>
      <c r="E91" s="326">
        <f t="shared" si="52"/>
        <v>0</v>
      </c>
      <c r="F91" s="380">
        <f t="shared" ref="F91:H93" si="90">IFERROR($D91*F113/100, 0)</f>
        <v>0</v>
      </c>
      <c r="G91" s="381">
        <f t="shared" si="90"/>
        <v>0</v>
      </c>
      <c r="H91" s="622">
        <f t="shared" si="90"/>
        <v>0</v>
      </c>
      <c r="I91" s="326">
        <f t="shared" si="53"/>
        <v>0</v>
      </c>
      <c r="J91" s="380">
        <f t="shared" ref="J91:M93" si="91">IFERROR($D91*J113/100, 0)</f>
        <v>0</v>
      </c>
      <c r="K91" s="381">
        <f t="shared" si="91"/>
        <v>0</v>
      </c>
      <c r="L91" s="622">
        <f t="shared" si="91"/>
        <v>0</v>
      </c>
      <c r="M91" s="326">
        <f t="shared" si="91"/>
        <v>0</v>
      </c>
      <c r="N91" s="623">
        <f t="shared" si="55"/>
        <v>0</v>
      </c>
      <c r="O91" s="381">
        <f t="shared" ref="O91:Q93" si="92">IFERROR($D91*O113/100, 0)</f>
        <v>0</v>
      </c>
      <c r="P91" s="382">
        <f t="shared" si="92"/>
        <v>0</v>
      </c>
      <c r="Q91" s="326">
        <f t="shared" si="92"/>
        <v>0</v>
      </c>
    </row>
    <row r="92">
      <c r="B92" s="579" t="s">
        <v>419</v>
      </c>
      <c r="C92" s="588" t="s">
        <v>613</v>
      </c>
      <c r="D92" s="260">
        <v>0</v>
      </c>
      <c r="E92" s="326">
        <f t="shared" si="52"/>
        <v>0</v>
      </c>
      <c r="F92" s="380">
        <f t="shared" si="90"/>
        <v>0</v>
      </c>
      <c r="G92" s="381">
        <f t="shared" si="90"/>
        <v>0</v>
      </c>
      <c r="H92" s="622">
        <f t="shared" si="90"/>
        <v>0</v>
      </c>
      <c r="I92" s="326">
        <f t="shared" si="53"/>
        <v>0</v>
      </c>
      <c r="J92" s="380">
        <f t="shared" si="91"/>
        <v>0</v>
      </c>
      <c r="K92" s="381">
        <f t="shared" si="91"/>
        <v>0</v>
      </c>
      <c r="L92" s="622">
        <f t="shared" si="91"/>
        <v>0</v>
      </c>
      <c r="M92" s="326">
        <f t="shared" si="91"/>
        <v>0</v>
      </c>
      <c r="N92" s="623">
        <f t="shared" si="55"/>
        <v>0</v>
      </c>
      <c r="O92" s="381">
        <f t="shared" si="92"/>
        <v>0</v>
      </c>
      <c r="P92" s="382">
        <f t="shared" si="92"/>
        <v>0</v>
      </c>
      <c r="Q92" s="326">
        <f t="shared" si="92"/>
        <v>0</v>
      </c>
    </row>
    <row r="93" ht="15.75">
      <c r="B93" s="624" t="s">
        <v>420</v>
      </c>
      <c r="C93" s="590" t="s">
        <v>613</v>
      </c>
      <c r="D93" s="340">
        <v>0</v>
      </c>
      <c r="E93" s="625">
        <f t="shared" si="52"/>
        <v>0</v>
      </c>
      <c r="F93" s="626">
        <f t="shared" si="90"/>
        <v>0</v>
      </c>
      <c r="G93" s="627">
        <f t="shared" si="90"/>
        <v>0</v>
      </c>
      <c r="H93" s="628">
        <f t="shared" si="90"/>
        <v>0</v>
      </c>
      <c r="I93" s="629">
        <f t="shared" si="53"/>
        <v>0</v>
      </c>
      <c r="J93" s="626">
        <f t="shared" si="91"/>
        <v>0</v>
      </c>
      <c r="K93" s="627">
        <f t="shared" si="91"/>
        <v>0</v>
      </c>
      <c r="L93" s="628">
        <f t="shared" si="91"/>
        <v>0</v>
      </c>
      <c r="M93" s="629">
        <f t="shared" si="91"/>
        <v>0</v>
      </c>
      <c r="N93" s="630">
        <f t="shared" si="55"/>
        <v>0</v>
      </c>
      <c r="O93" s="627">
        <f t="shared" si="92"/>
        <v>0</v>
      </c>
      <c r="P93" s="631">
        <f t="shared" si="92"/>
        <v>0</v>
      </c>
      <c r="Q93" s="629">
        <f t="shared" si="92"/>
        <v>0</v>
      </c>
    </row>
    <row r="94" ht="66.75" customHeight="1">
      <c r="B94" s="549" t="s">
        <v>144</v>
      </c>
      <c r="C94" s="632" t="s">
        <v>632</v>
      </c>
      <c r="D94" s="130" t="s">
        <v>246</v>
      </c>
      <c r="E94" s="131" t="s">
        <v>247</v>
      </c>
      <c r="F94" s="132" t="s">
        <v>248</v>
      </c>
      <c r="G94" s="133" t="s">
        <v>249</v>
      </c>
      <c r="H94" s="134" t="s">
        <v>250</v>
      </c>
      <c r="I94" s="131" t="s">
        <v>251</v>
      </c>
      <c r="J94" s="132" t="s">
        <v>252</v>
      </c>
      <c r="K94" s="133" t="s">
        <v>253</v>
      </c>
      <c r="L94" s="633" t="s">
        <v>254</v>
      </c>
      <c r="M94" s="131" t="s">
        <v>255</v>
      </c>
      <c r="N94" s="135" t="s">
        <v>256</v>
      </c>
      <c r="O94" s="634" t="s">
        <v>257</v>
      </c>
      <c r="P94" s="501" t="s">
        <v>258</v>
      </c>
      <c r="Q94" s="139" t="s">
        <v>456</v>
      </c>
    </row>
    <row r="95">
      <c r="B95" s="395" t="s">
        <v>146</v>
      </c>
      <c r="C95" s="635" t="s">
        <v>633</v>
      </c>
      <c r="D95" s="636">
        <f t="shared" ref="D95:D115" si="93">E95+I95+M95+N95+Q95</f>
        <v>100.00000000000001</v>
      </c>
      <c r="E95" s="637">
        <f t="shared" ref="E95:E115" si="94">SUM(F95:H95)</f>
        <v>35.750183378881076</v>
      </c>
      <c r="F95" s="638">
        <v>3.80731304281543</v>
      </c>
      <c r="G95" s="639">
        <v>4.8878702699459504</v>
      </c>
      <c r="H95" s="640">
        <v>27.0550000661197</v>
      </c>
      <c r="I95" s="637">
        <f t="shared" ref="I95:I115" si="95">SUM(J95:L95)</f>
        <v>60.731030853834746</v>
      </c>
      <c r="J95" s="638">
        <v>38.983555296780096</v>
      </c>
      <c r="K95" s="639">
        <v>17.0238201339399</v>
      </c>
      <c r="L95" s="641">
        <v>4.7236554231147503</v>
      </c>
      <c r="M95" s="642">
        <v>2.80646165925888</v>
      </c>
      <c r="N95" s="643">
        <f>SUM(O95:P95)</f>
        <v>0.23828361188661701</v>
      </c>
      <c r="O95" s="638">
        <v>0.23828361188661701</v>
      </c>
      <c r="P95" s="640">
        <v>0</v>
      </c>
      <c r="Q95" s="644">
        <v>0.47404049613869698</v>
      </c>
    </row>
    <row r="96">
      <c r="B96" s="425" t="s">
        <v>148</v>
      </c>
      <c r="C96" s="645" t="s">
        <v>634</v>
      </c>
      <c r="D96" s="646">
        <f t="shared" si="93"/>
        <v>100.00000000000001</v>
      </c>
      <c r="E96" s="647">
        <f t="shared" si="94"/>
        <v>35.750183378881076</v>
      </c>
      <c r="F96" s="648">
        <v>3.80731304281543</v>
      </c>
      <c r="G96" s="649">
        <v>4.8878702699459504</v>
      </c>
      <c r="H96" s="650">
        <v>27.0550000661197</v>
      </c>
      <c r="I96" s="647">
        <f t="shared" si="95"/>
        <v>60.731030853834746</v>
      </c>
      <c r="J96" s="648">
        <v>38.983555296780096</v>
      </c>
      <c r="K96" s="649">
        <v>17.0238201339399</v>
      </c>
      <c r="L96" s="651">
        <v>4.7236554231147503</v>
      </c>
      <c r="M96" s="652">
        <v>2.80646165925888</v>
      </c>
      <c r="N96" s="643">
        <f t="shared" ref="N96:N115" si="96">SUM(O96:P96)</f>
        <v>0.23828361188661701</v>
      </c>
      <c r="O96" s="648">
        <v>0.23828361188661701</v>
      </c>
      <c r="P96" s="650">
        <v>0</v>
      </c>
      <c r="Q96" s="653">
        <v>0.47404049613869698</v>
      </c>
    </row>
    <row r="97">
      <c r="B97" s="425" t="s">
        <v>150</v>
      </c>
      <c r="C97" s="645" t="s">
        <v>635</v>
      </c>
      <c r="D97" s="646">
        <f t="shared" si="93"/>
        <v>100.00000000000001</v>
      </c>
      <c r="E97" s="647">
        <f t="shared" si="94"/>
        <v>35.750183378881076</v>
      </c>
      <c r="F97" s="648">
        <v>3.80731304281543</v>
      </c>
      <c r="G97" s="649">
        <v>4.8878702699459504</v>
      </c>
      <c r="H97" s="650">
        <v>27.0550000661197</v>
      </c>
      <c r="I97" s="647">
        <f t="shared" si="95"/>
        <v>60.731030853834746</v>
      </c>
      <c r="J97" s="648">
        <v>38.983555296780096</v>
      </c>
      <c r="K97" s="649">
        <v>17.0238201339399</v>
      </c>
      <c r="L97" s="651">
        <v>4.7236554231147503</v>
      </c>
      <c r="M97" s="652">
        <v>2.80646165925888</v>
      </c>
      <c r="N97" s="643">
        <f t="shared" si="96"/>
        <v>0.23828361188661701</v>
      </c>
      <c r="O97" s="648">
        <v>0.23828361188661701</v>
      </c>
      <c r="P97" s="650">
        <v>0</v>
      </c>
      <c r="Q97" s="653">
        <v>0.47404049613869698</v>
      </c>
    </row>
    <row r="98">
      <c r="B98" s="429" t="s">
        <v>460</v>
      </c>
      <c r="C98" s="645" t="s">
        <v>636</v>
      </c>
      <c r="D98" s="646">
        <f t="shared" si="93"/>
        <v>100.00000000000001</v>
      </c>
      <c r="E98" s="647">
        <f t="shared" si="94"/>
        <v>35.750183378881076</v>
      </c>
      <c r="F98" s="648">
        <v>3.80731304281543</v>
      </c>
      <c r="G98" s="649">
        <v>4.8878702699459504</v>
      </c>
      <c r="H98" s="650">
        <v>27.0550000661197</v>
      </c>
      <c r="I98" s="647">
        <f t="shared" si="95"/>
        <v>60.731030853834746</v>
      </c>
      <c r="J98" s="648">
        <v>38.983555296780096</v>
      </c>
      <c r="K98" s="649">
        <v>17.0238201339399</v>
      </c>
      <c r="L98" s="651">
        <v>4.7236554231147503</v>
      </c>
      <c r="M98" s="652">
        <v>2.80646165925888</v>
      </c>
      <c r="N98" s="643">
        <f t="shared" si="96"/>
        <v>0.23828361188661701</v>
      </c>
      <c r="O98" s="648">
        <v>0.23828361188661701</v>
      </c>
      <c r="P98" s="650">
        <v>0</v>
      </c>
      <c r="Q98" s="653">
        <v>0.47404049613869698</v>
      </c>
    </row>
    <row r="99">
      <c r="B99" s="425" t="s">
        <v>464</v>
      </c>
      <c r="C99" s="645" t="s">
        <v>637</v>
      </c>
      <c r="D99" s="646">
        <f t="shared" si="93"/>
        <v>100.00000000000001</v>
      </c>
      <c r="E99" s="647">
        <f t="shared" si="94"/>
        <v>35.750183378881076</v>
      </c>
      <c r="F99" s="648">
        <v>3.80731304281543</v>
      </c>
      <c r="G99" s="649">
        <v>4.8878702699459504</v>
      </c>
      <c r="H99" s="650">
        <v>27.0550000661197</v>
      </c>
      <c r="I99" s="647">
        <f t="shared" si="95"/>
        <v>60.731030853834746</v>
      </c>
      <c r="J99" s="648">
        <v>38.983555296780096</v>
      </c>
      <c r="K99" s="649">
        <v>17.0238201339399</v>
      </c>
      <c r="L99" s="651">
        <v>4.7236554231147503</v>
      </c>
      <c r="M99" s="652">
        <v>2.80646165925888</v>
      </c>
      <c r="N99" s="643">
        <f t="shared" si="96"/>
        <v>0.23828361188661701</v>
      </c>
      <c r="O99" s="648">
        <v>0.23828361188661701</v>
      </c>
      <c r="P99" s="650">
        <v>0</v>
      </c>
      <c r="Q99" s="653">
        <v>0.47404049613869698</v>
      </c>
    </row>
    <row r="100">
      <c r="B100" s="425" t="s">
        <v>465</v>
      </c>
      <c r="C100" s="645" t="s">
        <v>638</v>
      </c>
      <c r="D100" s="646">
        <f t="shared" si="93"/>
        <v>100.00000000000001</v>
      </c>
      <c r="E100" s="647">
        <f t="shared" si="94"/>
        <v>35.750183378881076</v>
      </c>
      <c r="F100" s="648">
        <v>3.80731304281543</v>
      </c>
      <c r="G100" s="649">
        <v>4.8878702699459504</v>
      </c>
      <c r="H100" s="650">
        <v>27.0550000661197</v>
      </c>
      <c r="I100" s="647">
        <f t="shared" si="95"/>
        <v>60.731030853834746</v>
      </c>
      <c r="J100" s="648">
        <v>38.983555296780096</v>
      </c>
      <c r="K100" s="649">
        <v>17.0238201339399</v>
      </c>
      <c r="L100" s="651">
        <v>4.7236554231147503</v>
      </c>
      <c r="M100" s="652">
        <v>2.80646165925888</v>
      </c>
      <c r="N100" s="643">
        <f t="shared" si="96"/>
        <v>0.23828361188661701</v>
      </c>
      <c r="O100" s="648">
        <v>0.23828361188661701</v>
      </c>
      <c r="P100" s="650">
        <v>0</v>
      </c>
      <c r="Q100" s="653">
        <v>0.47404049613869698</v>
      </c>
    </row>
    <row r="101">
      <c r="B101" s="425" t="s">
        <v>469</v>
      </c>
      <c r="C101" s="645" t="s">
        <v>639</v>
      </c>
      <c r="D101" s="646">
        <f t="shared" si="93"/>
        <v>100.00000000000001</v>
      </c>
      <c r="E101" s="647">
        <f t="shared" si="94"/>
        <v>35.750183378881076</v>
      </c>
      <c r="F101" s="648">
        <v>3.80731304281543</v>
      </c>
      <c r="G101" s="649">
        <v>4.8878702699459504</v>
      </c>
      <c r="H101" s="650">
        <v>27.0550000661197</v>
      </c>
      <c r="I101" s="647">
        <f t="shared" si="95"/>
        <v>60.731030853834746</v>
      </c>
      <c r="J101" s="648">
        <v>38.983555296780096</v>
      </c>
      <c r="K101" s="649">
        <v>17.0238201339399</v>
      </c>
      <c r="L101" s="651">
        <v>4.7236554231147503</v>
      </c>
      <c r="M101" s="652">
        <v>2.80646165925888</v>
      </c>
      <c r="N101" s="643">
        <f t="shared" si="96"/>
        <v>0.23828361188661701</v>
      </c>
      <c r="O101" s="648">
        <v>0.23828361188661701</v>
      </c>
      <c r="P101" s="650">
        <v>0</v>
      </c>
      <c r="Q101" s="653">
        <v>0.47404049613869698</v>
      </c>
    </row>
    <row r="102">
      <c r="B102" s="425" t="s">
        <v>473</v>
      </c>
      <c r="C102" s="645" t="s">
        <v>640</v>
      </c>
      <c r="D102" s="646">
        <f t="shared" si="93"/>
        <v>100.00000000000001</v>
      </c>
      <c r="E102" s="647">
        <f t="shared" si="94"/>
        <v>35.750183378881076</v>
      </c>
      <c r="F102" s="648">
        <v>3.80731304281543</v>
      </c>
      <c r="G102" s="649">
        <v>4.8878702699459504</v>
      </c>
      <c r="H102" s="650">
        <v>27.0550000661197</v>
      </c>
      <c r="I102" s="647">
        <f t="shared" si="95"/>
        <v>60.731030853834746</v>
      </c>
      <c r="J102" s="648">
        <v>38.983555296780096</v>
      </c>
      <c r="K102" s="649">
        <v>17.0238201339399</v>
      </c>
      <c r="L102" s="651">
        <v>4.7236554231147503</v>
      </c>
      <c r="M102" s="652">
        <v>2.80646165925888</v>
      </c>
      <c r="N102" s="643">
        <f t="shared" si="96"/>
        <v>0.23828361188661701</v>
      </c>
      <c r="O102" s="648">
        <v>0.23828361188661701</v>
      </c>
      <c r="P102" s="650">
        <v>0</v>
      </c>
      <c r="Q102" s="653">
        <v>0.47404049613869698</v>
      </c>
    </row>
    <row r="103">
      <c r="B103" s="425" t="s">
        <v>477</v>
      </c>
      <c r="C103" s="645" t="s">
        <v>641</v>
      </c>
      <c r="D103" s="646">
        <f t="shared" si="93"/>
        <v>100.00000000000001</v>
      </c>
      <c r="E103" s="647">
        <f t="shared" si="94"/>
        <v>35.750183378881076</v>
      </c>
      <c r="F103" s="648">
        <v>3.80731304281543</v>
      </c>
      <c r="G103" s="649">
        <v>4.8878702699459504</v>
      </c>
      <c r="H103" s="650">
        <v>27.0550000661197</v>
      </c>
      <c r="I103" s="647">
        <f t="shared" si="95"/>
        <v>60.731030853834746</v>
      </c>
      <c r="J103" s="648">
        <v>38.983555296780096</v>
      </c>
      <c r="K103" s="649">
        <v>17.0238201339399</v>
      </c>
      <c r="L103" s="651">
        <v>4.7236554231147503</v>
      </c>
      <c r="M103" s="652">
        <v>2.80646165925888</v>
      </c>
      <c r="N103" s="643">
        <f t="shared" si="96"/>
        <v>0.23828361188661701</v>
      </c>
      <c r="O103" s="648">
        <v>0.23828361188661701</v>
      </c>
      <c r="P103" s="650">
        <v>0</v>
      </c>
      <c r="Q103" s="653">
        <v>0.47404049613869698</v>
      </c>
    </row>
    <row r="104">
      <c r="B104" s="429" t="s">
        <v>493</v>
      </c>
      <c r="C104" s="645" t="s">
        <v>642</v>
      </c>
      <c r="D104" s="646">
        <f t="shared" si="93"/>
        <v>100.00000000000001</v>
      </c>
      <c r="E104" s="647">
        <f t="shared" si="94"/>
        <v>35.750183378881076</v>
      </c>
      <c r="F104" s="648">
        <v>3.80731304281543</v>
      </c>
      <c r="G104" s="649">
        <v>4.8878702699459504</v>
      </c>
      <c r="H104" s="650">
        <v>27.0550000661197</v>
      </c>
      <c r="I104" s="647">
        <f t="shared" si="95"/>
        <v>60.731030853834746</v>
      </c>
      <c r="J104" s="648">
        <v>38.983555296780096</v>
      </c>
      <c r="K104" s="649">
        <v>17.0238201339399</v>
      </c>
      <c r="L104" s="651">
        <v>4.7236554231147503</v>
      </c>
      <c r="M104" s="652">
        <v>2.80646165925888</v>
      </c>
      <c r="N104" s="643">
        <f t="shared" si="96"/>
        <v>0.23828361188661701</v>
      </c>
      <c r="O104" s="648">
        <v>0.23828361188661701</v>
      </c>
      <c r="P104" s="650">
        <v>0</v>
      </c>
      <c r="Q104" s="653">
        <v>0.47404049613869698</v>
      </c>
    </row>
    <row r="105">
      <c r="B105" s="429" t="s">
        <v>494</v>
      </c>
      <c r="C105" s="645" t="s">
        <v>643</v>
      </c>
      <c r="D105" s="646">
        <f t="shared" si="93"/>
        <v>100.00000000000001</v>
      </c>
      <c r="E105" s="647">
        <f t="shared" si="94"/>
        <v>35.750183378881076</v>
      </c>
      <c r="F105" s="648">
        <v>3.80731304281543</v>
      </c>
      <c r="G105" s="649">
        <v>4.8878702699459504</v>
      </c>
      <c r="H105" s="650">
        <v>27.0550000661197</v>
      </c>
      <c r="I105" s="647">
        <f t="shared" si="95"/>
        <v>60.731030853834746</v>
      </c>
      <c r="J105" s="648">
        <v>38.983555296780096</v>
      </c>
      <c r="K105" s="649">
        <v>17.0238201339399</v>
      </c>
      <c r="L105" s="651">
        <v>4.7236554231147503</v>
      </c>
      <c r="M105" s="652">
        <v>2.80646165925888</v>
      </c>
      <c r="N105" s="643">
        <f t="shared" si="96"/>
        <v>0.23828361188661701</v>
      </c>
      <c r="O105" s="648">
        <v>0.23828361188661701</v>
      </c>
      <c r="P105" s="650">
        <v>0</v>
      </c>
      <c r="Q105" s="653">
        <v>0.47404049613869698</v>
      </c>
    </row>
    <row r="106">
      <c r="B106" s="429" t="s">
        <v>644</v>
      </c>
      <c r="C106" s="645" t="s">
        <v>645</v>
      </c>
      <c r="D106" s="646">
        <f t="shared" si="93"/>
        <v>100.00000000000001</v>
      </c>
      <c r="E106" s="647">
        <f t="shared" si="94"/>
        <v>35.750183378881076</v>
      </c>
      <c r="F106" s="648">
        <v>3.80731304281543</v>
      </c>
      <c r="G106" s="649">
        <v>4.8878702699459504</v>
      </c>
      <c r="H106" s="650">
        <v>27.0550000661197</v>
      </c>
      <c r="I106" s="647">
        <f t="shared" si="95"/>
        <v>60.731030853834746</v>
      </c>
      <c r="J106" s="648">
        <v>38.983555296780096</v>
      </c>
      <c r="K106" s="649">
        <v>17.0238201339399</v>
      </c>
      <c r="L106" s="651">
        <v>4.7236554231147503</v>
      </c>
      <c r="M106" s="652">
        <v>2.80646165925888</v>
      </c>
      <c r="N106" s="643">
        <f t="shared" si="96"/>
        <v>0.23828361188661701</v>
      </c>
      <c r="O106" s="648">
        <v>0.23828361188661701</v>
      </c>
      <c r="P106" s="650">
        <v>0</v>
      </c>
      <c r="Q106" s="653">
        <v>0.47404049613869698</v>
      </c>
    </row>
    <row r="107">
      <c r="B107" s="429" t="s">
        <v>646</v>
      </c>
      <c r="C107" s="645" t="s">
        <v>647</v>
      </c>
      <c r="D107" s="646">
        <f t="shared" si="93"/>
        <v>100.00000000000001</v>
      </c>
      <c r="E107" s="647">
        <f t="shared" si="94"/>
        <v>35.750183378881076</v>
      </c>
      <c r="F107" s="648">
        <v>3.80731304281543</v>
      </c>
      <c r="G107" s="649">
        <v>4.8878702699459504</v>
      </c>
      <c r="H107" s="650">
        <v>27.0550000661197</v>
      </c>
      <c r="I107" s="647">
        <f t="shared" si="95"/>
        <v>60.731030853834746</v>
      </c>
      <c r="J107" s="648">
        <v>38.983555296780096</v>
      </c>
      <c r="K107" s="649">
        <v>17.0238201339399</v>
      </c>
      <c r="L107" s="651">
        <v>4.7236554231147503</v>
      </c>
      <c r="M107" s="652">
        <v>2.80646165925888</v>
      </c>
      <c r="N107" s="643">
        <f t="shared" si="96"/>
        <v>0.23828361188661701</v>
      </c>
      <c r="O107" s="648">
        <v>0.23828361188661701</v>
      </c>
      <c r="P107" s="650">
        <v>0</v>
      </c>
      <c r="Q107" s="653">
        <v>0.47404049613869698</v>
      </c>
    </row>
    <row r="108">
      <c r="B108" s="429" t="s">
        <v>648</v>
      </c>
      <c r="C108" s="645" t="s">
        <v>649</v>
      </c>
      <c r="D108" s="646">
        <f t="shared" si="93"/>
        <v>100.00000000000001</v>
      </c>
      <c r="E108" s="647">
        <f t="shared" si="94"/>
        <v>35.750183378881076</v>
      </c>
      <c r="F108" s="648">
        <v>3.80731304281543</v>
      </c>
      <c r="G108" s="649">
        <v>4.8878702699459504</v>
      </c>
      <c r="H108" s="650">
        <v>27.0550000661197</v>
      </c>
      <c r="I108" s="647">
        <f t="shared" si="95"/>
        <v>60.731030853834746</v>
      </c>
      <c r="J108" s="648">
        <v>38.983555296780096</v>
      </c>
      <c r="K108" s="649">
        <v>17.0238201339399</v>
      </c>
      <c r="L108" s="651">
        <v>4.7236554231147503</v>
      </c>
      <c r="M108" s="652">
        <v>2.80646165925888</v>
      </c>
      <c r="N108" s="643">
        <f t="shared" si="96"/>
        <v>0.23828361188661701</v>
      </c>
      <c r="O108" s="648">
        <v>0.23828361188661701</v>
      </c>
      <c r="P108" s="650">
        <v>0</v>
      </c>
      <c r="Q108" s="653">
        <v>0.47404049613869698</v>
      </c>
    </row>
    <row r="109">
      <c r="B109" s="429" t="s">
        <v>650</v>
      </c>
      <c r="C109" s="645" t="s">
        <v>651</v>
      </c>
      <c r="D109" s="646">
        <f t="shared" si="93"/>
        <v>100.00000000000001</v>
      </c>
      <c r="E109" s="647">
        <f t="shared" si="94"/>
        <v>35.750183378881076</v>
      </c>
      <c r="F109" s="648">
        <v>3.80731304281543</v>
      </c>
      <c r="G109" s="649">
        <v>4.8878702699459504</v>
      </c>
      <c r="H109" s="650">
        <v>27.0550000661197</v>
      </c>
      <c r="I109" s="647">
        <f>SUM(J109:L109)</f>
        <v>60.731030853834746</v>
      </c>
      <c r="J109" s="648">
        <v>38.983555296780096</v>
      </c>
      <c r="K109" s="649">
        <v>17.0238201339399</v>
      </c>
      <c r="L109" s="651">
        <v>4.7236554231147503</v>
      </c>
      <c r="M109" s="652">
        <v>2.80646165925888</v>
      </c>
      <c r="N109" s="643">
        <f t="shared" si="96"/>
        <v>0.23828361188661701</v>
      </c>
      <c r="O109" s="648">
        <v>0.23828361188661701</v>
      </c>
      <c r="P109" s="650">
        <v>0</v>
      </c>
      <c r="Q109" s="653">
        <v>0.47404049613869698</v>
      </c>
    </row>
    <row r="110">
      <c r="B110" s="429" t="s">
        <v>652</v>
      </c>
      <c r="C110" s="645" t="s">
        <v>653</v>
      </c>
      <c r="D110" s="646">
        <f t="shared" si="93"/>
        <v>100.00000000000001</v>
      </c>
      <c r="E110" s="647">
        <f t="shared" si="94"/>
        <v>35.750183378881076</v>
      </c>
      <c r="F110" s="648">
        <v>3.80731304281543</v>
      </c>
      <c r="G110" s="649">
        <v>4.8878702699459504</v>
      </c>
      <c r="H110" s="650">
        <v>27.0550000661197</v>
      </c>
      <c r="I110" s="647">
        <f t="shared" si="95"/>
        <v>60.731030853834746</v>
      </c>
      <c r="J110" s="648">
        <v>38.983555296780096</v>
      </c>
      <c r="K110" s="649">
        <v>17.0238201339399</v>
      </c>
      <c r="L110" s="651">
        <v>4.7236554231147503</v>
      </c>
      <c r="M110" s="652">
        <v>2.80646165925888</v>
      </c>
      <c r="N110" s="643">
        <f t="shared" si="96"/>
        <v>0.23828361188661701</v>
      </c>
      <c r="O110" s="648">
        <v>0.23828361188661701</v>
      </c>
      <c r="P110" s="650">
        <v>0</v>
      </c>
      <c r="Q110" s="653">
        <v>0.47404049613869698</v>
      </c>
    </row>
    <row r="111">
      <c r="B111" s="429" t="s">
        <v>654</v>
      </c>
      <c r="C111" s="645" t="s">
        <v>655</v>
      </c>
      <c r="D111" s="646">
        <f t="shared" si="93"/>
        <v>100.00000000000001</v>
      </c>
      <c r="E111" s="647">
        <f t="shared" si="94"/>
        <v>35.750183378881076</v>
      </c>
      <c r="F111" s="648">
        <v>3.80731304281543</v>
      </c>
      <c r="G111" s="649">
        <v>4.8878702699459504</v>
      </c>
      <c r="H111" s="650">
        <v>27.0550000661197</v>
      </c>
      <c r="I111" s="647">
        <f t="shared" si="95"/>
        <v>60.731030853834746</v>
      </c>
      <c r="J111" s="648">
        <v>38.983555296780096</v>
      </c>
      <c r="K111" s="649">
        <v>17.0238201339399</v>
      </c>
      <c r="L111" s="651">
        <v>4.7236554231147503</v>
      </c>
      <c r="M111" s="652">
        <v>2.80646165925888</v>
      </c>
      <c r="N111" s="643">
        <f t="shared" si="96"/>
        <v>0.23828361188661701</v>
      </c>
      <c r="O111" s="648">
        <v>0.23828361188661701</v>
      </c>
      <c r="P111" s="650">
        <v>0</v>
      </c>
      <c r="Q111" s="653">
        <v>0.47404049613869698</v>
      </c>
    </row>
    <row r="112">
      <c r="B112" s="429" t="s">
        <v>656</v>
      </c>
      <c r="C112" s="645" t="s">
        <v>657</v>
      </c>
      <c r="D112" s="646">
        <f t="shared" si="93"/>
        <v>100.00000000000001</v>
      </c>
      <c r="E112" s="647">
        <f t="shared" si="94"/>
        <v>35.750183378881076</v>
      </c>
      <c r="F112" s="648">
        <v>3.80731304281543</v>
      </c>
      <c r="G112" s="649">
        <v>4.8878702699459504</v>
      </c>
      <c r="H112" s="650">
        <v>27.0550000661197</v>
      </c>
      <c r="I112" s="647">
        <f t="shared" si="95"/>
        <v>60.731030853834746</v>
      </c>
      <c r="J112" s="648">
        <v>38.983555296780096</v>
      </c>
      <c r="K112" s="649">
        <v>17.0238201339399</v>
      </c>
      <c r="L112" s="651">
        <v>4.7236554231147503</v>
      </c>
      <c r="M112" s="652">
        <v>2.80646165925888</v>
      </c>
      <c r="N112" s="643">
        <f t="shared" si="96"/>
        <v>0.23828361188661701</v>
      </c>
      <c r="O112" s="648">
        <v>0.23828361188661701</v>
      </c>
      <c r="P112" s="650">
        <v>0</v>
      </c>
      <c r="Q112" s="653">
        <v>0.47404049613869698</v>
      </c>
    </row>
    <row r="113">
      <c r="B113" s="425" t="s">
        <v>658</v>
      </c>
      <c r="C113" s="645" t="s">
        <v>659</v>
      </c>
      <c r="D113" s="646">
        <f t="shared" si="93"/>
        <v>100.00000000000001</v>
      </c>
      <c r="E113" s="647">
        <f t="shared" si="94"/>
        <v>35.750183378881076</v>
      </c>
      <c r="F113" s="648">
        <v>3.80731304281543</v>
      </c>
      <c r="G113" s="649">
        <v>4.8878702699459504</v>
      </c>
      <c r="H113" s="650">
        <v>27.0550000661197</v>
      </c>
      <c r="I113" s="647">
        <f t="shared" si="95"/>
        <v>60.731030853834746</v>
      </c>
      <c r="J113" s="648">
        <v>38.983555296780096</v>
      </c>
      <c r="K113" s="649">
        <v>17.0238201339399</v>
      </c>
      <c r="L113" s="651">
        <v>4.7236554231147503</v>
      </c>
      <c r="M113" s="652">
        <v>2.80646165925888</v>
      </c>
      <c r="N113" s="643">
        <f t="shared" si="96"/>
        <v>0.23828361188661701</v>
      </c>
      <c r="O113" s="648">
        <v>0.23828361188661701</v>
      </c>
      <c r="P113" s="650">
        <v>0</v>
      </c>
      <c r="Q113" s="653">
        <v>0.47404049613869698</v>
      </c>
    </row>
    <row r="114">
      <c r="B114" s="429" t="s">
        <v>660</v>
      </c>
      <c r="C114" s="654" t="s">
        <v>661</v>
      </c>
      <c r="D114" s="655">
        <f t="shared" si="93"/>
        <v>100.00000000000001</v>
      </c>
      <c r="E114" s="656">
        <f t="shared" si="94"/>
        <v>35.750183378881076</v>
      </c>
      <c r="F114" s="657">
        <v>3.80731304281543</v>
      </c>
      <c r="G114" s="658">
        <v>4.8878702699459504</v>
      </c>
      <c r="H114" s="659">
        <v>27.0550000661197</v>
      </c>
      <c r="I114" s="656">
        <f t="shared" si="95"/>
        <v>60.731030853834746</v>
      </c>
      <c r="J114" s="657">
        <v>38.983555296780096</v>
      </c>
      <c r="K114" s="658">
        <v>17.0238201339399</v>
      </c>
      <c r="L114" s="660">
        <v>4.7236554231147503</v>
      </c>
      <c r="M114" s="661">
        <v>2.80646165925888</v>
      </c>
      <c r="N114" s="643">
        <f t="shared" si="96"/>
        <v>0.23828361188661701</v>
      </c>
      <c r="O114" s="657">
        <v>0.23828361188661701</v>
      </c>
      <c r="P114" s="659">
        <v>0</v>
      </c>
      <c r="Q114" s="662">
        <v>0.47404049613869698</v>
      </c>
    </row>
    <row r="115" ht="15.75">
      <c r="B115" s="663" t="s">
        <v>662</v>
      </c>
      <c r="C115" s="664" t="s">
        <v>663</v>
      </c>
      <c r="D115" s="665">
        <f t="shared" si="93"/>
        <v>100.00000000000001</v>
      </c>
      <c r="E115" s="666">
        <f t="shared" si="94"/>
        <v>35.750183378881076</v>
      </c>
      <c r="F115" s="667">
        <v>3.80731304281543</v>
      </c>
      <c r="G115" s="668">
        <v>4.8878702699459504</v>
      </c>
      <c r="H115" s="669">
        <v>27.0550000661197</v>
      </c>
      <c r="I115" s="666">
        <f t="shared" si="95"/>
        <v>60.731030853834746</v>
      </c>
      <c r="J115" s="667">
        <v>38.983555296780096</v>
      </c>
      <c r="K115" s="668">
        <v>17.0238201339399</v>
      </c>
      <c r="L115" s="670">
        <v>4.7236554231147503</v>
      </c>
      <c r="M115" s="671">
        <v>2.80646165925888</v>
      </c>
      <c r="N115" s="643">
        <f t="shared" si="96"/>
        <v>0.23828361188661701</v>
      </c>
      <c r="O115" s="667">
        <v>0.23828361188661701</v>
      </c>
      <c r="P115" s="669">
        <v>0</v>
      </c>
      <c r="Q115" s="672">
        <v>0.47404049613869698</v>
      </c>
    </row>
    <row r="116" ht="16.5">
      <c r="B116" s="552" t="s">
        <v>495</v>
      </c>
      <c r="C116" s="552" t="s">
        <v>664</v>
      </c>
      <c r="D116" s="673">
        <f t="shared" ref="D116:Q116" si="97">D117+D121+D128+D130+D136+D139</f>
        <v>0</v>
      </c>
      <c r="E116" s="674">
        <f t="shared" si="97"/>
        <v>0</v>
      </c>
      <c r="F116" s="675">
        <f t="shared" si="97"/>
        <v>0</v>
      </c>
      <c r="G116" s="676">
        <f t="shared" si="97"/>
        <v>0</v>
      </c>
      <c r="H116" s="677">
        <f t="shared" si="97"/>
        <v>0</v>
      </c>
      <c r="I116" s="674">
        <f t="shared" si="97"/>
        <v>0</v>
      </c>
      <c r="J116" s="675">
        <f t="shared" si="97"/>
        <v>0</v>
      </c>
      <c r="K116" s="676">
        <f t="shared" si="97"/>
        <v>0</v>
      </c>
      <c r="L116" s="678">
        <f t="shared" si="97"/>
        <v>0</v>
      </c>
      <c r="M116" s="674">
        <f t="shared" si="97"/>
        <v>0</v>
      </c>
      <c r="N116" s="679">
        <f t="shared" si="97"/>
        <v>0</v>
      </c>
      <c r="O116" s="675">
        <f t="shared" si="97"/>
        <v>0</v>
      </c>
      <c r="P116" s="677">
        <f t="shared" si="97"/>
        <v>0</v>
      </c>
      <c r="Q116" s="679">
        <f t="shared" si="97"/>
        <v>0</v>
      </c>
      <c r="R116" s="621"/>
    </row>
    <row r="117">
      <c r="B117" s="559" t="s">
        <v>497</v>
      </c>
      <c r="C117" s="560" t="s">
        <v>8</v>
      </c>
      <c r="D117" s="636">
        <f>SUM(D118:D120)</f>
        <v>0</v>
      </c>
      <c r="E117" s="680">
        <f t="shared" ref="E117:E142" si="98">SUM(F117:H117)</f>
        <v>0</v>
      </c>
      <c r="F117" s="681">
        <f>SUM(F118:F120)</f>
        <v>0</v>
      </c>
      <c r="G117" s="682">
        <f>SUM(G118:G120)</f>
        <v>0</v>
      </c>
      <c r="H117" s="683">
        <f>SUM(H118:H120)</f>
        <v>0</v>
      </c>
      <c r="I117" s="680">
        <f t="shared" ref="I117:I142" si="99">SUM(J117:L117)</f>
        <v>0</v>
      </c>
      <c r="J117" s="681">
        <f t="shared" ref="J117:Q117" si="100">SUM(J118:J120)</f>
        <v>0</v>
      </c>
      <c r="K117" s="682">
        <f t="shared" si="100"/>
        <v>0</v>
      </c>
      <c r="L117" s="684">
        <f t="shared" si="100"/>
        <v>0</v>
      </c>
      <c r="M117" s="680">
        <f t="shared" si="100"/>
        <v>0</v>
      </c>
      <c r="N117" s="685">
        <f t="shared" ref="N117:N142" si="101">SUM(O117:P117)</f>
        <v>0</v>
      </c>
      <c r="O117" s="681">
        <f t="shared" si="100"/>
        <v>0</v>
      </c>
      <c r="P117" s="683">
        <f t="shared" si="100"/>
        <v>0</v>
      </c>
      <c r="Q117" s="685">
        <f t="shared" si="100"/>
        <v>0</v>
      </c>
    </row>
    <row r="118">
      <c r="B118" s="561" t="s">
        <v>498</v>
      </c>
      <c r="C118" s="562" t="s">
        <v>10</v>
      </c>
      <c r="D118" s="686">
        <v>0</v>
      </c>
      <c r="E118" s="456">
        <f t="shared" si="98"/>
        <v>0</v>
      </c>
      <c r="F118" s="687">
        <f t="shared" ref="F118:H120" si="102">IFERROR($D118*F144/100, 0)</f>
        <v>0</v>
      </c>
      <c r="G118" s="688">
        <f t="shared" si="102"/>
        <v>0</v>
      </c>
      <c r="H118" s="689">
        <f t="shared" si="102"/>
        <v>0</v>
      </c>
      <c r="I118" s="456">
        <f t="shared" si="99"/>
        <v>0</v>
      </c>
      <c r="J118" s="687">
        <f t="shared" ref="J118:M120" si="103">IFERROR($D118*J144/100, 0)</f>
        <v>0</v>
      </c>
      <c r="K118" s="688">
        <f t="shared" si="103"/>
        <v>0</v>
      </c>
      <c r="L118" s="690">
        <f t="shared" si="103"/>
        <v>0</v>
      </c>
      <c r="M118" s="456">
        <f t="shared" si="103"/>
        <v>0</v>
      </c>
      <c r="N118" s="691">
        <f t="shared" si="101"/>
        <v>0</v>
      </c>
      <c r="O118" s="687">
        <f t="shared" ref="O118:Q120" si="104">IFERROR($D118*O144/100, 0)</f>
        <v>0</v>
      </c>
      <c r="P118" s="689">
        <f t="shared" si="104"/>
        <v>0</v>
      </c>
      <c r="Q118" s="691">
        <f t="shared" si="104"/>
        <v>0</v>
      </c>
    </row>
    <row r="119">
      <c r="B119" s="561" t="s">
        <v>665</v>
      </c>
      <c r="C119" s="562" t="s">
        <v>11</v>
      </c>
      <c r="D119" s="686">
        <v>0</v>
      </c>
      <c r="E119" s="456">
        <f t="shared" si="98"/>
        <v>0</v>
      </c>
      <c r="F119" s="687">
        <f t="shared" si="102"/>
        <v>0</v>
      </c>
      <c r="G119" s="688">
        <f t="shared" si="102"/>
        <v>0</v>
      </c>
      <c r="H119" s="689">
        <f t="shared" si="102"/>
        <v>0</v>
      </c>
      <c r="I119" s="456">
        <f t="shared" si="99"/>
        <v>0</v>
      </c>
      <c r="J119" s="687">
        <f t="shared" si="103"/>
        <v>0</v>
      </c>
      <c r="K119" s="688">
        <f t="shared" si="103"/>
        <v>0</v>
      </c>
      <c r="L119" s="690">
        <f t="shared" si="103"/>
        <v>0</v>
      </c>
      <c r="M119" s="456">
        <f t="shared" si="103"/>
        <v>0</v>
      </c>
      <c r="N119" s="691">
        <f t="shared" si="101"/>
        <v>0</v>
      </c>
      <c r="O119" s="687">
        <f t="shared" si="104"/>
        <v>0</v>
      </c>
      <c r="P119" s="689">
        <f t="shared" si="104"/>
        <v>0</v>
      </c>
      <c r="Q119" s="691">
        <f t="shared" si="104"/>
        <v>0</v>
      </c>
    </row>
    <row r="120">
      <c r="B120" s="561" t="s">
        <v>666</v>
      </c>
      <c r="C120" s="562" t="s">
        <v>13</v>
      </c>
      <c r="D120" s="686">
        <v>0</v>
      </c>
      <c r="E120" s="456">
        <f t="shared" si="98"/>
        <v>0</v>
      </c>
      <c r="F120" s="687">
        <f t="shared" si="102"/>
        <v>0</v>
      </c>
      <c r="G120" s="688">
        <f t="shared" si="102"/>
        <v>0</v>
      </c>
      <c r="H120" s="689">
        <f t="shared" si="102"/>
        <v>0</v>
      </c>
      <c r="I120" s="456">
        <f t="shared" si="99"/>
        <v>0</v>
      </c>
      <c r="J120" s="687">
        <f t="shared" si="103"/>
        <v>0</v>
      </c>
      <c r="K120" s="688">
        <f t="shared" si="103"/>
        <v>0</v>
      </c>
      <c r="L120" s="690">
        <f t="shared" si="103"/>
        <v>0</v>
      </c>
      <c r="M120" s="456">
        <f t="shared" si="103"/>
        <v>0</v>
      </c>
      <c r="N120" s="691">
        <f t="shared" si="101"/>
        <v>0</v>
      </c>
      <c r="O120" s="687">
        <f t="shared" si="104"/>
        <v>0</v>
      </c>
      <c r="P120" s="689">
        <f t="shared" si="104"/>
        <v>0</v>
      </c>
      <c r="Q120" s="691">
        <f t="shared" si="104"/>
        <v>0</v>
      </c>
    </row>
    <row r="121">
      <c r="B121" s="559" t="s">
        <v>156</v>
      </c>
      <c r="C121" s="563" t="s">
        <v>15</v>
      </c>
      <c r="D121" s="636">
        <f>SUM(D122:D127)</f>
        <v>0</v>
      </c>
      <c r="E121" s="680">
        <f t="shared" si="98"/>
        <v>0</v>
      </c>
      <c r="F121" s="681">
        <f>SUM(F122:F127)</f>
        <v>0</v>
      </c>
      <c r="G121" s="682">
        <f>SUM(G122:G127)</f>
        <v>0</v>
      </c>
      <c r="H121" s="683">
        <f>SUM(H122:H127)</f>
        <v>0</v>
      </c>
      <c r="I121" s="680">
        <f t="shared" si="99"/>
        <v>0</v>
      </c>
      <c r="J121" s="681">
        <f t="shared" ref="J121:Q121" si="105">SUM(J122:J127)</f>
        <v>0</v>
      </c>
      <c r="K121" s="682">
        <f t="shared" si="105"/>
        <v>0</v>
      </c>
      <c r="L121" s="684">
        <f t="shared" si="105"/>
        <v>0</v>
      </c>
      <c r="M121" s="680">
        <f t="shared" si="105"/>
        <v>0</v>
      </c>
      <c r="N121" s="685">
        <f t="shared" si="101"/>
        <v>0</v>
      </c>
      <c r="O121" s="681">
        <f t="shared" si="105"/>
        <v>0</v>
      </c>
      <c r="P121" s="683">
        <f t="shared" si="105"/>
        <v>0</v>
      </c>
      <c r="Q121" s="685">
        <f t="shared" si="105"/>
        <v>0</v>
      </c>
    </row>
    <row r="122">
      <c r="B122" s="561" t="s">
        <v>500</v>
      </c>
      <c r="C122" s="562" t="s">
        <v>17</v>
      </c>
      <c r="D122" s="686">
        <v>0</v>
      </c>
      <c r="E122" s="456">
        <f t="shared" si="98"/>
        <v>0</v>
      </c>
      <c r="F122" s="687">
        <f t="shared" ref="F122:H124" si="106">IFERROR($D122*F147/100, 0)</f>
        <v>0</v>
      </c>
      <c r="G122" s="688">
        <f t="shared" si="106"/>
        <v>0</v>
      </c>
      <c r="H122" s="689">
        <f t="shared" si="106"/>
        <v>0</v>
      </c>
      <c r="I122" s="456">
        <f t="shared" si="99"/>
        <v>0</v>
      </c>
      <c r="J122" s="687">
        <f t="shared" ref="J122:M124" si="107">IFERROR($D122*J147/100, 0)</f>
        <v>0</v>
      </c>
      <c r="K122" s="688">
        <f t="shared" si="107"/>
        <v>0</v>
      </c>
      <c r="L122" s="690">
        <f t="shared" si="107"/>
        <v>0</v>
      </c>
      <c r="M122" s="456">
        <f t="shared" si="107"/>
        <v>0</v>
      </c>
      <c r="N122" s="691">
        <f t="shared" si="101"/>
        <v>0</v>
      </c>
      <c r="O122" s="687">
        <f t="shared" ref="O122:Q124" si="108">IFERROR($D122*O147/100, 0)</f>
        <v>0</v>
      </c>
      <c r="P122" s="689">
        <f t="shared" si="108"/>
        <v>0</v>
      </c>
      <c r="Q122" s="691">
        <f t="shared" si="108"/>
        <v>0</v>
      </c>
    </row>
    <row r="123">
      <c r="B123" s="561" t="s">
        <v>502</v>
      </c>
      <c r="C123" s="562" t="s">
        <v>600</v>
      </c>
      <c r="D123" s="686">
        <v>0</v>
      </c>
      <c r="E123" s="456">
        <f t="shared" si="98"/>
        <v>0</v>
      </c>
      <c r="F123" s="687">
        <f t="shared" si="106"/>
        <v>0</v>
      </c>
      <c r="G123" s="688">
        <f t="shared" si="106"/>
        <v>0</v>
      </c>
      <c r="H123" s="689">
        <f t="shared" si="106"/>
        <v>0</v>
      </c>
      <c r="I123" s="456">
        <f t="shared" si="99"/>
        <v>0</v>
      </c>
      <c r="J123" s="687">
        <f t="shared" si="107"/>
        <v>0</v>
      </c>
      <c r="K123" s="688">
        <f t="shared" si="107"/>
        <v>0</v>
      </c>
      <c r="L123" s="690">
        <f t="shared" si="107"/>
        <v>0</v>
      </c>
      <c r="M123" s="456">
        <f t="shared" si="107"/>
        <v>0</v>
      </c>
      <c r="N123" s="691">
        <f t="shared" si="101"/>
        <v>0</v>
      </c>
      <c r="O123" s="687">
        <f t="shared" si="108"/>
        <v>0</v>
      </c>
      <c r="P123" s="689">
        <f t="shared" si="108"/>
        <v>0</v>
      </c>
      <c r="Q123" s="691">
        <f t="shared" si="108"/>
        <v>0</v>
      </c>
    </row>
    <row r="124">
      <c r="B124" s="561" t="s">
        <v>667</v>
      </c>
      <c r="C124" s="562" t="s">
        <v>23</v>
      </c>
      <c r="D124" s="686">
        <v>0</v>
      </c>
      <c r="E124" s="456">
        <f t="shared" si="98"/>
        <v>0</v>
      </c>
      <c r="F124" s="687">
        <f t="shared" si="106"/>
        <v>0</v>
      </c>
      <c r="G124" s="688">
        <f t="shared" si="106"/>
        <v>0</v>
      </c>
      <c r="H124" s="689">
        <f t="shared" si="106"/>
        <v>0</v>
      </c>
      <c r="I124" s="456">
        <f t="shared" si="99"/>
        <v>0</v>
      </c>
      <c r="J124" s="687">
        <f t="shared" si="107"/>
        <v>0</v>
      </c>
      <c r="K124" s="688">
        <f t="shared" si="107"/>
        <v>0</v>
      </c>
      <c r="L124" s="690">
        <f t="shared" si="107"/>
        <v>0</v>
      </c>
      <c r="M124" s="456">
        <f t="shared" si="107"/>
        <v>0</v>
      </c>
      <c r="N124" s="691">
        <f t="shared" si="101"/>
        <v>0</v>
      </c>
      <c r="O124" s="687">
        <f t="shared" si="108"/>
        <v>0</v>
      </c>
      <c r="P124" s="689">
        <f t="shared" si="108"/>
        <v>0</v>
      </c>
      <c r="Q124" s="691">
        <f t="shared" si="108"/>
        <v>0</v>
      </c>
    </row>
    <row r="125">
      <c r="B125" s="561" t="s">
        <v>668</v>
      </c>
      <c r="C125" s="562" t="s">
        <v>25</v>
      </c>
      <c r="D125" s="686">
        <v>0</v>
      </c>
      <c r="E125" s="456">
        <f t="shared" si="98"/>
        <v>0</v>
      </c>
      <c r="F125" s="692">
        <f t="shared" ref="F125:H127" si="109">IFERROR($D125*F150/100, 0)</f>
        <v>0</v>
      </c>
      <c r="G125" s="693">
        <f t="shared" si="109"/>
        <v>0</v>
      </c>
      <c r="H125" s="691">
        <f t="shared" si="109"/>
        <v>0</v>
      </c>
      <c r="I125" s="456">
        <f t="shared" ref="I125:I126" si="110">SUM(J125:L125)</f>
        <v>0</v>
      </c>
      <c r="J125" s="687">
        <f t="shared" ref="J125:M127" si="111">IFERROR($D125*J150/100, 0)</f>
        <v>0</v>
      </c>
      <c r="K125" s="688">
        <f t="shared" si="111"/>
        <v>0</v>
      </c>
      <c r="L125" s="690">
        <f t="shared" si="111"/>
        <v>0</v>
      </c>
      <c r="M125" s="456">
        <f t="shared" si="111"/>
        <v>0</v>
      </c>
      <c r="N125" s="691">
        <f t="shared" ref="N125:N126" si="112">SUM(O125:P125)</f>
        <v>0</v>
      </c>
      <c r="O125" s="687">
        <f t="shared" ref="O125:Q127" si="113">IFERROR($D125*O150/100, 0)</f>
        <v>0</v>
      </c>
      <c r="P125" s="689">
        <f t="shared" si="113"/>
        <v>0</v>
      </c>
      <c r="Q125" s="691">
        <f t="shared" si="113"/>
        <v>0</v>
      </c>
    </row>
    <row r="126">
      <c r="B126" s="561" t="s">
        <v>669</v>
      </c>
      <c r="C126" s="562" t="s">
        <v>27</v>
      </c>
      <c r="D126" s="686">
        <v>0</v>
      </c>
      <c r="E126" s="456">
        <f t="shared" si="98"/>
        <v>0</v>
      </c>
      <c r="F126" s="692">
        <f>IFERROR($D126*F151/100, 0)</f>
        <v>0</v>
      </c>
      <c r="G126" s="693">
        <f t="shared" si="109"/>
        <v>0</v>
      </c>
      <c r="H126" s="691">
        <f t="shared" si="109"/>
        <v>0</v>
      </c>
      <c r="I126" s="456">
        <f t="shared" si="110"/>
        <v>0</v>
      </c>
      <c r="J126" s="692">
        <f t="shared" si="111"/>
        <v>0</v>
      </c>
      <c r="K126" s="693">
        <f t="shared" si="111"/>
        <v>0</v>
      </c>
      <c r="L126" s="694">
        <f t="shared" si="111"/>
        <v>0</v>
      </c>
      <c r="M126" s="456">
        <f t="shared" si="111"/>
        <v>0</v>
      </c>
      <c r="N126" s="691">
        <f t="shared" si="112"/>
        <v>0</v>
      </c>
      <c r="O126" s="687">
        <f t="shared" si="113"/>
        <v>0</v>
      </c>
      <c r="P126" s="689">
        <f t="shared" si="113"/>
        <v>0</v>
      </c>
      <c r="Q126" s="691">
        <f t="shared" si="113"/>
        <v>0</v>
      </c>
    </row>
    <row r="127">
      <c r="B127" s="561" t="s">
        <v>670</v>
      </c>
      <c r="C127" s="562" t="s">
        <v>671</v>
      </c>
      <c r="D127" s="686">
        <v>0</v>
      </c>
      <c r="E127" s="456">
        <f t="shared" si="98"/>
        <v>0</v>
      </c>
      <c r="F127" s="692">
        <f>IFERROR($D127*F152/100, 0)</f>
        <v>0</v>
      </c>
      <c r="G127" s="693">
        <f t="shared" si="109"/>
        <v>0</v>
      </c>
      <c r="H127" s="691">
        <f t="shared" si="109"/>
        <v>0</v>
      </c>
      <c r="I127" s="456">
        <f t="shared" si="99"/>
        <v>0</v>
      </c>
      <c r="J127" s="692">
        <f>IFERROR($D127*J152/100, 0)</f>
        <v>0</v>
      </c>
      <c r="K127" s="693">
        <f t="shared" si="111"/>
        <v>0</v>
      </c>
      <c r="L127" s="694">
        <f t="shared" si="111"/>
        <v>0</v>
      </c>
      <c r="M127" s="456">
        <f t="shared" si="111"/>
        <v>0</v>
      </c>
      <c r="N127" s="691">
        <f t="shared" si="101"/>
        <v>0</v>
      </c>
      <c r="O127" s="687">
        <f t="shared" si="113"/>
        <v>0</v>
      </c>
      <c r="P127" s="689">
        <f t="shared" si="113"/>
        <v>0</v>
      </c>
      <c r="Q127" s="691">
        <f t="shared" si="113"/>
        <v>0</v>
      </c>
    </row>
    <row r="128">
      <c r="B128" s="559" t="s">
        <v>158</v>
      </c>
      <c r="C128" s="565" t="s">
        <v>31</v>
      </c>
      <c r="D128" s="636">
        <f>D129</f>
        <v>0</v>
      </c>
      <c r="E128" s="680">
        <f t="shared" si="98"/>
        <v>0</v>
      </c>
      <c r="F128" s="636">
        <f>F129</f>
        <v>0</v>
      </c>
      <c r="G128" s="695">
        <f>G129</f>
        <v>0</v>
      </c>
      <c r="H128" s="685">
        <f>H129</f>
        <v>0</v>
      </c>
      <c r="I128" s="680">
        <f t="shared" si="99"/>
        <v>0</v>
      </c>
      <c r="J128" s="636">
        <f t="shared" ref="J128:Q128" si="114">J129</f>
        <v>0</v>
      </c>
      <c r="K128" s="695">
        <f t="shared" si="114"/>
        <v>0</v>
      </c>
      <c r="L128" s="696">
        <f t="shared" si="114"/>
        <v>0</v>
      </c>
      <c r="M128" s="680">
        <f t="shared" si="114"/>
        <v>0</v>
      </c>
      <c r="N128" s="685">
        <f t="shared" si="101"/>
        <v>0</v>
      </c>
      <c r="O128" s="681">
        <f t="shared" si="114"/>
        <v>0</v>
      </c>
      <c r="P128" s="683">
        <f t="shared" si="114"/>
        <v>0</v>
      </c>
      <c r="Q128" s="685">
        <f t="shared" si="114"/>
        <v>0</v>
      </c>
    </row>
    <row r="129">
      <c r="B129" s="561" t="s">
        <v>503</v>
      </c>
      <c r="C129" s="566" t="s">
        <v>672</v>
      </c>
      <c r="D129" s="686">
        <v>0</v>
      </c>
      <c r="E129" s="456">
        <f t="shared" si="98"/>
        <v>0</v>
      </c>
      <c r="F129" s="692">
        <f>IFERROR($D129*F153/100, 0)</f>
        <v>0</v>
      </c>
      <c r="G129" s="693">
        <f>IFERROR($D129*G153/100, 0)</f>
        <v>0</v>
      </c>
      <c r="H129" s="691">
        <f>IFERROR($D129*H153/100, 0)</f>
        <v>0</v>
      </c>
      <c r="I129" s="456">
        <f t="shared" si="99"/>
        <v>0</v>
      </c>
      <c r="J129" s="692">
        <f t="shared" ref="J129:Q129" si="115">IFERROR($D129*J153/100, 0)</f>
        <v>0</v>
      </c>
      <c r="K129" s="693">
        <f t="shared" si="115"/>
        <v>0</v>
      </c>
      <c r="L129" s="697">
        <f t="shared" si="115"/>
        <v>0</v>
      </c>
      <c r="M129" s="456">
        <f t="shared" si="115"/>
        <v>0</v>
      </c>
      <c r="N129" s="691">
        <f t="shared" si="101"/>
        <v>0</v>
      </c>
      <c r="O129" s="687">
        <f t="shared" si="115"/>
        <v>0</v>
      </c>
      <c r="P129" s="689">
        <f t="shared" si="115"/>
        <v>0</v>
      </c>
      <c r="Q129" s="691">
        <f t="shared" si="115"/>
        <v>0</v>
      </c>
    </row>
    <row r="130">
      <c r="B130" s="559" t="s">
        <v>160</v>
      </c>
      <c r="C130" s="565" t="s">
        <v>37</v>
      </c>
      <c r="D130" s="636">
        <f>D131+D135</f>
        <v>0</v>
      </c>
      <c r="E130" s="680">
        <f t="shared" si="98"/>
        <v>0</v>
      </c>
      <c r="F130" s="636">
        <f>F131+F135</f>
        <v>0</v>
      </c>
      <c r="G130" s="695">
        <f>G131+G135</f>
        <v>0</v>
      </c>
      <c r="H130" s="685">
        <f>H131+H135</f>
        <v>0</v>
      </c>
      <c r="I130" s="680">
        <f t="shared" si="99"/>
        <v>0</v>
      </c>
      <c r="J130" s="636">
        <f t="shared" ref="J130:Q130" si="116">J131+J135</f>
        <v>0</v>
      </c>
      <c r="K130" s="695">
        <f t="shared" si="116"/>
        <v>0</v>
      </c>
      <c r="L130" s="696">
        <f t="shared" si="116"/>
        <v>0</v>
      </c>
      <c r="M130" s="680">
        <f t="shared" si="116"/>
        <v>0</v>
      </c>
      <c r="N130" s="685">
        <f t="shared" si="101"/>
        <v>0</v>
      </c>
      <c r="O130" s="681">
        <f t="shared" si="116"/>
        <v>0</v>
      </c>
      <c r="P130" s="683">
        <f t="shared" si="116"/>
        <v>0</v>
      </c>
      <c r="Q130" s="685">
        <f t="shared" si="116"/>
        <v>0</v>
      </c>
    </row>
    <row r="131">
      <c r="B131" s="561" t="s">
        <v>504</v>
      </c>
      <c r="C131" s="566" t="s">
        <v>39</v>
      </c>
      <c r="D131" s="686">
        <v>0</v>
      </c>
      <c r="E131" s="456">
        <f t="shared" si="98"/>
        <v>0</v>
      </c>
      <c r="F131" s="692">
        <f>IFERROR($D131*F154/100, 0)</f>
        <v>0</v>
      </c>
      <c r="G131" s="693">
        <f>IFERROR($D131*G154/100, 0)</f>
        <v>0</v>
      </c>
      <c r="H131" s="691">
        <f>IFERROR($D131*H154/100, 0)</f>
        <v>0</v>
      </c>
      <c r="I131" s="456">
        <f t="shared" si="99"/>
        <v>0</v>
      </c>
      <c r="J131" s="692">
        <f>IFERROR($D131*J154/100, 0)</f>
        <v>0</v>
      </c>
      <c r="K131" s="693">
        <f>IFERROR($D131*K154/100, 0)</f>
        <v>0</v>
      </c>
      <c r="L131" s="697">
        <f>IFERROR($D131*L154/100, 0)</f>
        <v>0</v>
      </c>
      <c r="M131" s="456">
        <f>IFERROR($D131*M154/100, 0)</f>
        <v>0</v>
      </c>
      <c r="N131" s="691">
        <f t="shared" si="101"/>
        <v>0</v>
      </c>
      <c r="O131" s="687">
        <f>IFERROR($D131*O154/100, 0)</f>
        <v>0</v>
      </c>
      <c r="P131" s="689">
        <f>IFERROR($D131*P154/100, 0)</f>
        <v>0</v>
      </c>
      <c r="Q131" s="691">
        <f>IFERROR($D131*Q154/100, 0)</f>
        <v>0</v>
      </c>
    </row>
    <row r="132">
      <c r="B132" s="561" t="s">
        <v>505</v>
      </c>
      <c r="C132" s="570" t="s">
        <v>42</v>
      </c>
      <c r="D132" s="686">
        <v>0</v>
      </c>
      <c r="E132" s="456">
        <f t="shared" ref="E132:E134" si="117">SUM(F132:H132)</f>
        <v>0</v>
      </c>
      <c r="F132" s="692">
        <f t="shared" ref="F132:H135" si="118">IFERROR($D132*F155/100, 0)</f>
        <v>0</v>
      </c>
      <c r="G132" s="693">
        <f t="shared" si="118"/>
        <v>0</v>
      </c>
      <c r="H132" s="691">
        <f t="shared" si="118"/>
        <v>0</v>
      </c>
      <c r="I132" s="456">
        <f t="shared" ref="I132:I134" si="119">SUM(J132:L132)</f>
        <v>0</v>
      </c>
      <c r="J132" s="692">
        <f t="shared" ref="J132:M134" si="120">IFERROR($D132*J155/100, 0)</f>
        <v>0</v>
      </c>
      <c r="K132" s="693">
        <f t="shared" si="120"/>
        <v>0</v>
      </c>
      <c r="L132" s="697">
        <f t="shared" si="120"/>
        <v>0</v>
      </c>
      <c r="M132" s="456">
        <f t="shared" si="120"/>
        <v>0</v>
      </c>
      <c r="N132" s="691">
        <f t="shared" ref="N132:N134" si="121">SUM(O132:P132)</f>
        <v>0</v>
      </c>
      <c r="O132" s="687">
        <f t="shared" ref="O132:Q135" si="122">IFERROR($D132*O155/100, 0)</f>
        <v>0</v>
      </c>
      <c r="P132" s="689">
        <f t="shared" si="122"/>
        <v>0</v>
      </c>
      <c r="Q132" s="691">
        <f t="shared" si="122"/>
        <v>0</v>
      </c>
    </row>
    <row r="133">
      <c r="B133" s="561" t="s">
        <v>506</v>
      </c>
      <c r="C133" s="570" t="s">
        <v>45</v>
      </c>
      <c r="D133" s="686">
        <v>0</v>
      </c>
      <c r="E133" s="456">
        <f t="shared" si="117"/>
        <v>0</v>
      </c>
      <c r="F133" s="692">
        <f>IFERROR($D133*F156/100, 0)</f>
        <v>0</v>
      </c>
      <c r="G133" s="693">
        <f t="shared" si="118"/>
        <v>0</v>
      </c>
      <c r="H133" s="691">
        <f t="shared" si="118"/>
        <v>0</v>
      </c>
      <c r="I133" s="456">
        <f t="shared" si="119"/>
        <v>0</v>
      </c>
      <c r="J133" s="692">
        <f>IFERROR($D133*J156/100, 0)</f>
        <v>0</v>
      </c>
      <c r="K133" s="693">
        <f t="shared" si="120"/>
        <v>0</v>
      </c>
      <c r="L133" s="694">
        <f t="shared" si="120"/>
        <v>0</v>
      </c>
      <c r="M133" s="456">
        <f>IFERROR($D133*M156/100, 0)</f>
        <v>0</v>
      </c>
      <c r="N133" s="691">
        <f t="shared" si="121"/>
        <v>0</v>
      </c>
      <c r="O133" s="687">
        <f t="shared" si="122"/>
        <v>0</v>
      </c>
      <c r="P133" s="689">
        <f t="shared" si="122"/>
        <v>0</v>
      </c>
      <c r="Q133" s="691">
        <f t="shared" si="122"/>
        <v>0</v>
      </c>
    </row>
    <row r="134" ht="25.5">
      <c r="B134" s="561" t="s">
        <v>507</v>
      </c>
      <c r="C134" s="570" t="s">
        <v>47</v>
      </c>
      <c r="D134" s="686">
        <v>0</v>
      </c>
      <c r="E134" s="456">
        <f t="shared" si="117"/>
        <v>0</v>
      </c>
      <c r="F134" s="692">
        <f>IFERROR($D134*F157/100, 0)</f>
        <v>0</v>
      </c>
      <c r="G134" s="693">
        <f t="shared" si="118"/>
        <v>0</v>
      </c>
      <c r="H134" s="691">
        <f t="shared" si="118"/>
        <v>0</v>
      </c>
      <c r="I134" s="456">
        <f t="shared" si="119"/>
        <v>0</v>
      </c>
      <c r="J134" s="692">
        <f>IFERROR($D134*J157/100, 0)</f>
        <v>0</v>
      </c>
      <c r="K134" s="693">
        <f t="shared" si="120"/>
        <v>0</v>
      </c>
      <c r="L134" s="694">
        <f t="shared" si="120"/>
        <v>0</v>
      </c>
      <c r="M134" s="456">
        <f t="shared" si="120"/>
        <v>0</v>
      </c>
      <c r="N134" s="691">
        <f t="shared" si="121"/>
        <v>0</v>
      </c>
      <c r="O134" s="687">
        <f t="shared" si="122"/>
        <v>0</v>
      </c>
      <c r="P134" s="689">
        <f t="shared" si="122"/>
        <v>0</v>
      </c>
      <c r="Q134" s="691">
        <f t="shared" si="122"/>
        <v>0</v>
      </c>
    </row>
    <row r="135" ht="25.5">
      <c r="B135" s="561" t="s">
        <v>508</v>
      </c>
      <c r="C135" s="570" t="s">
        <v>610</v>
      </c>
      <c r="D135" s="686">
        <v>0</v>
      </c>
      <c r="E135" s="456">
        <f t="shared" si="98"/>
        <v>0</v>
      </c>
      <c r="F135" s="692">
        <f>IFERROR($D135*F158/100, 0)</f>
        <v>0</v>
      </c>
      <c r="G135" s="693">
        <f t="shared" si="118"/>
        <v>0</v>
      </c>
      <c r="H135" s="691">
        <f t="shared" si="118"/>
        <v>0</v>
      </c>
      <c r="I135" s="456">
        <f t="shared" si="99"/>
        <v>0</v>
      </c>
      <c r="J135" s="692">
        <f t="shared" ref="J135:M135" si="123">IFERROR($D135*J158/100, 0)</f>
        <v>0</v>
      </c>
      <c r="K135" s="693">
        <f t="shared" si="123"/>
        <v>0</v>
      </c>
      <c r="L135" s="694">
        <f t="shared" si="123"/>
        <v>0</v>
      </c>
      <c r="M135" s="456">
        <f t="shared" si="123"/>
        <v>0</v>
      </c>
      <c r="N135" s="691">
        <f t="shared" si="101"/>
        <v>0</v>
      </c>
      <c r="O135" s="687">
        <f t="shared" si="122"/>
        <v>0</v>
      </c>
      <c r="P135" s="689">
        <f t="shared" si="122"/>
        <v>0</v>
      </c>
      <c r="Q135" s="691">
        <f t="shared" si="122"/>
        <v>0</v>
      </c>
    </row>
    <row r="136">
      <c r="B136" s="559" t="s">
        <v>162</v>
      </c>
      <c r="C136" s="573" t="s">
        <v>53</v>
      </c>
      <c r="D136" s="646">
        <f>D137+D138</f>
        <v>0</v>
      </c>
      <c r="E136" s="647">
        <f t="shared" si="98"/>
        <v>0</v>
      </c>
      <c r="F136" s="698">
        <f>F137+F138</f>
        <v>0</v>
      </c>
      <c r="G136" s="699">
        <f>G137+G138</f>
        <v>0</v>
      </c>
      <c r="H136" s="700">
        <f>H137+H138</f>
        <v>0</v>
      </c>
      <c r="I136" s="647">
        <f t="shared" si="99"/>
        <v>0</v>
      </c>
      <c r="J136" s="698">
        <f t="shared" ref="J136:Q136" si="124">J137+J138</f>
        <v>0</v>
      </c>
      <c r="K136" s="699">
        <f t="shared" si="124"/>
        <v>0</v>
      </c>
      <c r="L136" s="701">
        <f t="shared" si="124"/>
        <v>0</v>
      </c>
      <c r="M136" s="647">
        <f t="shared" si="124"/>
        <v>0</v>
      </c>
      <c r="N136" s="702">
        <f t="shared" si="101"/>
        <v>0</v>
      </c>
      <c r="O136" s="698">
        <f t="shared" si="124"/>
        <v>0</v>
      </c>
      <c r="P136" s="700">
        <f t="shared" si="124"/>
        <v>0</v>
      </c>
      <c r="Q136" s="702">
        <f t="shared" si="124"/>
        <v>0</v>
      </c>
    </row>
    <row r="137">
      <c r="B137" s="579" t="s">
        <v>673</v>
      </c>
      <c r="C137" s="580" t="s">
        <v>55</v>
      </c>
      <c r="D137" s="703">
        <v>0</v>
      </c>
      <c r="E137" s="456">
        <f t="shared" si="98"/>
        <v>0</v>
      </c>
      <c r="F137" s="687">
        <f t="shared" ref="F137:H138" si="125">IFERROR($D137*F159/100, 0)</f>
        <v>0</v>
      </c>
      <c r="G137" s="688">
        <f t="shared" si="125"/>
        <v>0</v>
      </c>
      <c r="H137" s="689">
        <f t="shared" si="125"/>
        <v>0</v>
      </c>
      <c r="I137" s="456">
        <f t="shared" si="99"/>
        <v>0</v>
      </c>
      <c r="J137" s="687">
        <f t="shared" ref="J137:M138" si="126">IFERROR($D137*J159/100, 0)</f>
        <v>0</v>
      </c>
      <c r="K137" s="688">
        <f t="shared" si="126"/>
        <v>0</v>
      </c>
      <c r="L137" s="690">
        <f t="shared" si="126"/>
        <v>0</v>
      </c>
      <c r="M137" s="456">
        <f t="shared" si="126"/>
        <v>0</v>
      </c>
      <c r="N137" s="691">
        <f t="shared" si="101"/>
        <v>0</v>
      </c>
      <c r="O137" s="687">
        <f t="shared" ref="O137:Q138" si="127">IFERROR($D137*O159/100, 0)</f>
        <v>0</v>
      </c>
      <c r="P137" s="689">
        <f t="shared" si="127"/>
        <v>0</v>
      </c>
      <c r="Q137" s="691">
        <f t="shared" si="127"/>
        <v>0</v>
      </c>
    </row>
    <row r="138">
      <c r="B138" s="579" t="s">
        <v>674</v>
      </c>
      <c r="C138" s="584" t="s">
        <v>675</v>
      </c>
      <c r="D138" s="703">
        <v>0</v>
      </c>
      <c r="E138" s="456">
        <f t="shared" si="98"/>
        <v>0</v>
      </c>
      <c r="F138" s="687">
        <f t="shared" si="125"/>
        <v>0</v>
      </c>
      <c r="G138" s="688">
        <f t="shared" si="125"/>
        <v>0</v>
      </c>
      <c r="H138" s="689">
        <f t="shared" si="125"/>
        <v>0</v>
      </c>
      <c r="I138" s="456">
        <f t="shared" si="99"/>
        <v>0</v>
      </c>
      <c r="J138" s="687">
        <f t="shared" si="126"/>
        <v>0</v>
      </c>
      <c r="K138" s="688">
        <f t="shared" si="126"/>
        <v>0</v>
      </c>
      <c r="L138" s="690">
        <f t="shared" si="126"/>
        <v>0</v>
      </c>
      <c r="M138" s="456">
        <f t="shared" si="126"/>
        <v>0</v>
      </c>
      <c r="N138" s="691">
        <f t="shared" si="101"/>
        <v>0</v>
      </c>
      <c r="O138" s="687">
        <f t="shared" si="127"/>
        <v>0</v>
      </c>
      <c r="P138" s="689">
        <f t="shared" si="127"/>
        <v>0</v>
      </c>
      <c r="Q138" s="691">
        <f t="shared" si="127"/>
        <v>0</v>
      </c>
    </row>
    <row r="139">
      <c r="B139" s="585" t="s">
        <v>164</v>
      </c>
      <c r="C139" s="586" t="s">
        <v>611</v>
      </c>
      <c r="D139" s="646">
        <f>SUM(D140:D142)</f>
        <v>0</v>
      </c>
      <c r="E139" s="647">
        <f t="shared" si="98"/>
        <v>0</v>
      </c>
      <c r="F139" s="646">
        <f>SUM(F140:F142)</f>
        <v>0</v>
      </c>
      <c r="G139" s="695">
        <f t="shared" ref="G139:H139" si="128">SUM(G140:G142)</f>
        <v>0</v>
      </c>
      <c r="H139" s="704">
        <f t="shared" si="128"/>
        <v>0</v>
      </c>
      <c r="I139" s="647">
        <f t="shared" si="99"/>
        <v>0</v>
      </c>
      <c r="J139" s="705">
        <f t="shared" ref="J139:Q139" si="129">SUM(J140:J142)</f>
        <v>0</v>
      </c>
      <c r="K139" s="695">
        <f t="shared" si="129"/>
        <v>0</v>
      </c>
      <c r="L139" s="706">
        <f t="shared" si="129"/>
        <v>0</v>
      </c>
      <c r="M139" s="707">
        <f t="shared" si="129"/>
        <v>0</v>
      </c>
      <c r="N139" s="702">
        <f t="shared" si="101"/>
        <v>0</v>
      </c>
      <c r="O139" s="705">
        <f t="shared" ref="O139:P139" si="130">SUM(O140:O142)</f>
        <v>0</v>
      </c>
      <c r="P139" s="708">
        <f t="shared" si="130"/>
        <v>0</v>
      </c>
      <c r="Q139" s="704">
        <f t="shared" si="129"/>
        <v>0</v>
      </c>
    </row>
    <row r="140">
      <c r="B140" s="587" t="s">
        <v>509</v>
      </c>
      <c r="C140" s="588" t="s">
        <v>49</v>
      </c>
      <c r="D140" s="709">
        <v>0</v>
      </c>
      <c r="E140" s="456">
        <f t="shared" si="98"/>
        <v>0</v>
      </c>
      <c r="F140" s="687">
        <f t="shared" ref="F140:H142" si="131">IFERROR($D140*F161/100, 0)</f>
        <v>0</v>
      </c>
      <c r="G140" s="688">
        <f t="shared" si="131"/>
        <v>0</v>
      </c>
      <c r="H140" s="689">
        <f t="shared" si="131"/>
        <v>0</v>
      </c>
      <c r="I140" s="456">
        <f t="shared" si="99"/>
        <v>0</v>
      </c>
      <c r="J140" s="687">
        <f t="shared" ref="J140:M142" si="132">IFERROR($D140*J161/100, 0)</f>
        <v>0</v>
      </c>
      <c r="K140" s="688">
        <f t="shared" si="132"/>
        <v>0</v>
      </c>
      <c r="L140" s="690">
        <f t="shared" si="132"/>
        <v>0</v>
      </c>
      <c r="M140" s="456">
        <f t="shared" si="132"/>
        <v>0</v>
      </c>
      <c r="N140" s="691">
        <f t="shared" si="101"/>
        <v>0</v>
      </c>
      <c r="O140" s="687">
        <f t="shared" ref="O140:Q142" si="133">IFERROR($D140*O161/100, 0)</f>
        <v>0</v>
      </c>
      <c r="P140" s="689">
        <f t="shared" si="133"/>
        <v>0</v>
      </c>
      <c r="Q140" s="691">
        <f t="shared" si="133"/>
        <v>0</v>
      </c>
    </row>
    <row r="141">
      <c r="B141" s="579" t="s">
        <v>510</v>
      </c>
      <c r="C141" s="588" t="s">
        <v>613</v>
      </c>
      <c r="D141" s="709">
        <v>0</v>
      </c>
      <c r="E141" s="456">
        <f t="shared" si="98"/>
        <v>0</v>
      </c>
      <c r="F141" s="687">
        <f t="shared" si="131"/>
        <v>0</v>
      </c>
      <c r="G141" s="688">
        <f t="shared" si="131"/>
        <v>0</v>
      </c>
      <c r="H141" s="689">
        <f t="shared" si="131"/>
        <v>0</v>
      </c>
      <c r="I141" s="456">
        <f t="shared" si="99"/>
        <v>0</v>
      </c>
      <c r="J141" s="687">
        <f t="shared" si="132"/>
        <v>0</v>
      </c>
      <c r="K141" s="688">
        <f t="shared" si="132"/>
        <v>0</v>
      </c>
      <c r="L141" s="690">
        <f t="shared" si="132"/>
        <v>0</v>
      </c>
      <c r="M141" s="456">
        <f t="shared" si="132"/>
        <v>0</v>
      </c>
      <c r="N141" s="691">
        <f t="shared" si="101"/>
        <v>0</v>
      </c>
      <c r="O141" s="687">
        <f t="shared" si="133"/>
        <v>0</v>
      </c>
      <c r="P141" s="689">
        <f t="shared" si="133"/>
        <v>0</v>
      </c>
      <c r="Q141" s="691">
        <f t="shared" si="133"/>
        <v>0</v>
      </c>
    </row>
    <row r="142" ht="15.75">
      <c r="B142" s="624" t="s">
        <v>511</v>
      </c>
      <c r="C142" s="590" t="s">
        <v>613</v>
      </c>
      <c r="D142" s="686">
        <v>0</v>
      </c>
      <c r="E142" s="456">
        <f t="shared" si="98"/>
        <v>0</v>
      </c>
      <c r="F142" s="710">
        <f t="shared" si="131"/>
        <v>0</v>
      </c>
      <c r="G142" s="711">
        <f t="shared" si="131"/>
        <v>0</v>
      </c>
      <c r="H142" s="712">
        <f t="shared" si="131"/>
        <v>0</v>
      </c>
      <c r="I142" s="456">
        <f t="shared" si="99"/>
        <v>0</v>
      </c>
      <c r="J142" s="710">
        <f t="shared" si="132"/>
        <v>0</v>
      </c>
      <c r="K142" s="711">
        <f t="shared" si="132"/>
        <v>0</v>
      </c>
      <c r="L142" s="713">
        <f t="shared" si="132"/>
        <v>0</v>
      </c>
      <c r="M142" s="714">
        <f t="shared" si="132"/>
        <v>0</v>
      </c>
      <c r="N142" s="691">
        <f t="shared" si="101"/>
        <v>0</v>
      </c>
      <c r="O142" s="710">
        <f t="shared" si="133"/>
        <v>0</v>
      </c>
      <c r="P142" s="712">
        <f t="shared" si="133"/>
        <v>0</v>
      </c>
      <c r="Q142" s="715">
        <f t="shared" si="133"/>
        <v>0</v>
      </c>
    </row>
    <row r="143" ht="68.25" customHeight="1">
      <c r="B143" s="549" t="s">
        <v>198</v>
      </c>
      <c r="C143" s="632" t="s">
        <v>676</v>
      </c>
      <c r="D143" s="130" t="s">
        <v>246</v>
      </c>
      <c r="E143" s="131" t="s">
        <v>247</v>
      </c>
      <c r="F143" s="132" t="s">
        <v>248</v>
      </c>
      <c r="G143" s="133" t="s">
        <v>249</v>
      </c>
      <c r="H143" s="134" t="s">
        <v>250</v>
      </c>
      <c r="I143" s="131" t="s">
        <v>251</v>
      </c>
      <c r="J143" s="132" t="s">
        <v>252</v>
      </c>
      <c r="K143" s="133" t="s">
        <v>253</v>
      </c>
      <c r="L143" s="633" t="s">
        <v>254</v>
      </c>
      <c r="M143" s="131" t="s">
        <v>255</v>
      </c>
      <c r="N143" s="135" t="s">
        <v>256</v>
      </c>
      <c r="O143" s="137" t="s">
        <v>257</v>
      </c>
      <c r="P143" s="501" t="s">
        <v>258</v>
      </c>
      <c r="Q143" s="139" t="s">
        <v>456</v>
      </c>
    </row>
    <row r="144">
      <c r="B144" s="395" t="s">
        <v>200</v>
      </c>
      <c r="C144" s="635" t="s">
        <v>677</v>
      </c>
      <c r="D144" s="636">
        <f t="shared" ref="D144:D164" si="134">E144+I144+M144+N144+Q144</f>
        <v>99.999999999999986</v>
      </c>
      <c r="E144" s="637">
        <f t="shared" ref="E144:E164" si="135">SUM(F144:H144)</f>
        <v>30.286390528402329</v>
      </c>
      <c r="F144" s="716">
        <v>5.33532089877112</v>
      </c>
      <c r="G144" s="717">
        <v>1.44030368256251</v>
      </c>
      <c r="H144" s="718">
        <v>23.510765947068698</v>
      </c>
      <c r="I144" s="637">
        <f t="shared" ref="I144:I164" si="136">SUM(J144:L144)</f>
        <v>54.261812809285722</v>
      </c>
      <c r="J144" s="716">
        <v>24.6040012087024</v>
      </c>
      <c r="K144" s="717">
        <v>20.913206592425901</v>
      </c>
      <c r="L144" s="718">
        <v>8.7446050081574196</v>
      </c>
      <c r="M144" s="719">
        <v>3.49532603276531</v>
      </c>
      <c r="N144" s="643">
        <f>SUM(O144:P144)</f>
        <v>4.3577269470109696</v>
      </c>
      <c r="O144" s="717">
        <v>4.3577269470109696</v>
      </c>
      <c r="P144" s="720">
        <v>0</v>
      </c>
      <c r="Q144" s="719">
        <v>7.59874368253565</v>
      </c>
    </row>
    <row r="145">
      <c r="B145" s="425" t="s">
        <v>202</v>
      </c>
      <c r="C145" s="645" t="s">
        <v>678</v>
      </c>
      <c r="D145" s="646">
        <f t="shared" si="134"/>
        <v>99.999999999999986</v>
      </c>
      <c r="E145" s="647">
        <f t="shared" si="135"/>
        <v>30.286390528402329</v>
      </c>
      <c r="F145" s="648">
        <v>5.33532089877112</v>
      </c>
      <c r="G145" s="649">
        <v>1.44030368256251</v>
      </c>
      <c r="H145" s="651">
        <v>23.510765947068698</v>
      </c>
      <c r="I145" s="647">
        <f t="shared" si="136"/>
        <v>54.261812809285722</v>
      </c>
      <c r="J145" s="648">
        <v>24.6040012087024</v>
      </c>
      <c r="K145" s="649">
        <v>20.913206592425901</v>
      </c>
      <c r="L145" s="651">
        <v>8.7446050081574196</v>
      </c>
      <c r="M145" s="652">
        <v>3.49532603276531</v>
      </c>
      <c r="N145" s="643">
        <f t="shared" ref="N145:N163" si="137">SUM(O145:P145)</f>
        <v>4.3577269470109696</v>
      </c>
      <c r="O145" s="649">
        <v>4.3577269470109696</v>
      </c>
      <c r="P145" s="650">
        <v>0</v>
      </c>
      <c r="Q145" s="652">
        <v>7.59874368253565</v>
      </c>
    </row>
    <row r="146">
      <c r="B146" s="425" t="s">
        <v>210</v>
      </c>
      <c r="C146" s="645" t="s">
        <v>679</v>
      </c>
      <c r="D146" s="646">
        <f t="shared" si="134"/>
        <v>99.999999999999986</v>
      </c>
      <c r="E146" s="647">
        <f t="shared" si="135"/>
        <v>30.286390528402329</v>
      </c>
      <c r="F146" s="648">
        <v>5.33532089877112</v>
      </c>
      <c r="G146" s="649">
        <v>1.44030368256251</v>
      </c>
      <c r="H146" s="651">
        <v>23.510765947068698</v>
      </c>
      <c r="I146" s="647">
        <f t="shared" si="136"/>
        <v>54.261812809285722</v>
      </c>
      <c r="J146" s="648">
        <v>24.6040012087024</v>
      </c>
      <c r="K146" s="649">
        <v>20.913206592425901</v>
      </c>
      <c r="L146" s="651">
        <v>8.7446050081574196</v>
      </c>
      <c r="M146" s="652">
        <v>3.49532603276531</v>
      </c>
      <c r="N146" s="643">
        <f t="shared" si="137"/>
        <v>4.3577269470109696</v>
      </c>
      <c r="O146" s="649">
        <v>4.3577269470109696</v>
      </c>
      <c r="P146" s="650">
        <v>0</v>
      </c>
      <c r="Q146" s="652">
        <v>7.59874368253565</v>
      </c>
    </row>
    <row r="147">
      <c r="B147" s="429" t="s">
        <v>680</v>
      </c>
      <c r="C147" s="645" t="s">
        <v>681</v>
      </c>
      <c r="D147" s="646">
        <f t="shared" si="134"/>
        <v>99.999999999999986</v>
      </c>
      <c r="E147" s="647">
        <f t="shared" si="135"/>
        <v>30.286390528402329</v>
      </c>
      <c r="F147" s="648">
        <v>5.33532089877112</v>
      </c>
      <c r="G147" s="649">
        <v>1.44030368256251</v>
      </c>
      <c r="H147" s="651">
        <v>23.510765947068698</v>
      </c>
      <c r="I147" s="647">
        <f t="shared" si="136"/>
        <v>54.261812809285722</v>
      </c>
      <c r="J147" s="648">
        <v>24.6040012087024</v>
      </c>
      <c r="K147" s="649">
        <v>20.913206592425901</v>
      </c>
      <c r="L147" s="651">
        <v>8.7446050081574196</v>
      </c>
      <c r="M147" s="652">
        <v>3.49532603276531</v>
      </c>
      <c r="N147" s="643">
        <f t="shared" si="137"/>
        <v>4.3577269470109696</v>
      </c>
      <c r="O147" s="649">
        <v>4.3577269470109696</v>
      </c>
      <c r="P147" s="650">
        <v>0</v>
      </c>
      <c r="Q147" s="652">
        <v>7.59874368253565</v>
      </c>
    </row>
    <row r="148">
      <c r="B148" s="425" t="s">
        <v>682</v>
      </c>
      <c r="C148" s="645" t="s">
        <v>683</v>
      </c>
      <c r="D148" s="646">
        <f t="shared" si="134"/>
        <v>99.999999999999986</v>
      </c>
      <c r="E148" s="647">
        <f t="shared" si="135"/>
        <v>30.286390528402329</v>
      </c>
      <c r="F148" s="648">
        <v>5.33532089877112</v>
      </c>
      <c r="G148" s="649">
        <v>1.44030368256251</v>
      </c>
      <c r="H148" s="651">
        <v>23.510765947068698</v>
      </c>
      <c r="I148" s="647">
        <f t="shared" si="136"/>
        <v>54.261812809285722</v>
      </c>
      <c r="J148" s="648">
        <v>24.6040012087024</v>
      </c>
      <c r="K148" s="649">
        <v>20.913206592425901</v>
      </c>
      <c r="L148" s="651">
        <v>8.7446050081574196</v>
      </c>
      <c r="M148" s="652">
        <v>3.49532603276531</v>
      </c>
      <c r="N148" s="643">
        <f t="shared" si="137"/>
        <v>4.3577269470109696</v>
      </c>
      <c r="O148" s="649">
        <v>4.3577269470109696</v>
      </c>
      <c r="P148" s="650">
        <v>0</v>
      </c>
      <c r="Q148" s="652">
        <v>7.59874368253565</v>
      </c>
    </row>
    <row r="149">
      <c r="B149" s="425" t="s">
        <v>684</v>
      </c>
      <c r="C149" s="645" t="s">
        <v>685</v>
      </c>
      <c r="D149" s="646">
        <f t="shared" si="134"/>
        <v>99.999999999999986</v>
      </c>
      <c r="E149" s="647">
        <f t="shared" si="135"/>
        <v>30.286390528402329</v>
      </c>
      <c r="F149" s="648">
        <v>5.33532089877112</v>
      </c>
      <c r="G149" s="649">
        <v>1.44030368256251</v>
      </c>
      <c r="H149" s="651">
        <v>23.510765947068698</v>
      </c>
      <c r="I149" s="647">
        <f t="shared" si="136"/>
        <v>54.261812809285722</v>
      </c>
      <c r="J149" s="648">
        <v>24.6040012087024</v>
      </c>
      <c r="K149" s="649">
        <v>20.913206592425901</v>
      </c>
      <c r="L149" s="651">
        <v>8.7446050081574196</v>
      </c>
      <c r="M149" s="652">
        <v>3.49532603276531</v>
      </c>
      <c r="N149" s="643">
        <f t="shared" si="137"/>
        <v>4.3577269470109696</v>
      </c>
      <c r="O149" s="649">
        <v>4.3577269470109696</v>
      </c>
      <c r="P149" s="650">
        <v>0</v>
      </c>
      <c r="Q149" s="652">
        <v>7.59874368253565</v>
      </c>
    </row>
    <row r="150">
      <c r="B150" s="425" t="s">
        <v>686</v>
      </c>
      <c r="C150" s="645" t="s">
        <v>687</v>
      </c>
      <c r="D150" s="646">
        <f t="shared" si="134"/>
        <v>99.999999999999986</v>
      </c>
      <c r="E150" s="647">
        <f t="shared" si="135"/>
        <v>30.286390528402329</v>
      </c>
      <c r="F150" s="648">
        <v>5.33532089877112</v>
      </c>
      <c r="G150" s="649">
        <v>1.44030368256251</v>
      </c>
      <c r="H150" s="651">
        <v>23.510765947068698</v>
      </c>
      <c r="I150" s="647">
        <f t="shared" si="136"/>
        <v>54.261812809285722</v>
      </c>
      <c r="J150" s="648">
        <v>24.6040012087024</v>
      </c>
      <c r="K150" s="649">
        <v>20.913206592425901</v>
      </c>
      <c r="L150" s="651">
        <v>8.7446050081574196</v>
      </c>
      <c r="M150" s="652">
        <v>3.49532603276531</v>
      </c>
      <c r="N150" s="643">
        <f t="shared" si="137"/>
        <v>4.3577269470109696</v>
      </c>
      <c r="O150" s="649">
        <v>4.3577269470109696</v>
      </c>
      <c r="P150" s="650">
        <v>0</v>
      </c>
      <c r="Q150" s="652">
        <v>7.59874368253565</v>
      </c>
    </row>
    <row r="151">
      <c r="B151" s="425" t="s">
        <v>688</v>
      </c>
      <c r="C151" s="645" t="s">
        <v>689</v>
      </c>
      <c r="D151" s="646">
        <f t="shared" ref="D151:D152" si="138">E151+I151+M151+N151+Q151</f>
        <v>99.999999999999986</v>
      </c>
      <c r="E151" s="647">
        <f t="shared" ref="E151:E152" si="139">SUM(F151:H151)</f>
        <v>30.286390528402329</v>
      </c>
      <c r="F151" s="648">
        <v>5.33532089877112</v>
      </c>
      <c r="G151" s="649">
        <v>1.44030368256251</v>
      </c>
      <c r="H151" s="651">
        <v>23.510765947068698</v>
      </c>
      <c r="I151" s="647">
        <f t="shared" si="136"/>
        <v>54.261812809285722</v>
      </c>
      <c r="J151" s="648">
        <v>24.6040012087024</v>
      </c>
      <c r="K151" s="649">
        <v>20.913206592425901</v>
      </c>
      <c r="L151" s="651">
        <v>8.7446050081574196</v>
      </c>
      <c r="M151" s="652">
        <v>3.49532603276531</v>
      </c>
      <c r="N151" s="643">
        <f t="shared" si="137"/>
        <v>4.3577269470109696</v>
      </c>
      <c r="O151" s="649">
        <v>4.3577269470109696</v>
      </c>
      <c r="P151" s="650">
        <v>0</v>
      </c>
      <c r="Q151" s="652">
        <v>7.59874368253565</v>
      </c>
    </row>
    <row r="152">
      <c r="B152" s="425" t="s">
        <v>690</v>
      </c>
      <c r="C152" s="645" t="s">
        <v>691</v>
      </c>
      <c r="D152" s="646">
        <f t="shared" si="138"/>
        <v>99.999999999999986</v>
      </c>
      <c r="E152" s="647">
        <f t="shared" si="139"/>
        <v>30.286390528402329</v>
      </c>
      <c r="F152" s="648">
        <v>5.33532089877112</v>
      </c>
      <c r="G152" s="649">
        <v>1.44030368256251</v>
      </c>
      <c r="H152" s="651">
        <v>23.510765947068698</v>
      </c>
      <c r="I152" s="647">
        <f t="shared" si="136"/>
        <v>54.261812809285722</v>
      </c>
      <c r="J152" s="648">
        <v>24.6040012087024</v>
      </c>
      <c r="K152" s="649">
        <v>20.913206592425901</v>
      </c>
      <c r="L152" s="651">
        <v>8.7446050081574196</v>
      </c>
      <c r="M152" s="652">
        <v>3.49532603276531</v>
      </c>
      <c r="N152" s="643">
        <f t="shared" si="137"/>
        <v>4.3577269470109696</v>
      </c>
      <c r="O152" s="649">
        <v>4.3577269470109696</v>
      </c>
      <c r="P152" s="650">
        <v>0</v>
      </c>
      <c r="Q152" s="652">
        <v>7.59874368253565</v>
      </c>
    </row>
    <row r="153">
      <c r="B153" s="429" t="s">
        <v>692</v>
      </c>
      <c r="C153" s="645" t="s">
        <v>693</v>
      </c>
      <c r="D153" s="646">
        <f t="shared" si="134"/>
        <v>99.999999999999986</v>
      </c>
      <c r="E153" s="647">
        <f t="shared" si="135"/>
        <v>30.286390528402329</v>
      </c>
      <c r="F153" s="648">
        <v>5.33532089877112</v>
      </c>
      <c r="G153" s="649">
        <v>1.44030368256251</v>
      </c>
      <c r="H153" s="651">
        <v>23.510765947068698</v>
      </c>
      <c r="I153" s="647">
        <f t="shared" si="136"/>
        <v>54.261812809285722</v>
      </c>
      <c r="J153" s="648">
        <v>24.6040012087024</v>
      </c>
      <c r="K153" s="649">
        <v>20.913206592425901</v>
      </c>
      <c r="L153" s="651">
        <v>8.7446050081574196</v>
      </c>
      <c r="M153" s="652">
        <v>3.49532603276531</v>
      </c>
      <c r="N153" s="643">
        <f t="shared" si="137"/>
        <v>4.3577269470109696</v>
      </c>
      <c r="O153" s="649">
        <v>4.3577269470109696</v>
      </c>
      <c r="P153" s="650">
        <v>0</v>
      </c>
      <c r="Q153" s="652">
        <v>7.59874368253565</v>
      </c>
    </row>
    <row r="154">
      <c r="B154" s="429" t="s">
        <v>694</v>
      </c>
      <c r="C154" s="645" t="s">
        <v>695</v>
      </c>
      <c r="D154" s="646">
        <f t="shared" si="134"/>
        <v>99.999999999999986</v>
      </c>
      <c r="E154" s="647">
        <f t="shared" si="135"/>
        <v>30.286390528402329</v>
      </c>
      <c r="F154" s="648">
        <v>5.33532089877112</v>
      </c>
      <c r="G154" s="649">
        <v>1.44030368256251</v>
      </c>
      <c r="H154" s="651">
        <v>23.510765947068698</v>
      </c>
      <c r="I154" s="647">
        <f t="shared" si="136"/>
        <v>54.261812809285722</v>
      </c>
      <c r="J154" s="648">
        <v>24.6040012087024</v>
      </c>
      <c r="K154" s="649">
        <v>20.913206592425901</v>
      </c>
      <c r="L154" s="651">
        <v>8.7446050081574196</v>
      </c>
      <c r="M154" s="652">
        <v>3.49532603276531</v>
      </c>
      <c r="N154" s="643">
        <f t="shared" si="137"/>
        <v>4.3577269470109696</v>
      </c>
      <c r="O154" s="649">
        <v>4.3577269470109696</v>
      </c>
      <c r="P154" s="650">
        <v>0</v>
      </c>
      <c r="Q154" s="652">
        <v>7.59874368253565</v>
      </c>
    </row>
    <row r="155">
      <c r="B155" s="429" t="s">
        <v>696</v>
      </c>
      <c r="C155" s="645" t="s">
        <v>697</v>
      </c>
      <c r="D155" s="646">
        <f t="shared" si="134"/>
        <v>99.999999999999986</v>
      </c>
      <c r="E155" s="647">
        <f t="shared" si="135"/>
        <v>30.286390528402329</v>
      </c>
      <c r="F155" s="648">
        <v>5.33532089877112</v>
      </c>
      <c r="G155" s="649">
        <v>1.44030368256251</v>
      </c>
      <c r="H155" s="651">
        <v>23.510765947068698</v>
      </c>
      <c r="I155" s="647">
        <f t="shared" si="136"/>
        <v>54.261812809285722</v>
      </c>
      <c r="J155" s="648">
        <v>24.6040012087024</v>
      </c>
      <c r="K155" s="649">
        <v>20.913206592425901</v>
      </c>
      <c r="L155" s="651">
        <v>8.7446050081574196</v>
      </c>
      <c r="M155" s="652">
        <v>3.49532603276531</v>
      </c>
      <c r="N155" s="643">
        <f t="shared" si="137"/>
        <v>4.3577269470109696</v>
      </c>
      <c r="O155" s="649">
        <v>4.3577269470109696</v>
      </c>
      <c r="P155" s="650">
        <v>0</v>
      </c>
      <c r="Q155" s="652">
        <v>7.59874368253565</v>
      </c>
    </row>
    <row r="156">
      <c r="B156" s="429" t="s">
        <v>698</v>
      </c>
      <c r="C156" s="645" t="s">
        <v>699</v>
      </c>
      <c r="D156" s="646">
        <f t="shared" ref="D156:D158" si="140">E156+I156+M156+N156+Q156</f>
        <v>99.999999999999986</v>
      </c>
      <c r="E156" s="647">
        <f t="shared" ref="E156:E158" si="141">SUM(F156:H156)</f>
        <v>30.286390528402329</v>
      </c>
      <c r="F156" s="648">
        <v>5.33532089877112</v>
      </c>
      <c r="G156" s="649">
        <v>1.44030368256251</v>
      </c>
      <c r="H156" s="651">
        <v>23.510765947068698</v>
      </c>
      <c r="I156" s="647">
        <f t="shared" si="136"/>
        <v>54.261812809285722</v>
      </c>
      <c r="J156" s="648">
        <v>24.6040012087024</v>
      </c>
      <c r="K156" s="649">
        <v>20.913206592425901</v>
      </c>
      <c r="L156" s="651">
        <v>8.7446050081574196</v>
      </c>
      <c r="M156" s="652">
        <v>3.49532603276531</v>
      </c>
      <c r="N156" s="643">
        <f t="shared" si="137"/>
        <v>4.3577269470109696</v>
      </c>
      <c r="O156" s="649">
        <v>4.3577269470109696</v>
      </c>
      <c r="P156" s="650">
        <v>0</v>
      </c>
      <c r="Q156" s="652">
        <v>7.59874368253565</v>
      </c>
    </row>
    <row r="157">
      <c r="B157" s="429" t="s">
        <v>700</v>
      </c>
      <c r="C157" s="645" t="s">
        <v>701</v>
      </c>
      <c r="D157" s="646">
        <f t="shared" si="140"/>
        <v>99.999999999999986</v>
      </c>
      <c r="E157" s="647">
        <f t="shared" si="141"/>
        <v>30.286390528402329</v>
      </c>
      <c r="F157" s="648">
        <v>5.33532089877112</v>
      </c>
      <c r="G157" s="649">
        <v>1.44030368256251</v>
      </c>
      <c r="H157" s="651">
        <v>23.510765947068698</v>
      </c>
      <c r="I157" s="647">
        <f t="shared" si="136"/>
        <v>54.261812809285722</v>
      </c>
      <c r="J157" s="648">
        <v>24.6040012087024</v>
      </c>
      <c r="K157" s="649">
        <v>20.913206592425901</v>
      </c>
      <c r="L157" s="651">
        <v>8.7446050081574196</v>
      </c>
      <c r="M157" s="652">
        <v>3.49532603276531</v>
      </c>
      <c r="N157" s="643">
        <f t="shared" si="137"/>
        <v>4.3577269470109696</v>
      </c>
      <c r="O157" s="649">
        <v>4.3577269470109696</v>
      </c>
      <c r="P157" s="650">
        <v>0</v>
      </c>
      <c r="Q157" s="652">
        <v>7.59874368253565</v>
      </c>
    </row>
    <row r="158">
      <c r="B158" s="429" t="s">
        <v>702</v>
      </c>
      <c r="C158" s="645" t="s">
        <v>703</v>
      </c>
      <c r="D158" s="646">
        <f t="shared" si="140"/>
        <v>99.999999999999986</v>
      </c>
      <c r="E158" s="647">
        <f t="shared" si="141"/>
        <v>30.286390528402329</v>
      </c>
      <c r="F158" s="648">
        <v>5.33532089877112</v>
      </c>
      <c r="G158" s="649">
        <v>1.44030368256251</v>
      </c>
      <c r="H158" s="651">
        <v>23.510765947068698</v>
      </c>
      <c r="I158" s="647">
        <f t="shared" si="136"/>
        <v>54.261812809285722</v>
      </c>
      <c r="J158" s="648">
        <v>24.6040012087024</v>
      </c>
      <c r="K158" s="649">
        <v>20.913206592425901</v>
      </c>
      <c r="L158" s="651">
        <v>8.7446050081574196</v>
      </c>
      <c r="M158" s="652">
        <v>3.49532603276531</v>
      </c>
      <c r="N158" s="643">
        <f t="shared" si="137"/>
        <v>4.3577269470109696</v>
      </c>
      <c r="O158" s="649">
        <v>4.3577269470109696</v>
      </c>
      <c r="P158" s="650">
        <v>0</v>
      </c>
      <c r="Q158" s="652">
        <v>7.59874368253565</v>
      </c>
    </row>
    <row r="159">
      <c r="B159" s="429" t="s">
        <v>704</v>
      </c>
      <c r="C159" s="645" t="s">
        <v>705</v>
      </c>
      <c r="D159" s="646">
        <f t="shared" si="134"/>
        <v>99.999999999999986</v>
      </c>
      <c r="E159" s="647">
        <f t="shared" si="135"/>
        <v>30.286390528402329</v>
      </c>
      <c r="F159" s="648">
        <v>5.33532089877112</v>
      </c>
      <c r="G159" s="649">
        <v>1.44030368256251</v>
      </c>
      <c r="H159" s="651">
        <v>23.510765947068698</v>
      </c>
      <c r="I159" s="647">
        <f t="shared" si="136"/>
        <v>54.261812809285722</v>
      </c>
      <c r="J159" s="648">
        <v>24.6040012087024</v>
      </c>
      <c r="K159" s="649">
        <v>20.913206592425901</v>
      </c>
      <c r="L159" s="651">
        <v>8.7446050081574196</v>
      </c>
      <c r="M159" s="652">
        <v>3.49532603276531</v>
      </c>
      <c r="N159" s="643">
        <f t="shared" si="137"/>
        <v>4.3577269470109696</v>
      </c>
      <c r="O159" s="649">
        <v>4.3577269470109696</v>
      </c>
      <c r="P159" s="650">
        <v>0</v>
      </c>
      <c r="Q159" s="652">
        <v>7.59874368253565</v>
      </c>
    </row>
    <row r="160">
      <c r="B160" s="425" t="s">
        <v>706</v>
      </c>
      <c r="C160" s="645" t="s">
        <v>707</v>
      </c>
      <c r="D160" s="646">
        <f t="shared" si="134"/>
        <v>99.999999999999986</v>
      </c>
      <c r="E160" s="647">
        <f t="shared" si="135"/>
        <v>30.286390528402329</v>
      </c>
      <c r="F160" s="648">
        <v>5.33532089877112</v>
      </c>
      <c r="G160" s="649">
        <v>1.44030368256251</v>
      </c>
      <c r="H160" s="651">
        <v>23.510765947068698</v>
      </c>
      <c r="I160" s="647">
        <f t="shared" si="136"/>
        <v>54.261812809285722</v>
      </c>
      <c r="J160" s="648">
        <v>24.6040012087024</v>
      </c>
      <c r="K160" s="649">
        <v>20.913206592425901</v>
      </c>
      <c r="L160" s="651">
        <v>8.7446050081574196</v>
      </c>
      <c r="M160" s="652">
        <v>3.49532603276531</v>
      </c>
      <c r="N160" s="643">
        <f t="shared" si="137"/>
        <v>4.3577269470109696</v>
      </c>
      <c r="O160" s="649">
        <v>4.3577269470109696</v>
      </c>
      <c r="P160" s="650">
        <v>0</v>
      </c>
      <c r="Q160" s="652">
        <v>7.59874368253565</v>
      </c>
    </row>
    <row r="161">
      <c r="B161" s="429" t="s">
        <v>708</v>
      </c>
      <c r="C161" s="645" t="s">
        <v>709</v>
      </c>
      <c r="D161" s="646">
        <f t="shared" si="134"/>
        <v>99.999999999999986</v>
      </c>
      <c r="E161" s="647">
        <f t="shared" si="135"/>
        <v>30.286390528402329</v>
      </c>
      <c r="F161" s="648">
        <v>5.33532089877112</v>
      </c>
      <c r="G161" s="649">
        <v>1.44030368256251</v>
      </c>
      <c r="H161" s="651">
        <v>23.510765947068698</v>
      </c>
      <c r="I161" s="647">
        <f t="shared" si="136"/>
        <v>54.261812809285722</v>
      </c>
      <c r="J161" s="648">
        <v>24.6040012087024</v>
      </c>
      <c r="K161" s="649">
        <v>20.913206592425901</v>
      </c>
      <c r="L161" s="651">
        <v>8.7446050081574196</v>
      </c>
      <c r="M161" s="652">
        <v>3.49532603276531</v>
      </c>
      <c r="N161" s="643">
        <f t="shared" si="137"/>
        <v>4.3577269470109696</v>
      </c>
      <c r="O161" s="649">
        <v>4.3577269470109696</v>
      </c>
      <c r="P161" s="650">
        <v>0</v>
      </c>
      <c r="Q161" s="652">
        <v>7.59874368253565</v>
      </c>
    </row>
    <row r="162">
      <c r="B162" s="429" t="s">
        <v>710</v>
      </c>
      <c r="C162" s="654" t="s">
        <v>711</v>
      </c>
      <c r="D162" s="655">
        <f t="shared" si="134"/>
        <v>99.999999999999986</v>
      </c>
      <c r="E162" s="656">
        <f t="shared" si="135"/>
        <v>30.286390528402329</v>
      </c>
      <c r="F162" s="657">
        <v>5.33532089877112</v>
      </c>
      <c r="G162" s="658">
        <v>1.44030368256251</v>
      </c>
      <c r="H162" s="660">
        <v>23.510765947068698</v>
      </c>
      <c r="I162" s="656">
        <f t="shared" si="136"/>
        <v>54.261812809285722</v>
      </c>
      <c r="J162" s="657">
        <v>24.6040012087024</v>
      </c>
      <c r="K162" s="658">
        <v>20.913206592425901</v>
      </c>
      <c r="L162" s="660">
        <v>8.7446050081574196</v>
      </c>
      <c r="M162" s="661">
        <v>3.49532603276531</v>
      </c>
      <c r="N162" s="643">
        <f t="shared" si="137"/>
        <v>4.3577269470109696</v>
      </c>
      <c r="O162" s="658">
        <v>4.3577269470109696</v>
      </c>
      <c r="P162" s="659">
        <v>0</v>
      </c>
      <c r="Q162" s="661">
        <v>7.59874368253565</v>
      </c>
    </row>
    <row r="163" ht="15.75">
      <c r="B163" s="721" t="s">
        <v>712</v>
      </c>
      <c r="C163" s="722" t="s">
        <v>713</v>
      </c>
      <c r="D163" s="723">
        <f t="shared" si="134"/>
        <v>99.999999999999986</v>
      </c>
      <c r="E163" s="724">
        <f t="shared" si="135"/>
        <v>30.286390528402329</v>
      </c>
      <c r="F163" s="725">
        <v>5.33532089877112</v>
      </c>
      <c r="G163" s="726">
        <v>1.44030368256251</v>
      </c>
      <c r="H163" s="727">
        <v>23.510765947068698</v>
      </c>
      <c r="I163" s="724">
        <f t="shared" si="136"/>
        <v>54.261812809285722</v>
      </c>
      <c r="J163" s="725">
        <v>24.6040012087024</v>
      </c>
      <c r="K163" s="726">
        <v>20.913206592425901</v>
      </c>
      <c r="L163" s="727">
        <v>8.7446050081574196</v>
      </c>
      <c r="M163" s="728">
        <v>3.49532603276531</v>
      </c>
      <c r="N163" s="643">
        <f t="shared" si="137"/>
        <v>4.3577269470109696</v>
      </c>
      <c r="O163" s="726">
        <v>4.3577269470109696</v>
      </c>
      <c r="P163" s="729">
        <v>0</v>
      </c>
      <c r="Q163" s="728">
        <v>7.59874368253565</v>
      </c>
    </row>
    <row r="164" ht="26.25">
      <c r="B164" s="730" t="s">
        <v>212</v>
      </c>
      <c r="C164" s="731" t="s">
        <v>714</v>
      </c>
      <c r="D164" s="732">
        <f t="shared" si="134"/>
        <v>0</v>
      </c>
      <c r="E164" s="733">
        <f t="shared" si="135"/>
        <v>0</v>
      </c>
      <c r="F164" s="734">
        <f>IFERROR(F116/$D$116*100, 0)</f>
        <v>0</v>
      </c>
      <c r="G164" s="735">
        <f>IFERROR(G116/$D$116*100, 0)</f>
        <v>0</v>
      </c>
      <c r="H164" s="736">
        <f>IFERROR(H116/$D$116*100, 0)</f>
        <v>0</v>
      </c>
      <c r="I164" s="733">
        <f t="shared" si="136"/>
        <v>0</v>
      </c>
      <c r="J164" s="734">
        <f t="shared" ref="J164:Q164" si="142">IFERROR(J116/$D$116*100, 0)</f>
        <v>0</v>
      </c>
      <c r="K164" s="735">
        <f t="shared" si="142"/>
        <v>0</v>
      </c>
      <c r="L164" s="736">
        <f t="shared" si="142"/>
        <v>0</v>
      </c>
      <c r="M164" s="733">
        <f t="shared" si="142"/>
        <v>0</v>
      </c>
      <c r="N164" s="737">
        <f>SUM(O164:P164)</f>
        <v>0</v>
      </c>
      <c r="O164" s="735">
        <f t="shared" si="142"/>
        <v>0</v>
      </c>
      <c r="P164" s="738">
        <f t="shared" si="142"/>
        <v>0</v>
      </c>
      <c r="Q164" s="733">
        <f t="shared" si="142"/>
        <v>0</v>
      </c>
    </row>
  </sheetData>
  <sheetProtection sheet="1" objects="1" scenarios="1" password="F757"/>
  <mergeCells count="1">
    <mergeCell ref="B8:Q8"/>
  </mergeCells>
  <pageSetup r:id="rId1" orientation="landscape" scale="41" fitToHeight="0"/>
</worksheet>
</file>

<file path=xl/worksheets/sheet7.xml><?xml version="1.0" encoding="utf-8"?>
<worksheet xmlns:r="http://schemas.openxmlformats.org/officeDocument/2006/relationships" xmlns="http://schemas.openxmlformats.org/spreadsheetml/2006/main">
  <sheetPr>
    <pageSetUpPr fitToPage="1"/>
  </sheetPr>
  <sheetViews>
    <sheetView workbookViewId="0"/>
  </sheetViews>
  <sheetFormatPr defaultColWidth="9.140625" defaultRowHeight="15"/>
  <cols>
    <col min="1" max="1" width="9.140625" style="739"/>
    <col min="2" max="2" width="10.42578" style="516" customWidth="1"/>
    <col min="3" max="3" width="91.57031" style="516" customWidth="1"/>
    <col min="4" max="4" width="20.28516" style="516" customWidth="1"/>
    <col min="5" max="5" width="19.85547" style="516" customWidth="1"/>
    <col min="6" max="6" width="43.14063" style="516" customWidth="1"/>
    <col min="7" max="7" width="28.85547" style="739" customWidth="1"/>
    <col min="8" max="8" width="38.71094" style="739" bestFit="1" customWidth="1"/>
    <col min="9" max="16384" width="9.140625" style="739"/>
  </cols>
  <sheetData>
    <row r="1" ht="15.75">
      <c r="A1" s="740" t="s">
        <v>0</v>
      </c>
      <c r="B1" s="522"/>
      <c r="C1" s="522"/>
      <c r="D1" s="522"/>
      <c r="E1" s="522"/>
      <c r="F1" s="522"/>
    </row>
    <row r="2" ht="15.75">
      <c r="A2" s="740" t="s">
        <v>1</v>
      </c>
      <c r="B2" s="522"/>
      <c r="C2" s="522"/>
      <c r="D2" s="522"/>
      <c r="E2" s="522"/>
      <c r="F2" s="522"/>
    </row>
    <row r="3" ht="15.75">
      <c r="A3" s="741"/>
      <c r="B3" s="522"/>
      <c r="C3" s="522"/>
      <c r="D3" s="522"/>
      <c r="E3" s="522"/>
      <c r="F3" s="522"/>
    </row>
    <row r="4" ht="15.75">
      <c r="A4" s="741"/>
      <c r="B4" s="522"/>
      <c r="C4" s="522"/>
      <c r="D4" s="522"/>
      <c r="E4" s="522"/>
      <c r="F4" s="522"/>
    </row>
    <row r="5" ht="15.75">
      <c r="A5" s="742" t="s">
        <v>715</v>
      </c>
      <c r="B5" s="522"/>
      <c r="C5" s="522"/>
      <c r="D5" s="522"/>
      <c r="E5" s="522"/>
      <c r="F5" s="522"/>
    </row>
    <row r="6" ht="15.75">
      <c r="A6" s="741"/>
      <c r="B6" s="522"/>
      <c r="C6" s="522"/>
      <c r="D6" s="522"/>
      <c r="E6" s="522"/>
      <c r="F6" s="522"/>
    </row>
    <row r="8">
      <c r="B8" s="9" t="s">
        <v>716</v>
      </c>
      <c r="C8" s="9"/>
      <c r="D8" s="9"/>
      <c r="E8" s="9"/>
      <c r="F8" s="9"/>
    </row>
    <row r="9" ht="33" customHeight="1">
      <c r="B9" s="743" t="s">
        <v>4</v>
      </c>
      <c r="C9" s="744" t="s">
        <v>717</v>
      </c>
      <c r="D9" s="745" t="s">
        <v>718</v>
      </c>
      <c r="E9" s="746" t="s">
        <v>66</v>
      </c>
      <c r="F9" s="747" t="s">
        <v>719</v>
      </c>
      <c r="G9" s="748"/>
    </row>
    <row r="10" ht="25.5">
      <c r="B10" s="749" t="s">
        <v>720</v>
      </c>
      <c r="C10" s="750" t="s">
        <v>721</v>
      </c>
      <c r="D10" s="751" t="s">
        <v>722</v>
      </c>
      <c r="E10" s="752">
        <f>E11+E20</f>
        <v>1230.2460000000001</v>
      </c>
      <c r="F10" s="753"/>
      <c r="G10" s="748"/>
      <c r="H10" s="754"/>
    </row>
    <row r="11">
      <c r="B11" s="755" t="s">
        <v>73</v>
      </c>
      <c r="C11" s="756" t="s">
        <v>723</v>
      </c>
      <c r="D11" s="757" t="s">
        <v>722</v>
      </c>
      <c r="E11" s="758">
        <f>SUM(E12:E19)</f>
        <v>22.805999999999997</v>
      </c>
      <c r="F11" s="759"/>
      <c r="G11" s="748"/>
    </row>
    <row r="12">
      <c r="B12" s="760" t="s">
        <v>724</v>
      </c>
      <c r="C12" s="761" t="s">
        <v>725</v>
      </c>
      <c r="D12" s="762" t="s">
        <v>722</v>
      </c>
      <c r="E12" s="763">
        <v>4.8899999999999997</v>
      </c>
      <c r="F12" s="759"/>
      <c r="G12" s="748"/>
    </row>
    <row r="13">
      <c r="B13" s="760" t="s">
        <v>726</v>
      </c>
      <c r="C13" s="761" t="s">
        <v>727</v>
      </c>
      <c r="D13" s="762" t="s">
        <v>722</v>
      </c>
      <c r="E13" s="763">
        <v>10.1</v>
      </c>
      <c r="F13" s="759"/>
      <c r="G13" s="748"/>
    </row>
    <row r="14">
      <c r="B14" s="760" t="s">
        <v>728</v>
      </c>
      <c r="C14" s="761" t="s">
        <v>729</v>
      </c>
      <c r="D14" s="762" t="s">
        <v>722</v>
      </c>
      <c r="E14" s="763">
        <v>0</v>
      </c>
      <c r="F14" s="759"/>
      <c r="G14" s="748"/>
    </row>
    <row r="15">
      <c r="B15" s="760" t="s">
        <v>730</v>
      </c>
      <c r="C15" s="761" t="s">
        <v>731</v>
      </c>
      <c r="D15" s="762" t="s">
        <v>722</v>
      </c>
      <c r="E15" s="763">
        <v>0</v>
      </c>
      <c r="F15" s="759"/>
      <c r="G15" s="748"/>
    </row>
    <row r="16">
      <c r="B16" s="760" t="s">
        <v>732</v>
      </c>
      <c r="C16" s="761" t="s">
        <v>733</v>
      </c>
      <c r="D16" s="762" t="s">
        <v>722</v>
      </c>
      <c r="E16" s="763">
        <v>4.5599999999999996</v>
      </c>
      <c r="F16" s="759"/>
      <c r="G16" s="748"/>
    </row>
    <row r="17">
      <c r="B17" s="760" t="s">
        <v>734</v>
      </c>
      <c r="C17" s="761" t="s">
        <v>735</v>
      </c>
      <c r="D17" s="762" t="s">
        <v>722</v>
      </c>
      <c r="E17" s="763">
        <v>3.2559999999999998</v>
      </c>
      <c r="F17" s="759"/>
      <c r="G17" s="748"/>
    </row>
    <row r="18">
      <c r="B18" s="760" t="s">
        <v>736</v>
      </c>
      <c r="C18" s="764" t="s">
        <v>737</v>
      </c>
      <c r="D18" s="760" t="s">
        <v>722</v>
      </c>
      <c r="E18" s="763">
        <v>0</v>
      </c>
      <c r="F18" s="765"/>
      <c r="G18" s="748"/>
    </row>
    <row r="19" ht="15.75">
      <c r="B19" s="760" t="s">
        <v>738</v>
      </c>
      <c r="C19" s="766" t="s">
        <v>739</v>
      </c>
      <c r="D19" s="760" t="s">
        <v>722</v>
      </c>
      <c r="E19" s="767">
        <v>0</v>
      </c>
      <c r="F19" s="768"/>
      <c r="G19" s="748"/>
    </row>
    <row r="20">
      <c r="B20" s="755" t="s">
        <v>75</v>
      </c>
      <c r="C20" s="769" t="s">
        <v>740</v>
      </c>
      <c r="D20" s="770" t="s">
        <v>722</v>
      </c>
      <c r="E20" s="753">
        <f>SUM(E21:E28)</f>
        <v>1207.4400000000001</v>
      </c>
      <c r="F20" s="771" t="s">
        <v>741</v>
      </c>
      <c r="G20" s="748"/>
    </row>
    <row r="21">
      <c r="B21" s="760" t="s">
        <v>742</v>
      </c>
      <c r="C21" s="761" t="s">
        <v>725</v>
      </c>
      <c r="D21" s="760" t="s">
        <v>722</v>
      </c>
      <c r="E21" s="772">
        <v>258.10000000000002</v>
      </c>
      <c r="F21" s="773"/>
      <c r="G21" s="748"/>
    </row>
    <row r="22">
      <c r="B22" s="760" t="s">
        <v>743</v>
      </c>
      <c r="C22" s="761" t="s">
        <v>727</v>
      </c>
      <c r="D22" s="760" t="s">
        <v>722</v>
      </c>
      <c r="E22" s="772">
        <v>29.850000000000001</v>
      </c>
      <c r="F22" s="773"/>
      <c r="G22" s="748"/>
    </row>
    <row r="23">
      <c r="B23" s="760" t="s">
        <v>744</v>
      </c>
      <c r="C23" s="761" t="s">
        <v>729</v>
      </c>
      <c r="D23" s="760" t="s">
        <v>722</v>
      </c>
      <c r="E23" s="772">
        <v>14.35</v>
      </c>
      <c r="F23" s="773"/>
      <c r="G23" s="748"/>
    </row>
    <row r="24">
      <c r="B24" s="760" t="s">
        <v>745</v>
      </c>
      <c r="C24" s="761" t="s">
        <v>731</v>
      </c>
      <c r="D24" s="760" t="s">
        <v>722</v>
      </c>
      <c r="E24" s="772">
        <v>199.44</v>
      </c>
      <c r="F24" s="773"/>
      <c r="G24" s="748"/>
    </row>
    <row r="25">
      <c r="B25" s="760" t="s">
        <v>746</v>
      </c>
      <c r="C25" s="761" t="s">
        <v>733</v>
      </c>
      <c r="D25" s="760" t="s">
        <v>722</v>
      </c>
      <c r="E25" s="772">
        <v>653.89999999999998</v>
      </c>
      <c r="F25" s="773"/>
      <c r="G25" s="748"/>
    </row>
    <row r="26">
      <c r="B26" s="760" t="s">
        <v>747</v>
      </c>
      <c r="C26" s="761" t="s">
        <v>735</v>
      </c>
      <c r="D26" s="760" t="s">
        <v>722</v>
      </c>
      <c r="E26" s="772">
        <v>51.799999999999997</v>
      </c>
      <c r="F26" s="773"/>
      <c r="G26" s="748"/>
    </row>
    <row r="27">
      <c r="B27" s="760" t="s">
        <v>748</v>
      </c>
      <c r="C27" s="774" t="s">
        <v>737</v>
      </c>
      <c r="D27" s="760" t="s">
        <v>722</v>
      </c>
      <c r="E27" s="775">
        <v>0</v>
      </c>
      <c r="F27" s="773"/>
      <c r="G27" s="748"/>
      <c r="H27" s="754"/>
    </row>
    <row r="28" ht="15.75">
      <c r="B28" s="760" t="s">
        <v>749</v>
      </c>
      <c r="C28" s="776" t="s">
        <v>739</v>
      </c>
      <c r="D28" s="777" t="s">
        <v>722</v>
      </c>
      <c r="E28" s="778">
        <v>0</v>
      </c>
      <c r="F28" s="779"/>
      <c r="G28" s="748"/>
      <c r="H28" s="754"/>
    </row>
    <row r="29" ht="15.75">
      <c r="B29" s="780" t="s">
        <v>110</v>
      </c>
      <c r="C29" s="744" t="s">
        <v>750</v>
      </c>
      <c r="D29" s="780" t="s">
        <v>722</v>
      </c>
      <c r="E29" s="781">
        <f>E10+$E$31</f>
        <v>1250.7460000000001</v>
      </c>
      <c r="F29" s="782"/>
      <c r="G29" s="748"/>
    </row>
    <row r="30" ht="15.75">
      <c r="B30" s="780" t="s">
        <v>114</v>
      </c>
      <c r="C30" s="750" t="s">
        <v>751</v>
      </c>
      <c r="D30" s="780" t="s">
        <v>722</v>
      </c>
      <c r="E30" s="783">
        <v>0</v>
      </c>
      <c r="F30" s="784" t="s">
        <v>752</v>
      </c>
    </row>
    <row r="31" ht="15.75">
      <c r="B31" s="743" t="s">
        <v>116</v>
      </c>
      <c r="C31" s="785" t="s">
        <v>753</v>
      </c>
      <c r="D31" s="743" t="s">
        <v>722</v>
      </c>
      <c r="E31" s="786">
        <v>20.5</v>
      </c>
      <c r="F31" s="784" t="s">
        <v>754</v>
      </c>
    </row>
    <row r="32" ht="15.75">
      <c r="B32" s="787" t="s">
        <v>130</v>
      </c>
      <c r="C32" s="788" t="s">
        <v>755</v>
      </c>
      <c r="D32" s="787" t="s">
        <v>722</v>
      </c>
      <c r="E32" s="789">
        <v>26.899999999999999</v>
      </c>
      <c r="F32" s="790"/>
    </row>
    <row r="33" ht="15.75">
      <c r="B33" s="787" t="s">
        <v>144</v>
      </c>
      <c r="C33" s="788" t="s">
        <v>756</v>
      </c>
      <c r="D33" s="787" t="s">
        <v>722</v>
      </c>
      <c r="E33" s="789">
        <v>0</v>
      </c>
      <c r="F33" s="791"/>
    </row>
    <row r="34" ht="15.75">
      <c r="B34" s="787" t="s">
        <v>495</v>
      </c>
      <c r="C34" s="788" t="s">
        <v>757</v>
      </c>
      <c r="D34" s="787" t="s">
        <v>722</v>
      </c>
      <c r="E34" s="792">
        <f>E29+E30+E32-E33</f>
        <v>1277.6460000000002</v>
      </c>
      <c r="F34" s="791"/>
    </row>
    <row r="35" ht="15.75">
      <c r="B35" s="787" t="s">
        <v>198</v>
      </c>
      <c r="C35" s="793" t="s">
        <v>758</v>
      </c>
      <c r="D35" s="794"/>
      <c r="E35" s="795"/>
      <c r="F35" s="796"/>
    </row>
    <row r="36" s="4" customFormat="1">
      <c r="B36" s="749" t="s">
        <v>759</v>
      </c>
      <c r="C36" s="797" t="s">
        <v>760</v>
      </c>
      <c r="D36" s="749" t="s">
        <v>761</v>
      </c>
      <c r="E36" s="798">
        <f>IF((E37+E39)=0,"0",(E21+E23)*100/(E40*(E41+E42+E43)))</f>
        <v>0.29219076201707739</v>
      </c>
      <c r="F36" s="753"/>
    </row>
    <row r="37">
      <c r="B37" s="755" t="s">
        <v>762</v>
      </c>
      <c r="C37" s="799" t="s">
        <v>763</v>
      </c>
      <c r="D37" s="800" t="s">
        <v>764</v>
      </c>
      <c r="E37" s="801">
        <f>VAS078_F_Vidutinissvert1AtaskaitinisLaikotarpis</f>
        <v>92</v>
      </c>
      <c r="F37" s="801" t="s">
        <v>765</v>
      </c>
    </row>
    <row r="38">
      <c r="B38" s="755" t="s">
        <v>766</v>
      </c>
      <c r="C38" s="802" t="s">
        <v>767</v>
      </c>
      <c r="D38" s="800" t="s">
        <v>764</v>
      </c>
      <c r="E38" s="801">
        <f>VAS078_F_Vidutinissvert2AtaskaitinisLaikotarpis</f>
        <v>40</v>
      </c>
      <c r="F38" s="801" t="s">
        <v>768</v>
      </c>
    </row>
    <row r="39">
      <c r="B39" s="803" t="s">
        <v>769</v>
      </c>
      <c r="C39" s="802" t="s">
        <v>770</v>
      </c>
      <c r="D39" s="804" t="s">
        <v>764</v>
      </c>
      <c r="E39" s="805">
        <f>VAS078_F_Vidutinissvert3AtaskaitinisLaikotarpis</f>
        <v>25</v>
      </c>
      <c r="F39" s="805" t="s">
        <v>765</v>
      </c>
    </row>
    <row r="40">
      <c r="B40" s="803" t="s">
        <v>771</v>
      </c>
      <c r="C40" s="802" t="s">
        <v>772</v>
      </c>
      <c r="D40" s="804" t="s">
        <v>764</v>
      </c>
      <c r="E40" s="805">
        <f>((E41*(E37+E38))+(E42+E43)*E39)/(E41+ E42+ E43)</f>
        <v>76.607999681881353</v>
      </c>
      <c r="F40" s="805"/>
    </row>
    <row r="41" ht="15.75">
      <c r="B41" s="803" t="s">
        <v>773</v>
      </c>
      <c r="C41" s="802" t="s">
        <v>774</v>
      </c>
      <c r="D41" s="755" t="s">
        <v>775</v>
      </c>
      <c r="E41" s="805">
        <f>VAS077_F_Isgautopozemin1AtaskaitinisLaikotarpis</f>
        <v>587.05589999999995</v>
      </c>
      <c r="F41" s="801" t="s">
        <v>776</v>
      </c>
    </row>
    <row r="42" ht="15.75">
      <c r="B42" s="755" t="s">
        <v>777</v>
      </c>
      <c r="C42" s="799" t="s">
        <v>778</v>
      </c>
      <c r="D42" s="755" t="s">
        <v>775</v>
      </c>
      <c r="E42" s="801">
        <f>VAS077_F_Patiektogeriam1AtaskaitinisLaikotarpis</f>
        <v>579</v>
      </c>
      <c r="F42" s="801" t="s">
        <v>776</v>
      </c>
    </row>
    <row r="43" ht="15.75">
      <c r="B43" s="755" t="s">
        <v>779</v>
      </c>
      <c r="C43" s="806" t="s">
        <v>780</v>
      </c>
      <c r="D43" s="755" t="s">
        <v>775</v>
      </c>
      <c r="E43" s="807">
        <f>VAS077_F_Trecioketvirto1AtaskaitinisLaikotarpis</f>
        <v>51.100000000000001</v>
      </c>
      <c r="F43" s="801" t="s">
        <v>776</v>
      </c>
    </row>
    <row r="44" s="4" customFormat="1">
      <c r="B44" s="749" t="s">
        <v>781</v>
      </c>
      <c r="C44" s="797" t="s">
        <v>782</v>
      </c>
      <c r="D44" s="749" t="s">
        <v>783</v>
      </c>
      <c r="E44" s="798">
        <f>IF(E45=0,"0",E22/E46)</f>
        <v>0.050985114396249136</v>
      </c>
      <c r="F44" s="753"/>
    </row>
    <row r="45">
      <c r="B45" s="755" t="s">
        <v>784</v>
      </c>
      <c r="C45" s="799" t="s">
        <v>767</v>
      </c>
      <c r="D45" s="800" t="s">
        <v>764</v>
      </c>
      <c r="E45" s="801">
        <f>VAS078_F_Vidutinissvert2AtaskaitinisLaikotarpis</f>
        <v>40</v>
      </c>
      <c r="F45" s="801" t="s">
        <v>765</v>
      </c>
    </row>
    <row r="46" ht="15.75">
      <c r="B46" s="755" t="s">
        <v>785</v>
      </c>
      <c r="C46" s="799" t="s">
        <v>786</v>
      </c>
      <c r="D46" s="755" t="s">
        <v>775</v>
      </c>
      <c r="E46" s="801">
        <f>VAS077_F_Paruostogeriam1AtaskaitinisLaikotarpis</f>
        <v>585.46500000000003</v>
      </c>
      <c r="F46" s="801" t="s">
        <v>776</v>
      </c>
    </row>
    <row r="47" s="4" customFormat="1">
      <c r="B47" s="749" t="s">
        <v>787</v>
      </c>
      <c r="C47" s="797" t="s">
        <v>788</v>
      </c>
      <c r="D47" s="749" t="s">
        <v>761</v>
      </c>
      <c r="E47" s="798">
        <f>IF(E48=0,"0",((E24*100)/(E50+E51)/E48))</f>
        <v>0.80741670377717512</v>
      </c>
      <c r="F47" s="753"/>
    </row>
    <row r="48">
      <c r="B48" s="755" t="s">
        <v>789</v>
      </c>
      <c r="C48" s="799" t="s">
        <v>790</v>
      </c>
      <c r="D48" s="800" t="s">
        <v>764</v>
      </c>
      <c r="E48" s="801">
        <f>VAS078_F_Vidutinissvert4AtaskaitinisLaikotarpis</f>
        <v>10</v>
      </c>
      <c r="F48" s="801" t="s">
        <v>765</v>
      </c>
    </row>
    <row r="49" ht="15.75">
      <c r="B49" s="755" t="s">
        <v>791</v>
      </c>
      <c r="C49" s="799" t="s">
        <v>792</v>
      </c>
      <c r="D49" s="755" t="s">
        <v>775</v>
      </c>
      <c r="E49" s="801">
        <f>VAS077_F_Surinktabuitin1AtaskaitinisLaikotarpis</f>
        <v>1308.5813000000001</v>
      </c>
      <c r="F49" s="801" t="s">
        <v>776</v>
      </c>
    </row>
    <row r="50" s="4" customFormat="1" ht="15.75">
      <c r="B50" s="755" t="s">
        <v>793</v>
      </c>
      <c r="C50" s="799" t="s">
        <v>794</v>
      </c>
      <c r="D50" s="755" t="s">
        <v>775</v>
      </c>
      <c r="E50" s="801">
        <f>VAS077_F_Perpumpuotasbu1AtaskaitinisLaikotarpis</f>
        <v>1300.5</v>
      </c>
      <c r="F50" s="801" t="s">
        <v>776</v>
      </c>
    </row>
    <row r="51" s="4" customFormat="1" ht="15.75">
      <c r="B51" s="755" t="s">
        <v>795</v>
      </c>
      <c r="C51" s="806" t="s">
        <v>796</v>
      </c>
      <c r="D51" s="755" t="s">
        <v>775</v>
      </c>
      <c r="E51" s="807">
        <f>VAS077_F_Perpumpuotasbu2AtaskaitinisLaikotarpis</f>
        <v>1169.5999999999999</v>
      </c>
      <c r="F51" s="807"/>
    </row>
    <row r="52" s="4" customFormat="1">
      <c r="B52" s="749" t="s">
        <v>797</v>
      </c>
      <c r="C52" s="797" t="s">
        <v>798</v>
      </c>
      <c r="D52" s="749" t="s">
        <v>799</v>
      </c>
      <c r="E52" s="798">
        <f>IF(E53=0,"0",((E25*1000)/E53))</f>
        <v>1625.572459884643</v>
      </c>
      <c r="F52" s="753"/>
    </row>
    <row r="53">
      <c r="B53" s="755" t="s">
        <v>800</v>
      </c>
      <c r="C53" s="799" t="s">
        <v>801</v>
      </c>
      <c r="D53" s="800" t="s">
        <v>802</v>
      </c>
      <c r="E53" s="801">
        <f>VAS078_F_Pagalbiochemin3AtaskaitinisLaikotarpis</f>
        <v>402.25829124000006</v>
      </c>
      <c r="F53" s="801" t="s">
        <v>765</v>
      </c>
    </row>
    <row r="54">
      <c r="B54" s="749" t="s">
        <v>803</v>
      </c>
      <c r="C54" s="797" t="s">
        <v>804</v>
      </c>
      <c r="D54" s="749" t="s">
        <v>805</v>
      </c>
      <c r="E54" s="753">
        <f>IFERROR(E55/(E29-E33), 0)</f>
        <v>0.14384137946473544</v>
      </c>
      <c r="F54" s="753"/>
    </row>
    <row r="55" ht="15.75">
      <c r="B55" s="808" t="s">
        <v>806</v>
      </c>
      <c r="C55" s="809" t="s">
        <v>807</v>
      </c>
      <c r="D55" s="810" t="s">
        <v>808</v>
      </c>
      <c r="E55" s="811">
        <f>VAS073_F_Elektrosenergi13IsViso+VAS073_F_Elektrosenergi14IsViso+VAS073_F_Elektrosenergi15PavirsiniuNuoteku</f>
        <v>179.90903</v>
      </c>
      <c r="F55" s="811" t="s">
        <v>129</v>
      </c>
    </row>
    <row r="57">
      <c r="C57" s="1" t="s">
        <v>809</v>
      </c>
      <c r="E57" s="517"/>
    </row>
    <row r="58">
      <c r="E58" s="517"/>
    </row>
    <row r="59">
      <c r="E59" s="517"/>
    </row>
    <row r="60">
      <c r="E60" s="517"/>
    </row>
  </sheetData>
  <sheetProtection sheet="1" objects="1" scenarios="1" password="F757"/>
  <mergeCells count="2">
    <mergeCell ref="B8:F8"/>
    <mergeCell ref="F20:F28"/>
  </mergeCells>
  <pageSetup r:id="rId1" paperSize="9" orientation="landscape" scale="52"/>
</worksheet>
</file>

<file path=xl/worksheets/sheet8.xml><?xml version="1.0" encoding="utf-8"?>
<worksheet xmlns:r="http://schemas.openxmlformats.org/officeDocument/2006/relationships" xmlns="http://schemas.openxmlformats.org/spreadsheetml/2006/main">
  <sheetPr>
    <pageSetUpPr fitToPage="1"/>
  </sheetPr>
  <sheetViews>
    <sheetView workbookViewId="0"/>
  </sheetViews>
  <sheetFormatPr defaultColWidth="9.140625" defaultRowHeight="15"/>
  <cols>
    <col min="1" max="1" width="9.140625" style="516"/>
    <col min="2" max="2" width="6.710938" style="516" customWidth="1"/>
    <col min="3" max="3" width="88.57031" style="516" customWidth="1"/>
    <col min="4" max="4" width="17.28516" style="516" customWidth="1"/>
    <col min="5" max="6" width="24" style="516" customWidth="1"/>
    <col min="7" max="7" width="61.28516" style="516" customWidth="1"/>
    <col min="8" max="8" width="23.14063" style="516" customWidth="1"/>
    <col min="9" max="16384" width="9.140625" style="516"/>
  </cols>
  <sheetData>
    <row r="1" ht="15.75">
      <c r="A1" s="812" t="s">
        <v>0</v>
      </c>
      <c r="B1" s="522"/>
      <c r="C1" s="522"/>
      <c r="D1" s="522"/>
      <c r="E1" s="522"/>
      <c r="F1" s="522"/>
      <c r="G1" s="522"/>
      <c r="H1" s="522"/>
      <c r="I1" s="522"/>
      <c r="J1" s="522"/>
      <c r="K1" s="522"/>
    </row>
    <row r="2" ht="15.75">
      <c r="A2" s="812" t="s">
        <v>1</v>
      </c>
      <c r="B2" s="522"/>
      <c r="C2" s="522"/>
      <c r="D2" s="522"/>
      <c r="E2" s="522"/>
      <c r="F2" s="522"/>
      <c r="G2" s="522"/>
      <c r="H2" s="522"/>
      <c r="I2" s="522"/>
      <c r="J2" s="522"/>
      <c r="K2" s="522"/>
    </row>
    <row r="3" ht="15.75">
      <c r="A3" s="522"/>
      <c r="B3" s="522"/>
      <c r="C3" s="522"/>
      <c r="D3" s="522"/>
      <c r="E3" s="522"/>
      <c r="F3" s="522"/>
      <c r="G3" s="522"/>
      <c r="H3" s="522"/>
      <c r="I3" s="522"/>
      <c r="J3" s="522"/>
      <c r="K3" s="522"/>
    </row>
    <row r="4" ht="15.75">
      <c r="A4" s="522"/>
      <c r="B4" s="522"/>
      <c r="C4" s="522"/>
      <c r="D4" s="522"/>
      <c r="E4" s="522"/>
      <c r="F4" s="522"/>
      <c r="G4" s="522"/>
      <c r="H4" s="522"/>
      <c r="I4" s="522"/>
      <c r="J4" s="522"/>
      <c r="K4" s="522"/>
    </row>
    <row r="5" ht="15.75">
      <c r="A5" s="742" t="s">
        <v>810</v>
      </c>
      <c r="B5" s="522"/>
      <c r="C5" s="522"/>
      <c r="D5" s="522"/>
      <c r="E5" s="522"/>
      <c r="F5" s="522"/>
      <c r="G5" s="522"/>
      <c r="H5" s="522"/>
      <c r="I5" s="522"/>
      <c r="J5" s="522"/>
      <c r="K5" s="522"/>
    </row>
    <row r="6" ht="15.75">
      <c r="A6" s="522"/>
      <c r="B6" s="522"/>
      <c r="C6" s="522"/>
      <c r="D6" s="522"/>
      <c r="E6" s="522"/>
      <c r="F6" s="522"/>
      <c r="G6" s="522"/>
      <c r="H6" s="522"/>
      <c r="I6" s="522"/>
      <c r="J6" s="522"/>
      <c r="K6" s="522"/>
    </row>
    <row r="8" ht="15" customHeight="1">
      <c r="B8" s="9" t="s">
        <v>811</v>
      </c>
      <c r="C8" s="9"/>
      <c r="D8" s="9"/>
      <c r="E8" s="9"/>
      <c r="F8" s="9"/>
      <c r="G8" s="9"/>
    </row>
    <row r="9" ht="21" customHeight="1">
      <c r="B9" s="743" t="s">
        <v>4</v>
      </c>
      <c r="C9" s="743" t="s">
        <v>717</v>
      </c>
      <c r="D9" s="745" t="s">
        <v>718</v>
      </c>
      <c r="E9" s="813" t="s">
        <v>66</v>
      </c>
      <c r="F9" s="814"/>
      <c r="G9" s="815" t="s">
        <v>719</v>
      </c>
      <c r="H9" s="816"/>
    </row>
    <row r="10" ht="29.25" customHeight="1">
      <c r="B10" s="743"/>
      <c r="C10" s="743"/>
      <c r="D10" s="745"/>
      <c r="E10" s="817" t="s">
        <v>812</v>
      </c>
      <c r="F10" s="817" t="s">
        <v>813</v>
      </c>
      <c r="G10" s="815"/>
      <c r="H10" s="816"/>
    </row>
    <row r="11" ht="15.75">
      <c r="B11" s="743" t="s">
        <v>720</v>
      </c>
      <c r="C11" s="743" t="s">
        <v>814</v>
      </c>
      <c r="D11" s="743" t="s">
        <v>815</v>
      </c>
      <c r="E11" s="782">
        <f>E12+E26</f>
        <v>35.787217782217787</v>
      </c>
      <c r="F11" s="782">
        <f>F12+F26</f>
        <v>45.343749999999986</v>
      </c>
      <c r="G11" s="815"/>
      <c r="H11" s="816"/>
    </row>
    <row r="12">
      <c r="B12" s="818" t="s">
        <v>816</v>
      </c>
      <c r="C12" s="818" t="s">
        <v>817</v>
      </c>
      <c r="D12" s="818" t="s">
        <v>815</v>
      </c>
      <c r="E12" s="819">
        <f>E14+E18+E22+E23+E24+E25</f>
        <v>34.272316237104725</v>
      </c>
      <c r="F12" s="819">
        <f>F14+F18+F22+F23+F24+F25</f>
        <v>43.618335145941295</v>
      </c>
      <c r="G12" s="820"/>
      <c r="H12" s="754"/>
    </row>
    <row r="13">
      <c r="B13" s="780" t="s">
        <v>818</v>
      </c>
      <c r="C13" s="780" t="s">
        <v>819</v>
      </c>
      <c r="D13" s="780" t="s">
        <v>815</v>
      </c>
      <c r="E13" s="821">
        <f>E14+E18+E23+E22</f>
        <v>21.396478521478528</v>
      </c>
      <c r="F13" s="821">
        <f>F14+F18+F23+F22</f>
        <v>26.583333333333329</v>
      </c>
      <c r="G13" s="822"/>
      <c r="H13" s="816"/>
    </row>
    <row r="14" ht="18.75" customHeight="1">
      <c r="B14" s="770" t="s">
        <v>114</v>
      </c>
      <c r="C14" s="770" t="s">
        <v>820</v>
      </c>
      <c r="D14" s="749" t="s">
        <v>815</v>
      </c>
      <c r="E14" s="752">
        <f>SUM(E15:E17)</f>
        <v>7.3294205794205807</v>
      </c>
      <c r="F14" s="752">
        <f>SUM(F15:F17)</f>
        <v>9</v>
      </c>
      <c r="G14" s="823"/>
      <c r="H14" s="816"/>
    </row>
    <row r="15">
      <c r="B15" s="824" t="s">
        <v>821</v>
      </c>
      <c r="C15" s="825" t="s">
        <v>725</v>
      </c>
      <c r="D15" s="824" t="s">
        <v>815</v>
      </c>
      <c r="E15" s="826">
        <v>0.91133866133866104</v>
      </c>
      <c r="F15" s="826">
        <v>1</v>
      </c>
      <c r="G15" s="827"/>
      <c r="H15" s="816"/>
    </row>
    <row r="16">
      <c r="B16" s="824" t="s">
        <v>822</v>
      </c>
      <c r="C16" s="825" t="s">
        <v>727</v>
      </c>
      <c r="D16" s="824" t="s">
        <v>815</v>
      </c>
      <c r="E16" s="826">
        <v>0</v>
      </c>
      <c r="F16" s="826">
        <v>0</v>
      </c>
      <c r="G16" s="827"/>
      <c r="H16" s="816"/>
      <c r="L16" s="828"/>
    </row>
    <row r="17">
      <c r="B17" s="829" t="s">
        <v>823</v>
      </c>
      <c r="C17" s="830" t="s">
        <v>729</v>
      </c>
      <c r="D17" s="829" t="s">
        <v>815</v>
      </c>
      <c r="E17" s="831">
        <v>6.4180819180819197</v>
      </c>
      <c r="F17" s="831">
        <v>8</v>
      </c>
      <c r="G17" s="832"/>
    </row>
    <row r="18" ht="23.25" customHeight="1">
      <c r="B18" s="833" t="s">
        <v>116</v>
      </c>
      <c r="C18" s="833" t="s">
        <v>824</v>
      </c>
      <c r="D18" s="834" t="s">
        <v>815</v>
      </c>
      <c r="E18" s="835">
        <f>SUM(E19:E21)</f>
        <v>12.191808191808196</v>
      </c>
      <c r="F18" s="835">
        <f>SUM(F19:F21)</f>
        <v>15.5</v>
      </c>
      <c r="G18" s="836"/>
    </row>
    <row r="19">
      <c r="B19" s="824" t="s">
        <v>825</v>
      </c>
      <c r="C19" s="825" t="s">
        <v>826</v>
      </c>
      <c r="D19" s="824" t="s">
        <v>815</v>
      </c>
      <c r="E19" s="826">
        <v>5.6110139860139903</v>
      </c>
      <c r="F19" s="826">
        <v>8.5</v>
      </c>
      <c r="G19" s="827"/>
    </row>
    <row r="20">
      <c r="B20" s="824" t="s">
        <v>827</v>
      </c>
      <c r="C20" s="825" t="s">
        <v>733</v>
      </c>
      <c r="D20" s="824" t="s">
        <v>815</v>
      </c>
      <c r="E20" s="826">
        <v>5.6910589410589401</v>
      </c>
      <c r="F20" s="826">
        <v>6</v>
      </c>
      <c r="G20" s="827"/>
    </row>
    <row r="21">
      <c r="B21" s="824" t="s">
        <v>828</v>
      </c>
      <c r="C21" s="825" t="s">
        <v>735</v>
      </c>
      <c r="D21" s="824" t="s">
        <v>815</v>
      </c>
      <c r="E21" s="826">
        <v>0.88973526473526499</v>
      </c>
      <c r="F21" s="826">
        <v>1</v>
      </c>
      <c r="G21" s="827"/>
    </row>
    <row r="22" ht="15.75">
      <c r="B22" s="837" t="s">
        <v>118</v>
      </c>
      <c r="C22" s="837" t="s">
        <v>829</v>
      </c>
      <c r="D22" s="838" t="s">
        <v>815</v>
      </c>
      <c r="E22" s="839">
        <v>0.97914585414585398</v>
      </c>
      <c r="F22" s="839">
        <v>1</v>
      </c>
      <c r="G22" s="815"/>
    </row>
    <row r="23" ht="15.75">
      <c r="B23" s="837" t="s">
        <v>120</v>
      </c>
      <c r="C23" s="840" t="s">
        <v>751</v>
      </c>
      <c r="D23" s="837" t="s">
        <v>815</v>
      </c>
      <c r="E23" s="839">
        <v>0.89610389610389596</v>
      </c>
      <c r="F23" s="839">
        <v>1.0833333333333299</v>
      </c>
      <c r="G23" s="815" t="s">
        <v>830</v>
      </c>
    </row>
    <row r="24" ht="15.75">
      <c r="B24" s="743" t="s">
        <v>831</v>
      </c>
      <c r="C24" s="743" t="s">
        <v>832</v>
      </c>
      <c r="D24" s="743" t="s">
        <v>815</v>
      </c>
      <c r="E24" s="839">
        <v>6.39424958985082</v>
      </c>
      <c r="F24" s="839">
        <v>8.71888874403618</v>
      </c>
      <c r="G24" s="815"/>
    </row>
    <row r="25" ht="15.75">
      <c r="B25" s="743" t="s">
        <v>295</v>
      </c>
      <c r="C25" s="841" t="s">
        <v>833</v>
      </c>
      <c r="D25" s="743" t="s">
        <v>815</v>
      </c>
      <c r="E25" s="839">
        <v>6.4815881257753798</v>
      </c>
      <c r="F25" s="839">
        <v>8.3161130685717897</v>
      </c>
      <c r="G25" s="815"/>
    </row>
    <row r="26">
      <c r="B26" s="780" t="s">
        <v>834</v>
      </c>
      <c r="C26" s="780" t="s">
        <v>835</v>
      </c>
      <c r="D26" s="780" t="s">
        <v>815</v>
      </c>
      <c r="E26" s="842">
        <v>1.5149015451130601</v>
      </c>
      <c r="F26" s="842">
        <v>1.72541485405869</v>
      </c>
      <c r="G26" s="822"/>
    </row>
    <row r="27" ht="17.25" customHeight="1">
      <c r="B27" s="743" t="s">
        <v>836</v>
      </c>
      <c r="C27" s="794" t="s">
        <v>837</v>
      </c>
      <c r="D27" s="794"/>
      <c r="E27" s="843"/>
      <c r="F27" s="843"/>
      <c r="G27" s="844"/>
    </row>
    <row r="28">
      <c r="B28" s="845" t="s">
        <v>838</v>
      </c>
      <c r="C28" s="845" t="s">
        <v>839</v>
      </c>
      <c r="D28" s="845" t="s">
        <v>840</v>
      </c>
      <c r="E28" s="846">
        <f>IFERROR(E29/E14/12*1000, 0)</f>
        <v>1184.1457869628921</v>
      </c>
      <c r="F28" s="847"/>
      <c r="G28" s="848"/>
    </row>
    <row r="29" ht="15.75">
      <c r="B29" s="849" t="s">
        <v>841</v>
      </c>
      <c r="C29" s="850" t="s">
        <v>842</v>
      </c>
      <c r="D29" s="849" t="s">
        <v>808</v>
      </c>
      <c r="E29" s="851">
        <f>VAS073_F_Darbouzmokesci23IsViso</f>
        <v>104.14923</v>
      </c>
      <c r="F29" s="852"/>
      <c r="G29" s="853" t="s">
        <v>129</v>
      </c>
    </row>
    <row r="30">
      <c r="B30" s="833" t="s">
        <v>148</v>
      </c>
      <c r="C30" s="749" t="s">
        <v>843</v>
      </c>
      <c r="D30" s="749" t="s">
        <v>840</v>
      </c>
      <c r="E30" s="854">
        <f>IFERROR(E31/E18/12*1000, 0)</f>
        <v>1181.0994814541677</v>
      </c>
      <c r="F30" s="855"/>
      <c r="G30" s="856"/>
    </row>
    <row r="31" ht="15.75">
      <c r="B31" s="808" t="s">
        <v>582</v>
      </c>
      <c r="C31" s="850" t="s">
        <v>844</v>
      </c>
      <c r="D31" s="849" t="s">
        <v>808</v>
      </c>
      <c r="E31" s="857">
        <f>VAS073_F_Darbouzmokesci24IsViso</f>
        <v>172.79686000000001</v>
      </c>
      <c r="F31" s="858"/>
      <c r="G31" s="853" t="s">
        <v>129</v>
      </c>
    </row>
    <row r="32">
      <c r="B32" s="780" t="s">
        <v>150</v>
      </c>
      <c r="C32" s="859" t="s">
        <v>845</v>
      </c>
      <c r="D32" s="749" t="s">
        <v>840</v>
      </c>
      <c r="E32" s="860">
        <f>IFERROR(E33/E22/12*1000, 0)</f>
        <v>1104.0694248182631</v>
      </c>
      <c r="F32" s="861"/>
      <c r="G32" s="856"/>
    </row>
    <row r="33" ht="15.75">
      <c r="B33" s="808" t="s">
        <v>846</v>
      </c>
      <c r="C33" s="850" t="s">
        <v>847</v>
      </c>
      <c r="D33" s="849" t="s">
        <v>808</v>
      </c>
      <c r="E33" s="857">
        <f>VAS073_F_Darbouzmokesci25PavirsiniuNuoteku</f>
        <v>12.97254</v>
      </c>
      <c r="F33" s="858"/>
      <c r="G33" s="853" t="s">
        <v>129</v>
      </c>
    </row>
    <row r="34">
      <c r="B34" s="749" t="s">
        <v>460</v>
      </c>
      <c r="C34" s="862" t="s">
        <v>848</v>
      </c>
      <c r="D34" s="780" t="s">
        <v>840</v>
      </c>
      <c r="E34" s="846">
        <f>IFERROR(E35/E23/12*1000, 0)</f>
        <v>1166.2068478260871</v>
      </c>
      <c r="F34" s="847"/>
      <c r="G34" s="863"/>
    </row>
    <row r="35" ht="15.75">
      <c r="B35" s="808" t="s">
        <v>849</v>
      </c>
      <c r="C35" s="850" t="s">
        <v>850</v>
      </c>
      <c r="D35" s="849" t="s">
        <v>808</v>
      </c>
      <c r="E35" s="857">
        <f>VAS073_F_Darbouzmokesci2Apskaitosveikla1</f>
        <v>12.540509999999999</v>
      </c>
      <c r="F35" s="858"/>
      <c r="G35" s="853" t="s">
        <v>129</v>
      </c>
    </row>
    <row r="36">
      <c r="B36" s="749" t="s">
        <v>464</v>
      </c>
      <c r="C36" s="834" t="s">
        <v>851</v>
      </c>
      <c r="D36" s="749" t="s">
        <v>840</v>
      </c>
      <c r="E36" s="846">
        <f>IFERROR(E37/E24/12*1000, 0)</f>
        <v>1513.5006801552258</v>
      </c>
      <c r="F36" s="847"/>
      <c r="G36" s="856"/>
    </row>
    <row r="37" ht="15.75">
      <c r="B37" s="808" t="s">
        <v>852</v>
      </c>
      <c r="C37" s="850" t="s">
        <v>853</v>
      </c>
      <c r="D37" s="849" t="s">
        <v>808</v>
      </c>
      <c r="E37" s="857">
        <f>VAS073_F_Darbouzmokesci33IsViso+VAS073_F_Darbouzmokesci34IsViso+VAS073_F_Darbouzmokesci35PavirsiniuNuoteku+VAS073_F_Darbouzmokesci3Apskaitosveikla1</f>
        <v>116.13241323985787</v>
      </c>
      <c r="F37" s="858"/>
      <c r="G37" s="853" t="s">
        <v>129</v>
      </c>
    </row>
    <row r="38">
      <c r="B38" s="749" t="s">
        <v>465</v>
      </c>
      <c r="C38" s="834" t="s">
        <v>854</v>
      </c>
      <c r="D38" s="749" t="s">
        <v>840</v>
      </c>
      <c r="E38" s="846">
        <f>IFERROR(E39/E25/12*1000, 0)</f>
        <v>1553.6777613206818</v>
      </c>
      <c r="F38" s="847"/>
      <c r="G38" s="856"/>
    </row>
    <row r="39" ht="15.75">
      <c r="B39" s="808" t="s">
        <v>855</v>
      </c>
      <c r="C39" s="850" t="s">
        <v>856</v>
      </c>
      <c r="D39" s="849" t="s">
        <v>808</v>
      </c>
      <c r="E39" s="857">
        <f>VAS073_F_Darbouzmokesci53IsViso+VAS073_F_Darbouzmokesci54IsViso+VAS073_F_Darbouzmokesci55PavirsiniuNuoteku+VAS073_F_Darbouzmokesci5Apskaitosveikla1</f>
        <v>120.84359194868888</v>
      </c>
      <c r="F39" s="858"/>
      <c r="G39" s="853" t="s">
        <v>129</v>
      </c>
    </row>
    <row r="40" ht="15.75">
      <c r="B40" s="787" t="s">
        <v>469</v>
      </c>
      <c r="C40" s="864" t="s">
        <v>857</v>
      </c>
      <c r="D40" s="865" t="s">
        <v>840</v>
      </c>
      <c r="E40" s="866">
        <f>IFERROR((E29+E31+E33+E35+E37+E39)/E12/12*1000, 0)</f>
        <v>1311.6396468425498</v>
      </c>
      <c r="F40" s="867"/>
      <c r="G40" s="868"/>
    </row>
    <row r="41" ht="26.25">
      <c r="B41" s="743" t="s">
        <v>473</v>
      </c>
      <c r="C41" s="869" t="s">
        <v>858</v>
      </c>
      <c r="D41" s="743" t="s">
        <v>859</v>
      </c>
      <c r="E41" s="870">
        <f>IFERROR((E13+E24)/E25, 0)</f>
        <v>4.2876417896431516</v>
      </c>
      <c r="F41" s="871"/>
      <c r="G41" s="815"/>
    </row>
    <row r="42">
      <c r="C42" s="816"/>
    </row>
    <row r="43">
      <c r="C43" s="1" t="s">
        <v>809</v>
      </c>
    </row>
    <row r="44">
      <c r="E44" s="517"/>
      <c r="F44" s="517"/>
    </row>
    <row r="45">
      <c r="C45" s="872" t="s">
        <v>860</v>
      </c>
      <c r="D45" s="872"/>
      <c r="E45" s="5"/>
      <c r="F45" s="5"/>
      <c r="G45" s="5"/>
      <c r="H45" s="5"/>
      <c r="I45" s="5"/>
      <c r="J45" s="5"/>
      <c r="K45" s="5"/>
    </row>
    <row r="46">
      <c r="C46" s="873" t="s">
        <v>861</v>
      </c>
      <c r="D46" s="873"/>
      <c r="E46" s="873"/>
      <c r="F46" s="873"/>
      <c r="G46" s="873"/>
      <c r="H46" s="873"/>
      <c r="I46" s="873"/>
      <c r="J46" s="873"/>
      <c r="K46" s="873"/>
    </row>
    <row r="47">
      <c r="C47" s="873"/>
      <c r="D47" s="873"/>
      <c r="E47" s="873"/>
      <c r="F47" s="873"/>
      <c r="G47" s="873"/>
      <c r="H47" s="873"/>
      <c r="I47" s="873"/>
      <c r="J47" s="873"/>
      <c r="K47" s="873"/>
    </row>
    <row r="48">
      <c r="C48" s="873"/>
      <c r="D48" s="873"/>
      <c r="E48" s="873"/>
      <c r="F48" s="873"/>
      <c r="G48" s="873"/>
      <c r="H48" s="873"/>
      <c r="I48" s="873"/>
      <c r="J48" s="873"/>
      <c r="K48" s="873"/>
    </row>
    <row r="49">
      <c r="C49" s="873"/>
      <c r="D49" s="873"/>
      <c r="E49" s="873"/>
      <c r="F49" s="873"/>
      <c r="G49" s="873"/>
      <c r="H49" s="873"/>
      <c r="I49" s="873"/>
      <c r="J49" s="873"/>
      <c r="K49" s="873"/>
    </row>
    <row r="50">
      <c r="C50" s="873"/>
      <c r="D50" s="873"/>
      <c r="E50" s="873"/>
      <c r="F50" s="873"/>
      <c r="G50" s="873"/>
      <c r="H50" s="873"/>
      <c r="I50" s="873"/>
      <c r="J50" s="873"/>
      <c r="K50" s="873"/>
    </row>
    <row r="51">
      <c r="C51" s="873"/>
      <c r="D51" s="873"/>
      <c r="E51" s="873"/>
      <c r="F51" s="873"/>
      <c r="G51" s="873"/>
      <c r="H51" s="873"/>
      <c r="I51" s="873"/>
      <c r="J51" s="873"/>
      <c r="K51" s="873"/>
    </row>
    <row r="52" ht="119.25" customHeight="1">
      <c r="C52" s="873"/>
      <c r="D52" s="873"/>
      <c r="E52" s="873"/>
      <c r="F52" s="873"/>
      <c r="G52" s="873"/>
      <c r="H52" s="873"/>
      <c r="I52" s="873"/>
      <c r="J52" s="873"/>
      <c r="K52" s="873"/>
    </row>
  </sheetData>
  <sheetProtection sheet="1" objects="1" scenarios="1" password="F757"/>
  <mergeCells count="18">
    <mergeCell ref="C46:K52"/>
    <mergeCell ref="E9:F9"/>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B8:G8"/>
    <mergeCell ref="C45:D45"/>
  </mergeCells>
  <pageSetup r:id="rId1" paperSize="9" orientation="landscape" scale="66"/>
</worksheet>
</file>

<file path=xl/worksheets/sheet9.xml><?xml version="1.0" encoding="utf-8"?>
<worksheet xmlns:r="http://schemas.openxmlformats.org/officeDocument/2006/relationships" xmlns="http://schemas.openxmlformats.org/spreadsheetml/2006/main">
  <sheetPr>
    <pageSetUpPr fitToPage="1"/>
  </sheetPr>
  <sheetViews>
    <sheetView workbookViewId="0"/>
  </sheetViews>
  <sheetFormatPr defaultColWidth="9.140625" defaultRowHeight="15"/>
  <cols>
    <col min="1" max="1" width="9.140625" style="516"/>
    <col min="2" max="2" width="10.42578" style="516" customWidth="1"/>
    <col min="3" max="3" width="89.71094" style="516" customWidth="1"/>
    <col min="4" max="4" width="16" style="516" customWidth="1"/>
    <col min="5" max="5" width="22.14063" style="516" customWidth="1"/>
    <col min="6" max="6" width="34.28516" style="516" customWidth="1"/>
    <col min="7" max="7" width="14.85547" style="516" customWidth="1"/>
    <col min="8" max="16384" width="9.140625" style="516"/>
  </cols>
  <sheetData>
    <row r="1" ht="15.75">
      <c r="A1" s="812" t="s">
        <v>0</v>
      </c>
      <c r="B1" s="522"/>
      <c r="C1" s="522"/>
      <c r="D1" s="522"/>
      <c r="E1" s="522"/>
      <c r="F1" s="522"/>
      <c r="G1" s="522"/>
    </row>
    <row r="2" ht="15.75">
      <c r="A2" s="812" t="s">
        <v>1</v>
      </c>
      <c r="B2" s="522"/>
      <c r="C2" s="522"/>
      <c r="D2" s="522"/>
      <c r="E2" s="522"/>
      <c r="F2" s="522"/>
      <c r="G2" s="522"/>
    </row>
    <row r="3" ht="15.75">
      <c r="A3" s="522"/>
      <c r="B3" s="522"/>
      <c r="C3" s="522"/>
      <c r="D3" s="522"/>
      <c r="E3" s="522"/>
      <c r="F3" s="522"/>
      <c r="G3" s="522"/>
    </row>
    <row r="4" ht="15.75">
      <c r="A4" s="522"/>
      <c r="B4" s="522"/>
      <c r="C4" s="522"/>
      <c r="D4" s="522"/>
      <c r="E4" s="522"/>
      <c r="F4" s="522"/>
      <c r="G4" s="522"/>
    </row>
    <row r="5" ht="15.75">
      <c r="A5" s="742" t="s">
        <v>862</v>
      </c>
      <c r="B5" s="522"/>
      <c r="C5" s="522"/>
      <c r="D5" s="522"/>
      <c r="E5" s="522"/>
      <c r="F5" s="522"/>
      <c r="G5" s="522"/>
    </row>
    <row r="6" ht="15.75">
      <c r="A6" s="522"/>
      <c r="B6" s="522"/>
      <c r="C6" s="522"/>
      <c r="D6" s="522"/>
      <c r="E6" s="522"/>
      <c r="F6" s="522"/>
      <c r="G6" s="522"/>
    </row>
    <row r="8" ht="27" customHeight="1">
      <c r="B8" s="9" t="s">
        <v>863</v>
      </c>
      <c r="C8" s="9"/>
      <c r="D8" s="9"/>
      <c r="E8" s="9"/>
    </row>
    <row r="9" ht="15.75">
      <c r="B9" s="743" t="s">
        <v>4</v>
      </c>
      <c r="C9" s="794" t="s">
        <v>864</v>
      </c>
      <c r="D9" s="874" t="s">
        <v>718</v>
      </c>
      <c r="E9" s="747" t="s">
        <v>66</v>
      </c>
      <c r="F9" s="875"/>
      <c r="G9" s="816"/>
    </row>
    <row r="10" ht="16.5" customHeight="1">
      <c r="B10" s="876"/>
      <c r="C10" s="877" t="s">
        <v>865</v>
      </c>
      <c r="D10" s="878"/>
      <c r="E10" s="879"/>
      <c r="F10" s="875"/>
      <c r="G10" s="816"/>
    </row>
    <row r="11" ht="15.75">
      <c r="B11" s="880">
        <v>1</v>
      </c>
      <c r="C11" s="881" t="s">
        <v>866</v>
      </c>
      <c r="D11" s="882" t="s">
        <v>867</v>
      </c>
      <c r="E11" s="883">
        <v>587.05589999999995</v>
      </c>
      <c r="F11" s="884"/>
      <c r="G11" s="816"/>
    </row>
    <row r="12" ht="15.75">
      <c r="B12" s="885">
        <v>2</v>
      </c>
      <c r="C12" s="886" t="s">
        <v>868</v>
      </c>
      <c r="D12" s="887" t="s">
        <v>867</v>
      </c>
      <c r="E12" s="888">
        <v>585.46500000000003</v>
      </c>
      <c r="F12" s="875"/>
      <c r="G12" s="816"/>
    </row>
    <row r="13" ht="15.75">
      <c r="B13" s="889">
        <v>3</v>
      </c>
      <c r="C13" s="890" t="s">
        <v>869</v>
      </c>
      <c r="D13" s="891" t="s">
        <v>867</v>
      </c>
      <c r="E13" s="892">
        <v>579</v>
      </c>
      <c r="F13" s="875"/>
      <c r="G13" s="816"/>
    </row>
    <row r="14" ht="15.75">
      <c r="B14" s="893" t="s">
        <v>870</v>
      </c>
      <c r="C14" s="894" t="s">
        <v>871</v>
      </c>
      <c r="D14" s="895" t="s">
        <v>872</v>
      </c>
      <c r="E14" s="896">
        <f>$F$105+$G$105</f>
        <v>98.040714285714287</v>
      </c>
      <c r="F14" s="897"/>
      <c r="G14" s="816"/>
    </row>
    <row r="15">
      <c r="B15" s="898" t="s">
        <v>873</v>
      </c>
      <c r="C15" s="899" t="s">
        <v>874</v>
      </c>
      <c r="D15" s="900" t="s">
        <v>875</v>
      </c>
      <c r="E15" s="901">
        <v>0</v>
      </c>
      <c r="F15" s="897"/>
    </row>
    <row r="16" ht="15.75">
      <c r="B16" s="902" t="s">
        <v>876</v>
      </c>
      <c r="C16" s="903" t="s">
        <v>780</v>
      </c>
      <c r="D16" s="904" t="s">
        <v>877</v>
      </c>
      <c r="E16" s="905">
        <v>51.100000000000001</v>
      </c>
      <c r="F16" s="897"/>
    </row>
    <row r="17" ht="15.75">
      <c r="B17" s="889" t="s">
        <v>878</v>
      </c>
      <c r="C17" s="906" t="s">
        <v>879</v>
      </c>
      <c r="D17" s="907" t="s">
        <v>872</v>
      </c>
      <c r="E17" s="908">
        <f>E18+E23+E25</f>
        <v>393.50344999999999</v>
      </c>
      <c r="F17" s="875"/>
    </row>
    <row r="18" ht="15.75">
      <c r="B18" s="909" t="s">
        <v>880</v>
      </c>
      <c r="C18" s="910" t="s">
        <v>881</v>
      </c>
      <c r="D18" s="911" t="s">
        <v>867</v>
      </c>
      <c r="E18" s="912">
        <f>E19+E22</f>
        <v>271.03944999999999</v>
      </c>
      <c r="F18" s="897"/>
    </row>
    <row r="19" ht="15.75">
      <c r="B19" s="893" t="s">
        <v>882</v>
      </c>
      <c r="C19" s="894" t="s">
        <v>883</v>
      </c>
      <c r="D19" s="895" t="s">
        <v>872</v>
      </c>
      <c r="E19" s="913">
        <v>94.663799999999995</v>
      </c>
      <c r="F19" s="914"/>
    </row>
    <row r="20">
      <c r="B20" s="915" t="s">
        <v>884</v>
      </c>
      <c r="C20" s="916" t="s">
        <v>885</v>
      </c>
      <c r="D20" s="917" t="s">
        <v>875</v>
      </c>
      <c r="E20" s="913">
        <v>0</v>
      </c>
      <c r="F20" s="914"/>
    </row>
    <row r="21">
      <c r="B21" s="915" t="s">
        <v>886</v>
      </c>
      <c r="C21" s="916" t="s">
        <v>874</v>
      </c>
      <c r="D21" s="917" t="s">
        <v>875</v>
      </c>
      <c r="E21" s="913">
        <v>0</v>
      </c>
      <c r="F21" s="918"/>
    </row>
    <row r="22" ht="15.75">
      <c r="B22" s="893" t="s">
        <v>887</v>
      </c>
      <c r="C22" s="894" t="s">
        <v>888</v>
      </c>
      <c r="D22" s="895" t="s">
        <v>872</v>
      </c>
      <c r="E22" s="913">
        <v>176.37565000000001</v>
      </c>
      <c r="F22" s="919"/>
    </row>
    <row r="23" ht="15.75">
      <c r="B23" s="909" t="s">
        <v>889</v>
      </c>
      <c r="C23" s="910" t="s">
        <v>890</v>
      </c>
      <c r="D23" s="911" t="s">
        <v>867</v>
      </c>
      <c r="E23" s="920">
        <v>122.464</v>
      </c>
      <c r="F23" s="897"/>
    </row>
    <row r="24" ht="15.75">
      <c r="B24" s="893" t="s">
        <v>891</v>
      </c>
      <c r="C24" s="894" t="s">
        <v>892</v>
      </c>
      <c r="D24" s="895" t="s">
        <v>872</v>
      </c>
      <c r="E24" s="913">
        <v>36.033000000000001</v>
      </c>
      <c r="F24" s="897"/>
    </row>
    <row r="25" ht="15.75">
      <c r="B25" s="885" t="s">
        <v>893</v>
      </c>
      <c r="C25" s="886" t="s">
        <v>894</v>
      </c>
      <c r="D25" s="887" t="s">
        <v>867</v>
      </c>
      <c r="E25" s="888">
        <v>0</v>
      </c>
    </row>
    <row r="26" ht="16.5">
      <c r="B26" s="921" t="s">
        <v>895</v>
      </c>
      <c r="C26" s="922" t="s">
        <v>896</v>
      </c>
      <c r="D26" s="923" t="s">
        <v>867</v>
      </c>
      <c r="E26" s="924">
        <v>3</v>
      </c>
      <c r="F26" s="897"/>
      <c r="G26" s="828"/>
    </row>
    <row r="27" ht="15.75">
      <c r="B27" s="925" t="s">
        <v>897</v>
      </c>
      <c r="C27" s="926" t="s">
        <v>898</v>
      </c>
      <c r="D27" s="927" t="s">
        <v>867</v>
      </c>
      <c r="E27" s="928">
        <f>E11-E17-E26</f>
        <v>190.55244999999996</v>
      </c>
      <c r="F27" s="875"/>
    </row>
    <row r="28" ht="15.75">
      <c r="B28" s="929" t="s">
        <v>899</v>
      </c>
      <c r="C28" s="894" t="s">
        <v>900</v>
      </c>
      <c r="D28" s="895" t="s">
        <v>872</v>
      </c>
      <c r="E28" s="930">
        <f>E11-E13</f>
        <v>8.0558999999999514</v>
      </c>
      <c r="F28" s="816"/>
      <c r="G28" s="931"/>
    </row>
    <row r="29">
      <c r="B29" s="929" t="s">
        <v>901</v>
      </c>
      <c r="C29" s="894" t="s">
        <v>902</v>
      </c>
      <c r="D29" s="895" t="s">
        <v>877</v>
      </c>
      <c r="E29" s="930">
        <f>E13-E17-E26-E31</f>
        <v>179.11963571428572</v>
      </c>
      <c r="F29" s="816"/>
      <c r="G29" s="931"/>
    </row>
    <row r="30" ht="15.75">
      <c r="B30" s="893" t="s">
        <v>903</v>
      </c>
      <c r="C30" s="894" t="s">
        <v>904</v>
      </c>
      <c r="D30" s="895" t="s">
        <v>872</v>
      </c>
      <c r="E30" s="932">
        <f>$E$14-$E$19</f>
        <v>3.3769142857142924</v>
      </c>
      <c r="F30" s="875"/>
    </row>
    <row r="31">
      <c r="B31" s="933" t="s">
        <v>905</v>
      </c>
      <c r="C31" s="916" t="s">
        <v>906</v>
      </c>
      <c r="D31" s="917" t="s">
        <v>875</v>
      </c>
      <c r="E31" s="934">
        <f>($E$14-$E$20)-($E$19-$E$20)</f>
        <v>3.3769142857142924</v>
      </c>
      <c r="F31" s="875"/>
    </row>
    <row r="32" ht="15.75">
      <c r="B32" s="933" t="s">
        <v>907</v>
      </c>
      <c r="C32" s="935" t="s">
        <v>908</v>
      </c>
      <c r="D32" s="936" t="s">
        <v>877</v>
      </c>
      <c r="E32" s="937">
        <f>E15-E21</f>
        <v>0</v>
      </c>
      <c r="F32" s="875"/>
    </row>
    <row r="33" ht="16.5">
      <c r="B33" s="938"/>
      <c r="C33" s="877" t="s">
        <v>909</v>
      </c>
      <c r="D33" s="878"/>
      <c r="E33" s="879"/>
      <c r="F33" s="875"/>
    </row>
    <row r="34" ht="15.75">
      <c r="B34" s="889" t="s">
        <v>910</v>
      </c>
      <c r="C34" s="906" t="s">
        <v>911</v>
      </c>
      <c r="D34" s="895" t="s">
        <v>872</v>
      </c>
      <c r="E34" s="908">
        <f>E35+E36</f>
        <v>1308.5813000000001</v>
      </c>
      <c r="F34" s="875"/>
    </row>
    <row r="35" ht="15.75">
      <c r="B35" s="893" t="s">
        <v>912</v>
      </c>
      <c r="C35" s="894" t="s">
        <v>913</v>
      </c>
      <c r="D35" s="895" t="s">
        <v>872</v>
      </c>
      <c r="E35" s="939">
        <v>1300.5413000000001</v>
      </c>
      <c r="F35" s="816"/>
    </row>
    <row r="36" ht="15.75">
      <c r="B36" s="893" t="s">
        <v>914</v>
      </c>
      <c r="C36" s="940" t="s">
        <v>915</v>
      </c>
      <c r="D36" s="895" t="s">
        <v>872</v>
      </c>
      <c r="E36" s="939">
        <v>8.0399999999999991</v>
      </c>
      <c r="F36" s="816"/>
    </row>
    <row r="37" ht="26.25">
      <c r="B37" s="941" t="s">
        <v>916</v>
      </c>
      <c r="C37" s="942" t="s">
        <v>917</v>
      </c>
      <c r="D37" s="943" t="s">
        <v>918</v>
      </c>
      <c r="E37" s="944">
        <v>1300.5</v>
      </c>
      <c r="F37" s="945"/>
    </row>
    <row r="38" ht="26.25">
      <c r="B38" s="946" t="s">
        <v>919</v>
      </c>
      <c r="C38" s="947" t="s">
        <v>920</v>
      </c>
      <c r="D38" s="948" t="s">
        <v>921</v>
      </c>
      <c r="E38" s="949">
        <v>1169.5999999999999</v>
      </c>
      <c r="F38" s="945"/>
    </row>
    <row r="39" ht="18">
      <c r="B39" s="921" t="s">
        <v>922</v>
      </c>
      <c r="C39" s="922" t="s">
        <v>923</v>
      </c>
      <c r="D39" s="943" t="s">
        <v>918</v>
      </c>
      <c r="E39" s="924">
        <v>1308.5826</v>
      </c>
      <c r="F39" s="875"/>
    </row>
    <row r="40" ht="15.75">
      <c r="B40" s="950" t="s">
        <v>924</v>
      </c>
      <c r="C40" s="951" t="s">
        <v>925</v>
      </c>
      <c r="D40" s="891" t="s">
        <v>867</v>
      </c>
      <c r="E40" s="952">
        <v>1308.5826</v>
      </c>
      <c r="F40" s="953"/>
    </row>
    <row r="41" ht="15.75">
      <c r="B41" s="954" t="s">
        <v>926</v>
      </c>
      <c r="C41" s="955" t="s">
        <v>927</v>
      </c>
      <c r="D41" s="956" t="s">
        <v>867</v>
      </c>
      <c r="E41" s="957">
        <f>E43+E49+E52</f>
        <v>394.64906000000002</v>
      </c>
      <c r="F41" s="816"/>
    </row>
    <row r="42" ht="16.5">
      <c r="B42" s="958"/>
      <c r="C42" s="955" t="s">
        <v>928</v>
      </c>
      <c r="D42" s="956" t="s">
        <v>867</v>
      </c>
      <c r="E42" s="957">
        <f>$E$44+$E$47+$E$50+$E$52</f>
        <v>394.64906000000002</v>
      </c>
      <c r="F42" s="816"/>
    </row>
    <row r="43">
      <c r="B43" s="959" t="s">
        <v>929</v>
      </c>
      <c r="C43" s="906" t="s">
        <v>930</v>
      </c>
      <c r="D43" s="891" t="s">
        <v>877</v>
      </c>
      <c r="E43" s="908">
        <f>E44+E46</f>
        <v>231.84906000000001</v>
      </c>
      <c r="F43" s="897"/>
    </row>
    <row r="44">
      <c r="B44" s="960" t="s">
        <v>931</v>
      </c>
      <c r="C44" s="894" t="s">
        <v>932</v>
      </c>
      <c r="D44" s="895" t="s">
        <v>877</v>
      </c>
      <c r="E44" s="939">
        <v>84.235249999999994</v>
      </c>
      <c r="F44" s="816"/>
    </row>
    <row r="45">
      <c r="B45" s="961" t="s">
        <v>933</v>
      </c>
      <c r="C45" s="916" t="s">
        <v>934</v>
      </c>
      <c r="D45" s="895" t="s">
        <v>877</v>
      </c>
      <c r="E45" s="913">
        <v>0</v>
      </c>
      <c r="F45" s="918"/>
    </row>
    <row r="46">
      <c r="B46" s="962" t="s">
        <v>935</v>
      </c>
      <c r="C46" s="963" t="s">
        <v>936</v>
      </c>
      <c r="D46" s="964" t="s">
        <v>877</v>
      </c>
      <c r="E46" s="901">
        <v>147.61381</v>
      </c>
      <c r="F46" s="918"/>
    </row>
    <row r="47">
      <c r="B47" s="965" t="s">
        <v>937</v>
      </c>
      <c r="C47" s="966" t="s">
        <v>938</v>
      </c>
      <c r="D47" s="964" t="s">
        <v>877</v>
      </c>
      <c r="E47" s="901">
        <v>147.61381</v>
      </c>
      <c r="F47" s="918"/>
    </row>
    <row r="48">
      <c r="B48" s="965" t="s">
        <v>939</v>
      </c>
      <c r="C48" s="966" t="s">
        <v>940</v>
      </c>
      <c r="D48" s="964" t="s">
        <v>877</v>
      </c>
      <c r="E48" s="901">
        <v>147.61381</v>
      </c>
      <c r="F48" s="919"/>
    </row>
    <row r="49" ht="15.75">
      <c r="B49" s="889" t="s">
        <v>941</v>
      </c>
      <c r="C49" s="906" t="s">
        <v>942</v>
      </c>
      <c r="D49" s="891" t="s">
        <v>867</v>
      </c>
      <c r="E49" s="892">
        <v>162.80000000000001</v>
      </c>
      <c r="F49" s="897"/>
    </row>
    <row r="50">
      <c r="B50" s="893" t="s">
        <v>943</v>
      </c>
      <c r="C50" s="967" t="s">
        <v>944</v>
      </c>
      <c r="D50" s="917" t="s">
        <v>875</v>
      </c>
      <c r="E50" s="939">
        <v>162.80000000000001</v>
      </c>
      <c r="F50" s="816"/>
    </row>
    <row r="51">
      <c r="B51" s="968" t="s">
        <v>945</v>
      </c>
      <c r="C51" s="969" t="s">
        <v>946</v>
      </c>
      <c r="D51" s="900" t="s">
        <v>875</v>
      </c>
      <c r="E51" s="970">
        <v>162.80000000000001</v>
      </c>
      <c r="F51" s="816"/>
    </row>
    <row r="52" ht="16.5">
      <c r="B52" s="921" t="s">
        <v>947</v>
      </c>
      <c r="C52" s="922" t="s">
        <v>948</v>
      </c>
      <c r="D52" s="923" t="s">
        <v>867</v>
      </c>
      <c r="E52" s="924">
        <v>0</v>
      </c>
      <c r="F52" s="897"/>
    </row>
    <row r="53" ht="15.75">
      <c r="B53" s="889" t="s">
        <v>949</v>
      </c>
      <c r="C53" s="906" t="s">
        <v>950</v>
      </c>
      <c r="D53" s="927" t="s">
        <v>867</v>
      </c>
      <c r="E53" s="908">
        <f>E34-E41</f>
        <v>913.93224000000009</v>
      </c>
      <c r="F53" s="918"/>
    </row>
    <row r="54" ht="15.75">
      <c r="B54" s="893" t="s">
        <v>951</v>
      </c>
      <c r="C54" s="894" t="s">
        <v>952</v>
      </c>
      <c r="D54" s="895" t="s">
        <v>872</v>
      </c>
      <c r="E54" s="971">
        <f>E53-E55</f>
        <v>910.92734035424621</v>
      </c>
      <c r="F54" s="897"/>
    </row>
    <row r="55" ht="15.75">
      <c r="B55" s="893" t="s">
        <v>953</v>
      </c>
      <c r="C55" s="894" t="s">
        <v>954</v>
      </c>
      <c r="D55" s="895" t="s">
        <v>872</v>
      </c>
      <c r="E55" s="971">
        <f>(E44/(100-E71)*100)-E44</f>
        <v>3.0048996457538664</v>
      </c>
      <c r="F55" s="897"/>
    </row>
    <row r="56">
      <c r="B56" s="898" t="s">
        <v>955</v>
      </c>
      <c r="C56" s="972" t="s">
        <v>956</v>
      </c>
      <c r="D56" s="900" t="s">
        <v>875</v>
      </c>
      <c r="E56" s="973">
        <v>0</v>
      </c>
      <c r="F56" s="897"/>
    </row>
    <row r="57" ht="16.5">
      <c r="B57" s="938"/>
      <c r="C57" s="877" t="s">
        <v>957</v>
      </c>
      <c r="D57" s="878"/>
      <c r="E57" s="879"/>
      <c r="F57" s="897"/>
    </row>
    <row r="58" ht="15.75">
      <c r="B58" s="889" t="s">
        <v>958</v>
      </c>
      <c r="C58" s="974" t="s">
        <v>959</v>
      </c>
      <c r="D58" s="891" t="s">
        <v>867</v>
      </c>
      <c r="E58" s="908">
        <f>SUM(E59:E60)</f>
        <v>44.143782608695602</v>
      </c>
    </row>
    <row r="59" ht="15.75">
      <c r="B59" s="975" t="s">
        <v>960</v>
      </c>
      <c r="C59" s="976" t="s">
        <v>961</v>
      </c>
      <c r="D59" s="895" t="s">
        <v>872</v>
      </c>
      <c r="E59" s="977">
        <v>0</v>
      </c>
    </row>
    <row r="60" ht="15.75">
      <c r="B60" s="978" t="s">
        <v>962</v>
      </c>
      <c r="C60" s="979" t="s">
        <v>963</v>
      </c>
      <c r="D60" s="964" t="s">
        <v>872</v>
      </c>
      <c r="E60" s="980">
        <v>44.143782608695602</v>
      </c>
      <c r="F60" s="953"/>
    </row>
    <row r="61" ht="16.5">
      <c r="B61" s="921" t="s">
        <v>964</v>
      </c>
      <c r="C61" s="922" t="s">
        <v>965</v>
      </c>
      <c r="D61" s="923" t="s">
        <v>867</v>
      </c>
      <c r="E61" s="924">
        <v>44.100000000000001</v>
      </c>
    </row>
    <row r="62" ht="15.75">
      <c r="B62" s="889" t="s">
        <v>966</v>
      </c>
      <c r="C62" s="906" t="s">
        <v>967</v>
      </c>
      <c r="D62" s="891" t="s">
        <v>867</v>
      </c>
      <c r="E62" s="892">
        <v>44.143782608695602</v>
      </c>
    </row>
    <row r="63" ht="15.75">
      <c r="B63" s="968" t="s">
        <v>968</v>
      </c>
      <c r="C63" s="976" t="s">
        <v>961</v>
      </c>
      <c r="D63" s="895" t="s">
        <v>872</v>
      </c>
      <c r="E63" s="888">
        <v>0</v>
      </c>
    </row>
    <row r="64" ht="15.75">
      <c r="B64" s="968" t="s">
        <v>969</v>
      </c>
      <c r="C64" s="979" t="s">
        <v>963</v>
      </c>
      <c r="D64" s="964" t="s">
        <v>872</v>
      </c>
      <c r="E64" s="970">
        <v>44.143782608695602</v>
      </c>
    </row>
    <row r="65" ht="16.5">
      <c r="B65" s="981" t="s">
        <v>970</v>
      </c>
      <c r="C65" s="982" t="s">
        <v>971</v>
      </c>
      <c r="D65" s="983" t="s">
        <v>867</v>
      </c>
      <c r="E65" s="984">
        <f>E58-E62</f>
        <v>0</v>
      </c>
    </row>
    <row r="66" ht="16.5">
      <c r="B66" s="985"/>
      <c r="C66" s="877" t="s">
        <v>972</v>
      </c>
      <c r="D66" s="878"/>
      <c r="E66" s="879"/>
    </row>
    <row r="67">
      <c r="A67" s="986"/>
      <c r="B67" s="987" t="s">
        <v>973</v>
      </c>
      <c r="C67" s="988" t="s">
        <v>974</v>
      </c>
      <c r="D67" s="988" t="s">
        <v>975</v>
      </c>
      <c r="E67" s="989">
        <f>IF(E11=0,0,E27/E11*100)</f>
        <v>32.458995812834857</v>
      </c>
    </row>
    <row r="68">
      <c r="A68" s="986"/>
      <c r="B68" s="990" t="s">
        <v>976</v>
      </c>
      <c r="C68" s="991" t="s">
        <v>977</v>
      </c>
      <c r="D68" s="992" t="s">
        <v>975</v>
      </c>
      <c r="E68" s="993">
        <f>IF(E11=0,0,E28/E11*100)</f>
        <v>1.3722543287615288</v>
      </c>
    </row>
    <row r="69">
      <c r="A69" s="986"/>
      <c r="B69" s="990" t="s">
        <v>978</v>
      </c>
      <c r="C69" s="991" t="s">
        <v>902</v>
      </c>
      <c r="D69" s="992" t="s">
        <v>975</v>
      </c>
      <c r="E69" s="993">
        <f>IF(E11=0,0,E29/E11*100)</f>
        <v>30.511512739125141</v>
      </c>
    </row>
    <row r="70">
      <c r="A70" s="986"/>
      <c r="B70" s="990" t="s">
        <v>979</v>
      </c>
      <c r="C70" s="991" t="s">
        <v>904</v>
      </c>
      <c r="D70" s="992" t="s">
        <v>975</v>
      </c>
      <c r="E70" s="993">
        <f>IF(E11=0,0,E30/E11*100)</f>
        <v>0.57522874494818854</v>
      </c>
    </row>
    <row r="71">
      <c r="A71" s="986"/>
      <c r="B71" s="994" t="s">
        <v>980</v>
      </c>
      <c r="C71" s="995" t="s">
        <v>906</v>
      </c>
      <c r="D71" s="992" t="s">
        <v>975</v>
      </c>
      <c r="E71" s="993">
        <f>IF(E14=0,0,E31/E14*100)</f>
        <v>3.4443999213154957</v>
      </c>
    </row>
    <row r="72">
      <c r="A72" s="986"/>
      <c r="B72" s="996" t="s">
        <v>981</v>
      </c>
      <c r="C72" s="997" t="s">
        <v>982</v>
      </c>
      <c r="D72" s="992" t="s">
        <v>975</v>
      </c>
      <c r="E72" s="998">
        <f>IF($E$13=0,0,($E$30-E31)/($E$13-E14)*100)</f>
        <v>0</v>
      </c>
    </row>
    <row r="73" ht="15.75">
      <c r="A73" s="986"/>
      <c r="B73" s="999" t="s">
        <v>983</v>
      </c>
      <c r="C73" s="1000" t="s">
        <v>908</v>
      </c>
      <c r="D73" s="1001" t="s">
        <v>975</v>
      </c>
      <c r="E73" s="1002">
        <f>IF(E15=0,0,E32/E15*100)</f>
        <v>0</v>
      </c>
    </row>
    <row r="74">
      <c r="A74" s="986"/>
      <c r="B74" s="1003" t="s">
        <v>984</v>
      </c>
      <c r="C74" s="1004" t="s">
        <v>985</v>
      </c>
      <c r="D74" s="1005" t="s">
        <v>975</v>
      </c>
      <c r="E74" s="989">
        <f>IF(E34=0,0,E53/E34*100)</f>
        <v>69.841456545344187</v>
      </c>
    </row>
    <row r="75">
      <c r="A75" s="986"/>
      <c r="B75" s="990" t="s">
        <v>986</v>
      </c>
      <c r="C75" s="991" t="s">
        <v>952</v>
      </c>
      <c r="D75" s="992" t="s">
        <v>975</v>
      </c>
      <c r="E75" s="1006">
        <f>IF(E34=0,0,E54/E34*100)</f>
        <v>69.611826208600576</v>
      </c>
    </row>
    <row r="76">
      <c r="A76" s="986"/>
      <c r="B76" s="990" t="s">
        <v>987</v>
      </c>
      <c r="C76" s="991" t="s">
        <v>954</v>
      </c>
      <c r="D76" s="992" t="s">
        <v>975</v>
      </c>
      <c r="E76" s="1006">
        <f>IF(E34=0,0,E55/E34*100)</f>
        <v>0.22963033674360672</v>
      </c>
    </row>
    <row r="77" ht="15.75">
      <c r="A77" s="986"/>
      <c r="B77" s="1007" t="s">
        <v>988</v>
      </c>
      <c r="C77" s="1000" t="s">
        <v>956</v>
      </c>
      <c r="D77" s="1001" t="s">
        <v>975</v>
      </c>
      <c r="E77" s="1008">
        <f>IF(E15=0,0,E56/E15*100)</f>
        <v>0</v>
      </c>
    </row>
    <row r="78" ht="15.75">
      <c r="B78" s="1009" t="s">
        <v>989</v>
      </c>
      <c r="C78" s="1010" t="s">
        <v>990</v>
      </c>
      <c r="D78" s="1010" t="s">
        <v>975</v>
      </c>
      <c r="E78" s="1011">
        <f>IF(E58=0,0,E65/E58*100)</f>
        <v>0</v>
      </c>
    </row>
    <row r="79" ht="16.5">
      <c r="B79" s="938"/>
      <c r="C79" s="877" t="s">
        <v>991</v>
      </c>
      <c r="D79" s="878"/>
      <c r="E79" s="879"/>
    </row>
    <row r="80">
      <c r="B80" s="885" t="s">
        <v>992</v>
      </c>
      <c r="C80" s="887" t="s">
        <v>993</v>
      </c>
      <c r="D80" s="964" t="s">
        <v>859</v>
      </c>
      <c r="E80" s="1012">
        <v>17347</v>
      </c>
    </row>
    <row r="81" ht="15.75">
      <c r="B81" s="921" t="s">
        <v>994</v>
      </c>
      <c r="C81" s="923" t="s">
        <v>995</v>
      </c>
      <c r="D81" s="1013" t="s">
        <v>996</v>
      </c>
      <c r="E81" s="1014">
        <v>9902</v>
      </c>
    </row>
    <row r="82">
      <c r="B82" s="889" t="s">
        <v>997</v>
      </c>
      <c r="C82" s="891" t="s">
        <v>998</v>
      </c>
      <c r="D82" s="907" t="s">
        <v>996</v>
      </c>
      <c r="E82" s="1015">
        <f>E83+E86+E87+E88+E89</f>
        <v>8964</v>
      </c>
    </row>
    <row r="83">
      <c r="B83" s="968" t="s">
        <v>999</v>
      </c>
      <c r="C83" s="895" t="s">
        <v>1000</v>
      </c>
      <c r="D83" s="895" t="s">
        <v>996</v>
      </c>
      <c r="E83" s="1016">
        <f>SUM(E84:E85)</f>
        <v>5514</v>
      </c>
    </row>
    <row r="84">
      <c r="B84" s="933" t="s">
        <v>1001</v>
      </c>
      <c r="C84" s="1017" t="s">
        <v>1002</v>
      </c>
      <c r="D84" s="917" t="s">
        <v>996</v>
      </c>
      <c r="E84" s="1018">
        <v>2781</v>
      </c>
    </row>
    <row r="85">
      <c r="B85" s="933" t="s">
        <v>1003</v>
      </c>
      <c r="C85" s="1017" t="s">
        <v>1004</v>
      </c>
      <c r="D85" s="917" t="s">
        <v>996</v>
      </c>
      <c r="E85" s="1018">
        <v>2733</v>
      </c>
    </row>
    <row r="86">
      <c r="B86" s="893" t="s">
        <v>1005</v>
      </c>
      <c r="C86" s="895" t="s">
        <v>1006</v>
      </c>
      <c r="D86" s="895" t="s">
        <v>996</v>
      </c>
      <c r="E86" s="1019">
        <v>1543</v>
      </c>
      <c r="F86" s="1020"/>
    </row>
    <row r="87">
      <c r="B87" s="893" t="s">
        <v>1007</v>
      </c>
      <c r="C87" s="895" t="s">
        <v>1008</v>
      </c>
      <c r="D87" s="895" t="s">
        <v>996</v>
      </c>
      <c r="E87" s="1019">
        <v>424</v>
      </c>
      <c r="F87" s="1020"/>
    </row>
    <row r="88">
      <c r="B88" s="978" t="s">
        <v>1009</v>
      </c>
      <c r="C88" s="1005" t="s">
        <v>1010</v>
      </c>
      <c r="D88" s="1021" t="s">
        <v>996</v>
      </c>
      <c r="E88" s="1022">
        <v>1483</v>
      </c>
      <c r="F88" s="1020"/>
    </row>
    <row r="89" ht="15.75">
      <c r="B89" s="1023" t="s">
        <v>1011</v>
      </c>
      <c r="C89" s="1001" t="s">
        <v>1012</v>
      </c>
      <c r="D89" s="1024" t="s">
        <v>996</v>
      </c>
      <c r="E89" s="1025">
        <v>0</v>
      </c>
      <c r="F89" s="1020"/>
    </row>
    <row r="90">
      <c r="B90" s="889" t="s">
        <v>1013</v>
      </c>
      <c r="C90" s="891" t="s">
        <v>1014</v>
      </c>
      <c r="D90" s="907" t="s">
        <v>996</v>
      </c>
      <c r="E90" s="1026">
        <f>SUM(E91:E93)</f>
        <v>293</v>
      </c>
    </row>
    <row r="91">
      <c r="B91" s="893" t="s">
        <v>1015</v>
      </c>
      <c r="C91" s="895" t="s">
        <v>1016</v>
      </c>
      <c r="D91" s="895" t="s">
        <v>996</v>
      </c>
      <c r="E91" s="1019">
        <v>196</v>
      </c>
    </row>
    <row r="92">
      <c r="B92" s="968" t="s">
        <v>1017</v>
      </c>
      <c r="C92" s="964" t="s">
        <v>1018</v>
      </c>
      <c r="D92" s="964" t="s">
        <v>996</v>
      </c>
      <c r="E92" s="1012">
        <v>84</v>
      </c>
    </row>
    <row r="93">
      <c r="B93" s="893" t="s">
        <v>1019</v>
      </c>
      <c r="C93" s="895" t="s">
        <v>1020</v>
      </c>
      <c r="D93" s="895" t="s">
        <v>996</v>
      </c>
      <c r="E93" s="1019">
        <v>13</v>
      </c>
    </row>
    <row r="94">
      <c r="B94" s="889" t="s">
        <v>1021</v>
      </c>
      <c r="C94" s="891" t="s">
        <v>1022</v>
      </c>
      <c r="D94" s="1027" t="s">
        <v>996</v>
      </c>
      <c r="E94" s="1028">
        <f>SUM(E95:E97)</f>
        <v>7774</v>
      </c>
    </row>
    <row r="95">
      <c r="B95" s="975" t="s">
        <v>1023</v>
      </c>
      <c r="C95" s="1029" t="s">
        <v>1024</v>
      </c>
      <c r="D95" s="1029" t="s">
        <v>996</v>
      </c>
      <c r="E95" s="1030">
        <v>5710</v>
      </c>
    </row>
    <row r="96">
      <c r="B96" s="968" t="s">
        <v>1025</v>
      </c>
      <c r="C96" s="964" t="s">
        <v>1026</v>
      </c>
      <c r="D96" s="964" t="s">
        <v>996</v>
      </c>
      <c r="E96" s="1012">
        <v>1627</v>
      </c>
    </row>
    <row r="97" ht="15.75">
      <c r="B97" s="1023" t="s">
        <v>1027</v>
      </c>
      <c r="C97" s="1024" t="s">
        <v>1028</v>
      </c>
      <c r="D97" s="1024" t="s">
        <v>996</v>
      </c>
      <c r="E97" s="1025">
        <v>437</v>
      </c>
    </row>
    <row r="99">
      <c r="B99" s="1031" t="s">
        <v>1029</v>
      </c>
    </row>
    <row r="100">
      <c r="B100" s="1031" t="s">
        <v>1030</v>
      </c>
    </row>
    <row r="103">
      <c r="B103" s="1031" t="s">
        <v>1031</v>
      </c>
      <c r="C103" s="1031" t="s">
        <v>1032</v>
      </c>
    </row>
    <row r="104" ht="15.75">
      <c r="B104" s="1032"/>
      <c r="C104" s="923" t="s">
        <v>1033</v>
      </c>
      <c r="D104" s="923"/>
      <c r="E104" s="923"/>
      <c r="F104" s="1033" t="s">
        <v>1034</v>
      </c>
      <c r="G104" s="1034" t="s">
        <v>1035</v>
      </c>
    </row>
    <row r="105" ht="15.75">
      <c r="B105" s="1035" t="s">
        <v>1036</v>
      </c>
      <c r="C105" s="1029" t="s">
        <v>1037</v>
      </c>
      <c r="D105" s="1029"/>
      <c r="E105" s="1029"/>
      <c r="F105" s="1036">
        <v>89.900000000000006</v>
      </c>
      <c r="G105" s="1037">
        <f>$G$106/(1-$F$107)</f>
        <v>8.1407142857142869</v>
      </c>
    </row>
    <row r="106" ht="15.75">
      <c r="B106" s="960" t="s">
        <v>1038</v>
      </c>
      <c r="C106" s="895" t="s">
        <v>1039</v>
      </c>
      <c r="D106" s="895"/>
      <c r="E106" s="895"/>
      <c r="F106" s="1038">
        <v>86.799999999999997</v>
      </c>
      <c r="G106" s="1039">
        <v>7.8600000000000003</v>
      </c>
    </row>
    <row r="107" ht="15.75">
      <c r="B107" s="1040" t="s">
        <v>1040</v>
      </c>
      <c r="C107" s="1024" t="s">
        <v>1041</v>
      </c>
      <c r="D107" s="1024"/>
      <c r="E107" s="1024"/>
      <c r="F107" s="1041">
        <f>IF($F$105=0,0,1-(($F$106))/($F$105))</f>
        <v>0.034482758620689724</v>
      </c>
      <c r="G107" s="1042">
        <f>IF($G$105=0,0,1-$G$106/$G$105)</f>
        <v>0.034482758620689724</v>
      </c>
    </row>
  </sheetData>
  <sheetProtection sheet="1" objects="1" scenarios="1" password="F757"/>
  <mergeCells count="6">
    <mergeCell ref="C107:E107"/>
    <mergeCell ref="B8:E8"/>
    <mergeCell ref="B41:B42"/>
    <mergeCell ref="C104:E104"/>
    <mergeCell ref="C105:E105"/>
    <mergeCell ref="C106:E106"/>
  </mergeCells>
  <conditionalFormatting sqref="F19:F20">
    <cfRule priority="1" stopIfTrue="1" dxfId="0" type="expression">
      <formula>J21=0</formula>
    </cfRule>
    <cfRule priority="3" stopIfTrue="1" dxfId="1" type="expression">
      <formula>J21&gt;0</formula>
    </cfRule>
    <cfRule priority="5" stopIfTrue="1" dxfId="1" type="expression">
      <formula>J21&lt;0</formula>
    </cfRule>
  </conditionalFormatting>
  <conditionalFormatting sqref="F21 F45:F47">
    <cfRule priority="7" stopIfTrue="1" dxfId="1" type="cellIs" operator="greaterThan">
      <formula>0</formula>
    </cfRule>
    <cfRule priority="9" stopIfTrue="1" dxfId="2" type="cellIs" operator="lessThan">
      <formula>0</formula>
    </cfRule>
  </conditionalFormatting>
  <pageSetup r:id="rId1" paperSize="9" orientation="portrait" scale="53"/>
</worksheet>
</file>

<file path=docProps/app.xml><?xml version="1.0" encoding="utf-8"?>
<Properties xmlns="http://schemas.openxmlformats.org/officeDocument/2006/extended-properties"/>
</file>

<file path=docProps/core.xml><?xml version="1.0" encoding="utf-8"?>
<cp:coreProperties xmlns:dc="http://purl.org/dc/elements/1.1/" xmlns:dcterms="http://purl.org/dc/terms/" xmlns:xsi="http://www.w3.org/2001/XMLSchema-instance" xmlns:cp="http://schemas.openxmlformats.org/package/2006/metadata/core-properties">
  <dc:creator>NT AUTHORITY\SYSTEM</dc:creator>
  <cp:lastModifiedBy>IIS APPPOOL\DSAISProdWeb</cp:lastModifiedBy>
  <dcterms:created xsi:type="dcterms:W3CDTF">2024-05-15T21:31:48Z</dcterms:created>
  <dcterms:modified xsi:type="dcterms:W3CDTF">2024-07-29T08:30:27Z</dcterms:modified>
</cp:coreProperties>
</file>